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urse\excel2019adv\"/>
    </mc:Choice>
  </mc:AlternateContent>
  <xr:revisionPtr revIDLastSave="0" documentId="8_{C818B39B-234D-483E-8051-50CD0CF8F965}" xr6:coauthVersionLast="36" xr6:coauthVersionMax="36" xr10:uidLastSave="{00000000-0000-0000-0000-000000000000}"/>
  <bookViews>
    <workbookView xWindow="0" yWindow="0" windowWidth="14385" windowHeight="4080" tabRatio="368" activeTab="2" xr2:uid="{00000000-000D-0000-FFFF-FFFF00000000}"/>
  </bookViews>
  <sheets>
    <sheet name="index" sheetId="4" r:id="rId1"/>
    <sheet name="index2" sheetId="8" r:id="rId2"/>
    <sheet name="match1" sheetId="6" r:id="rId3"/>
    <sheet name="match" sheetId="5" r:id="rId4"/>
    <sheet name="match2" sheetId="7" r:id="rId5"/>
  </sheets>
  <definedNames>
    <definedName name="AMOUNT" localSheetId="4">#REF!</definedName>
    <definedName name="AMOUNT">#REF!</definedName>
    <definedName name="amount1">#REF!</definedName>
    <definedName name="new" localSheetId="4">#REF!</definedName>
    <definedName name="new">#REF!</definedName>
    <definedName name="信函" localSheetId="1">#REF!</definedName>
    <definedName name="信函">match1!$A$2:$A$7</definedName>
    <definedName name="計費標準" localSheetId="1">#REF!</definedName>
    <definedName name="計費標準">match1!$B$1:$H$1</definedName>
    <definedName name="起點">match2!$A$2:$A$9</definedName>
    <definedName name="終點">match2!$B$1:$I$1</definedName>
    <definedName name="業績" localSheetId="4">#REF!</definedName>
    <definedName name="業績">#REF!</definedName>
    <definedName name="業績2" localSheetId="4">#REF!</definedName>
    <definedName name="業績2">#REF!</definedName>
  </definedNames>
  <calcPr calcId="191029"/>
</workbook>
</file>

<file path=xl/calcChain.xml><?xml version="1.0" encoding="utf-8"?>
<calcChain xmlns="http://schemas.openxmlformats.org/spreadsheetml/2006/main">
  <c r="I16" i="8" l="1"/>
  <c r="E16" i="8"/>
  <c r="Q5" i="8" l="1"/>
  <c r="E16" i="4"/>
  <c r="R13" i="8" l="1"/>
  <c r="Q13" i="8"/>
  <c r="X2" i="8"/>
  <c r="V2" i="8"/>
  <c r="W2" i="8" s="1"/>
  <c r="S13" i="8"/>
  <c r="R5" i="8" l="1"/>
  <c r="Q4" i="8"/>
  <c r="B10" i="5" l="1"/>
  <c r="B11" i="5"/>
  <c r="C12" i="5"/>
  <c r="D12" i="5"/>
  <c r="E12" i="5"/>
  <c r="B10" i="6"/>
  <c r="B11" i="6"/>
  <c r="C12" i="6"/>
  <c r="D12" i="6"/>
  <c r="E12" i="6"/>
  <c r="B15" i="7"/>
  <c r="B12" i="6" l="1"/>
  <c r="B12" i="5"/>
</calcChain>
</file>

<file path=xl/sharedStrings.xml><?xml version="1.0" encoding="utf-8"?>
<sst xmlns="http://schemas.openxmlformats.org/spreadsheetml/2006/main" count="556" uniqueCount="106">
  <si>
    <t>白羊座</t>
  </si>
  <si>
    <t>金牛座</t>
  </si>
  <si>
    <t>雙子座</t>
  </si>
  <si>
    <t>巨蟹座</t>
  </si>
  <si>
    <t>獅子座</t>
  </si>
  <si>
    <t>處女座</t>
  </si>
  <si>
    <t>天秤座</t>
  </si>
  <si>
    <t>天蠍座</t>
  </si>
  <si>
    <t>射手座</t>
  </si>
  <si>
    <t>摩羯座</t>
  </si>
  <si>
    <t>水瓶座</t>
  </si>
  <si>
    <t>雙魚座</t>
  </si>
  <si>
    <t>3/21～4/19</t>
  </si>
  <si>
    <t>☆</t>
  </si>
  <si>
    <t>★</t>
  </si>
  <si>
    <t>4/20～5/20</t>
  </si>
  <si>
    <t>5/21～6/21</t>
  </si>
  <si>
    <t>6/22～7/22</t>
  </si>
  <si>
    <t>7/23～8/22</t>
  </si>
  <si>
    <t>8/23～9/22</t>
  </si>
  <si>
    <t>9/23～10/22</t>
  </si>
  <si>
    <t>10/23～11/21</t>
  </si>
  <si>
    <t>11/22～12/21</t>
  </si>
  <si>
    <t>12/22～1/19</t>
  </si>
  <si>
    <t>1/20～2/18</t>
  </si>
  <si>
    <t>2/19～3/20</t>
  </si>
  <si>
    <t>♀♂</t>
  </si>
  <si>
    <t>生日</t>
    <phoneticPr fontId="3" type="noConversion"/>
  </si>
  <si>
    <t>男女</t>
    <phoneticPr fontId="3" type="noConversion"/>
  </si>
  <si>
    <t>○</t>
    <phoneticPr fontId="3" type="noConversion"/>
  </si>
  <si>
    <t>◎</t>
    <phoneticPr fontId="3" type="noConversion"/>
  </si>
  <si>
    <t>●</t>
    <phoneticPr fontId="3" type="noConversion"/>
  </si>
  <si>
    <t>△</t>
    <phoneticPr fontId="3" type="noConversion"/>
  </si>
  <si>
    <t>▲</t>
    <phoneticPr fontId="3" type="noConversion"/>
  </si>
  <si>
    <t>x</t>
    <phoneticPr fontId="3" type="noConversion"/>
  </si>
  <si>
    <t>速配指數</t>
    <phoneticPr fontId="3" type="noConversion"/>
  </si>
  <si>
    <t>白羊座與天秤座</t>
    <phoneticPr fontId="3" type="noConversion"/>
  </si>
  <si>
    <t>30分以下</t>
    <phoneticPr fontId="3" type="noConversion"/>
  </si>
  <si>
    <r>
      <t>信函</t>
    </r>
    <r>
      <rPr>
        <sz val="12"/>
        <rFont val="Times New Roman"/>
        <family val="1"/>
      </rPr>
      <t xml:space="preserve">/
</t>
    </r>
    <r>
      <rPr>
        <sz val="12"/>
        <rFont val="新細明體"/>
        <family val="1"/>
        <charset val="136"/>
      </rPr>
      <t>計費標準</t>
    </r>
    <phoneticPr fontId="3" type="noConversion"/>
  </si>
  <si>
    <t>&gt;20</t>
    <phoneticPr fontId="3" type="noConversion"/>
  </si>
  <si>
    <t>21-50</t>
    <phoneticPr fontId="3" type="noConversion"/>
  </si>
  <si>
    <t>51-100</t>
    <phoneticPr fontId="3" type="noConversion"/>
  </si>
  <si>
    <t>101-250</t>
    <phoneticPr fontId="3" type="noConversion"/>
  </si>
  <si>
    <t>251-500</t>
    <phoneticPr fontId="3" type="noConversion"/>
  </si>
  <si>
    <t>501-1000</t>
    <phoneticPr fontId="3" type="noConversion"/>
  </si>
  <si>
    <t>1001-2000</t>
    <phoneticPr fontId="3" type="noConversion"/>
  </si>
  <si>
    <t>普通</t>
    <phoneticPr fontId="3" type="noConversion"/>
  </si>
  <si>
    <t>限時</t>
    <phoneticPr fontId="3" type="noConversion"/>
  </si>
  <si>
    <t>掛號</t>
    <phoneticPr fontId="3" type="noConversion"/>
  </si>
  <si>
    <t>限掛</t>
    <phoneticPr fontId="3" type="noConversion"/>
  </si>
  <si>
    <t>掛號附回執</t>
    <phoneticPr fontId="3" type="noConversion"/>
  </si>
  <si>
    <t>限掛附回執</t>
    <phoneticPr fontId="3" type="noConversion"/>
  </si>
  <si>
    <t>郵資</t>
    <phoneticPr fontId="3" type="noConversion"/>
  </si>
  <si>
    <r>
      <t>u</t>
    </r>
    <r>
      <rPr>
        <sz val="24"/>
        <color indexed="8"/>
        <rFont val="Times New Roman"/>
        <family val="1"/>
      </rPr>
      <t xml:space="preserve">match_type=0 </t>
    </r>
    <r>
      <rPr>
        <sz val="24"/>
        <color indexed="8"/>
        <rFont val="全真細黑體"/>
        <family val="3"/>
        <charset val="136"/>
      </rPr>
      <t>完全符合</t>
    </r>
    <r>
      <rPr>
        <sz val="24"/>
        <color indexed="8"/>
        <rFont val="Times New Roman"/>
        <family val="1"/>
      </rPr>
      <t xml:space="preserve"> </t>
    </r>
    <r>
      <rPr>
        <sz val="24"/>
        <color indexed="8"/>
        <rFont val="全真細黑體"/>
        <family val="3"/>
        <charset val="136"/>
      </rPr>
      <t xml:space="preserve">不需排序 </t>
    </r>
  </si>
  <si>
    <r>
      <t>u</t>
    </r>
    <r>
      <rPr>
        <sz val="24"/>
        <color indexed="8"/>
        <rFont val="Times New Roman"/>
        <family val="1"/>
      </rPr>
      <t xml:space="preserve">match_type=1 </t>
    </r>
    <r>
      <rPr>
        <sz val="24"/>
        <color indexed="8"/>
        <rFont val="全真細黑體"/>
        <family val="3"/>
        <charset val="136"/>
      </rPr>
      <t>找到</t>
    </r>
    <r>
      <rPr>
        <sz val="24"/>
        <color indexed="8"/>
        <rFont val="Times New Roman"/>
        <family val="1"/>
      </rPr>
      <t xml:space="preserve">&lt;= lookup_value </t>
    </r>
    <r>
      <rPr>
        <sz val="24"/>
        <color indexed="8"/>
        <rFont val="全真細黑體"/>
        <family val="3"/>
        <charset val="136"/>
      </rPr>
      <t>的值</t>
    </r>
    <r>
      <rPr>
        <b/>
        <sz val="24"/>
        <color indexed="8"/>
        <rFont val="Times New Roman"/>
        <family val="1"/>
      </rPr>
      <t xml:space="preserve"> ,</t>
    </r>
    <r>
      <rPr>
        <b/>
        <sz val="24"/>
        <color indexed="10"/>
        <rFont val="全真細黑體"/>
        <family val="3"/>
        <charset val="136"/>
      </rPr>
      <t>遞增排序</t>
    </r>
    <r>
      <rPr>
        <sz val="24"/>
        <color indexed="10"/>
        <rFont val="全真細黑體"/>
        <family val="3"/>
        <charset val="136"/>
      </rPr>
      <t xml:space="preserve"> </t>
    </r>
  </si>
  <si>
    <r>
      <t>u</t>
    </r>
    <r>
      <rPr>
        <sz val="24"/>
        <color indexed="8"/>
        <rFont val="Times New Roman"/>
        <family val="1"/>
      </rPr>
      <t>match_type=-1</t>
    </r>
    <r>
      <rPr>
        <sz val="24"/>
        <color indexed="8"/>
        <rFont val="全真細黑體"/>
        <family val="3"/>
        <charset val="136"/>
      </rPr>
      <t>找到</t>
    </r>
    <r>
      <rPr>
        <sz val="24"/>
        <color indexed="8"/>
        <rFont val="Times New Roman"/>
        <family val="1"/>
      </rPr>
      <t xml:space="preserve">&gt;= lookup_value </t>
    </r>
    <r>
      <rPr>
        <sz val="24"/>
        <color indexed="8"/>
        <rFont val="全真細黑體"/>
        <family val="3"/>
        <charset val="136"/>
      </rPr>
      <t>的值</t>
    </r>
    <r>
      <rPr>
        <b/>
        <sz val="24"/>
        <color indexed="8"/>
        <rFont val="Times New Roman"/>
        <family val="1"/>
      </rPr>
      <t xml:space="preserve"> ,</t>
    </r>
    <r>
      <rPr>
        <b/>
        <sz val="24"/>
        <color indexed="17"/>
        <rFont val="全真細黑體"/>
        <family val="3"/>
        <charset val="136"/>
      </rPr>
      <t>遞減排序</t>
    </r>
  </si>
  <si>
    <r>
      <t>信函</t>
    </r>
    <r>
      <rPr>
        <sz val="12"/>
        <rFont val="Times New Roman"/>
        <family val="1"/>
      </rPr>
      <t xml:space="preserve">/
</t>
    </r>
    <r>
      <rPr>
        <sz val="12"/>
        <rFont val="新細明體"/>
        <family val="1"/>
        <charset val="136"/>
      </rPr>
      <t>計費標準</t>
    </r>
    <phoneticPr fontId="3" type="noConversion"/>
  </si>
  <si>
    <t>101-250</t>
    <phoneticPr fontId="3" type="noConversion"/>
  </si>
  <si>
    <t>普通</t>
    <phoneticPr fontId="3" type="noConversion"/>
  </si>
  <si>
    <t>限時</t>
    <phoneticPr fontId="3" type="noConversion"/>
  </si>
  <si>
    <t>掛號</t>
    <phoneticPr fontId="3" type="noConversion"/>
  </si>
  <si>
    <t>限掛</t>
    <phoneticPr fontId="3" type="noConversion"/>
  </si>
  <si>
    <t>掛號附回執</t>
    <phoneticPr fontId="3" type="noConversion"/>
  </si>
  <si>
    <t>限掛附回執</t>
    <phoneticPr fontId="3" type="noConversion"/>
  </si>
  <si>
    <t>快遞費</t>
    <phoneticPr fontId="3" type="noConversion"/>
  </si>
  <si>
    <t>台北</t>
    <phoneticPr fontId="3" type="noConversion"/>
  </si>
  <si>
    <t>桃園</t>
    <phoneticPr fontId="3" type="noConversion"/>
  </si>
  <si>
    <t>新竹</t>
    <phoneticPr fontId="3" type="noConversion"/>
  </si>
  <si>
    <t>花蓮</t>
    <phoneticPr fontId="3" type="noConversion"/>
  </si>
  <si>
    <t>彰化</t>
    <phoneticPr fontId="3" type="noConversion"/>
  </si>
  <si>
    <t>高雄</t>
    <phoneticPr fontId="3" type="noConversion"/>
  </si>
  <si>
    <t>屏東</t>
    <phoneticPr fontId="3" type="noConversion"/>
  </si>
  <si>
    <t>台東</t>
    <phoneticPr fontId="3" type="noConversion"/>
  </si>
  <si>
    <t>請輸入要查詢的地點</t>
    <phoneticPr fontId="3" type="noConversion"/>
  </si>
  <si>
    <t>終點</t>
    <phoneticPr fontId="3" type="noConversion"/>
  </si>
  <si>
    <t>=INDEX(B2:I9,MATCH(B12,A2:A9,0),MATCH(B13,B1:I1,0))</t>
    <phoneticPr fontId="3" type="noConversion"/>
  </si>
  <si>
    <r>
      <t>u</t>
    </r>
    <r>
      <rPr>
        <sz val="18"/>
        <color indexed="8"/>
        <rFont val="Times New Roman"/>
        <family val="1"/>
      </rPr>
      <t xml:space="preserve">match_type=0 </t>
    </r>
    <r>
      <rPr>
        <sz val="18"/>
        <color indexed="8"/>
        <rFont val="全真細黑體"/>
        <family val="3"/>
        <charset val="136"/>
      </rPr>
      <t>完全符合</t>
    </r>
    <r>
      <rPr>
        <sz val="18"/>
        <color indexed="8"/>
        <rFont val="Times New Roman"/>
        <family val="1"/>
      </rPr>
      <t xml:space="preserve"> </t>
    </r>
    <r>
      <rPr>
        <sz val="18"/>
        <color indexed="8"/>
        <rFont val="全真細黑體"/>
        <family val="3"/>
        <charset val="136"/>
      </rPr>
      <t xml:space="preserve">不需排序 </t>
    </r>
  </si>
  <si>
    <r>
      <t>u</t>
    </r>
    <r>
      <rPr>
        <sz val="18"/>
        <color indexed="8"/>
        <rFont val="Times New Roman"/>
        <family val="1"/>
      </rPr>
      <t xml:space="preserve">match_type=1 </t>
    </r>
    <r>
      <rPr>
        <sz val="18"/>
        <color indexed="8"/>
        <rFont val="全真細黑體"/>
        <family val="3"/>
        <charset val="136"/>
      </rPr>
      <t>找到</t>
    </r>
    <r>
      <rPr>
        <sz val="18"/>
        <color indexed="8"/>
        <rFont val="Times New Roman"/>
        <family val="1"/>
      </rPr>
      <t xml:space="preserve">&lt;= lookup_value </t>
    </r>
    <r>
      <rPr>
        <sz val="18"/>
        <color indexed="8"/>
        <rFont val="全真細黑體"/>
        <family val="3"/>
        <charset val="136"/>
      </rPr>
      <t>的值</t>
    </r>
    <r>
      <rPr>
        <b/>
        <sz val="18"/>
        <color indexed="8"/>
        <rFont val="Times New Roman"/>
        <family val="1"/>
      </rPr>
      <t xml:space="preserve"> ,</t>
    </r>
    <r>
      <rPr>
        <b/>
        <sz val="18"/>
        <color indexed="10"/>
        <rFont val="全真細黑體"/>
        <family val="3"/>
        <charset val="136"/>
      </rPr>
      <t>遞增排序</t>
    </r>
    <r>
      <rPr>
        <sz val="18"/>
        <color indexed="10"/>
        <rFont val="全真細黑體"/>
        <family val="3"/>
        <charset val="136"/>
      </rPr>
      <t xml:space="preserve"> </t>
    </r>
  </si>
  <si>
    <r>
      <t>u</t>
    </r>
    <r>
      <rPr>
        <sz val="18"/>
        <color indexed="8"/>
        <rFont val="Times New Roman"/>
        <family val="1"/>
      </rPr>
      <t>match_type=-1</t>
    </r>
    <r>
      <rPr>
        <sz val="18"/>
        <color indexed="8"/>
        <rFont val="全真細黑體"/>
        <family val="3"/>
        <charset val="136"/>
      </rPr>
      <t>找到</t>
    </r>
    <r>
      <rPr>
        <sz val="18"/>
        <color indexed="8"/>
        <rFont val="Times New Roman"/>
        <family val="1"/>
      </rPr>
      <t xml:space="preserve">&gt;= lookup_value </t>
    </r>
    <r>
      <rPr>
        <sz val="18"/>
        <color indexed="8"/>
        <rFont val="全真細黑體"/>
        <family val="3"/>
        <charset val="136"/>
      </rPr>
      <t>的值</t>
    </r>
    <r>
      <rPr>
        <b/>
        <sz val="18"/>
        <color indexed="8"/>
        <rFont val="Times New Roman"/>
        <family val="1"/>
      </rPr>
      <t xml:space="preserve"> ,</t>
    </r>
    <r>
      <rPr>
        <b/>
        <sz val="18"/>
        <color indexed="17"/>
        <rFont val="全真細黑體"/>
        <family val="3"/>
        <charset val="136"/>
      </rPr>
      <t>遞減排序</t>
    </r>
  </si>
  <si>
    <t>並使用定義名稱及資料驗證功能，做成下拉式選單</t>
    <phoneticPr fontId="3" type="noConversion"/>
  </si>
  <si>
    <t>起點</t>
    <phoneticPr fontId="3" type="noConversion"/>
  </si>
  <si>
    <r>
      <t>=INDEX($B$2:$H$7,MATCH("</t>
    </r>
    <r>
      <rPr>
        <sz val="12"/>
        <rFont val="新細明體"/>
        <family val="1"/>
        <charset val="136"/>
      </rPr>
      <t>限掛</t>
    </r>
    <r>
      <rPr>
        <sz val="12"/>
        <rFont val="新細明體"/>
        <family val="1"/>
        <charset val="136"/>
      </rPr>
      <t>",$A$1:$A$7,0),MATCH("21-50", $B$1:$H$1, 1))</t>
    </r>
    <phoneticPr fontId="3" type="noConversion"/>
  </si>
  <si>
    <t>普通</t>
  </si>
  <si>
    <t>男</t>
    <phoneticPr fontId="3" type="noConversion"/>
  </si>
  <si>
    <t>女</t>
    <phoneticPr fontId="3" type="noConversion"/>
  </si>
  <si>
    <t>速配指數</t>
    <phoneticPr fontId="3" type="noConversion"/>
  </si>
  <si>
    <t>速配指數</t>
    <phoneticPr fontId="3" type="noConversion"/>
  </si>
  <si>
    <t>白羊座與天秤座</t>
    <phoneticPr fontId="3" type="noConversion"/>
  </si>
  <si>
    <t>30分以下</t>
    <phoneticPr fontId="3" type="noConversion"/>
  </si>
  <si>
    <t>男星座</t>
    <phoneticPr fontId="3" type="noConversion"/>
  </si>
  <si>
    <t>女星座</t>
    <phoneticPr fontId="3" type="noConversion"/>
  </si>
  <si>
    <t>%</t>
    <phoneticPr fontId="3" type="noConversion"/>
  </si>
  <si>
    <t>%</t>
    <phoneticPr fontId="3" type="noConversion"/>
  </si>
  <si>
    <t>白羊座與天秤座</t>
    <phoneticPr fontId="3" type="noConversion"/>
  </si>
  <si>
    <t>水瓶座</t>
    <phoneticPr fontId="3" type="noConversion"/>
  </si>
  <si>
    <t>left</t>
    <phoneticPr fontId="3" type="noConversion"/>
  </si>
  <si>
    <t>right</t>
    <phoneticPr fontId="3" type="noConversion"/>
  </si>
  <si>
    <t>限時</t>
  </si>
  <si>
    <t>台北</t>
  </si>
  <si>
    <t>花蓮</t>
  </si>
  <si>
    <t>array=A1:O13</t>
    <phoneticPr fontId="3" type="noConversion"/>
  </si>
  <si>
    <r>
      <t>INDEX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新細明體"/>
        <family val="1"/>
        <charset val="136"/>
      </rPr>
      <t>函數會在陣列中找到指定欄列交會處的儲存格內容。</t>
    </r>
  </si>
  <si>
    <r>
      <t>當</t>
    </r>
    <r>
      <rPr>
        <sz val="12"/>
        <color indexed="8"/>
        <rFont val="Times New Roman"/>
        <family val="1"/>
      </rPr>
      <t xml:space="preserve"> Match_type </t>
    </r>
    <r>
      <rPr>
        <sz val="12"/>
        <color indexed="8"/>
        <rFont val="新細明體"/>
        <family val="1"/>
        <charset val="136"/>
      </rPr>
      <t>設為</t>
    </r>
    <r>
      <rPr>
        <sz val="12"/>
        <color indexed="8"/>
        <rFont val="Times New Roman"/>
        <family val="1"/>
      </rPr>
      <t xml:space="preserve"> 0 </t>
    </r>
    <r>
      <rPr>
        <sz val="12"/>
        <color indexed="8"/>
        <rFont val="新細明體"/>
        <family val="1"/>
        <charset val="136"/>
      </rPr>
      <t>時，表示陣列內容不用排序直接找到完全相符的值；若設為</t>
    </r>
    <r>
      <rPr>
        <sz val="12"/>
        <color indexed="8"/>
        <rFont val="Times New Roman"/>
        <family val="1"/>
      </rPr>
      <t xml:space="preserve"> 1 </t>
    </r>
    <r>
      <rPr>
        <sz val="12"/>
        <color indexed="8"/>
        <rFont val="新細明體"/>
        <family val="1"/>
        <charset val="136"/>
      </rPr>
      <t>或省略，表示陣列內容會先遞增排序，再找等於或僅次於</t>
    </r>
    <r>
      <rPr>
        <sz val="12"/>
        <color indexed="8"/>
        <rFont val="Times New Roman"/>
        <family val="1"/>
      </rPr>
      <t xml:space="preserve"> Lookup_value </t>
    </r>
    <r>
      <rPr>
        <sz val="12"/>
        <color indexed="8"/>
        <rFont val="新細明體"/>
        <family val="1"/>
        <charset val="136"/>
      </rPr>
      <t>的值；若設為</t>
    </r>
    <r>
      <rPr>
        <sz val="12"/>
        <color indexed="8"/>
        <rFont val="Times New Roman"/>
        <family val="1"/>
      </rPr>
      <t xml:space="preserve"> -1</t>
    </r>
    <r>
      <rPr>
        <sz val="12"/>
        <color indexed="8"/>
        <rFont val="新細明體"/>
        <family val="1"/>
        <charset val="136"/>
      </rPr>
      <t>，則表示陣列內容會先遞減排序，再找等於或大於</t>
    </r>
    <r>
      <rPr>
        <sz val="12"/>
        <color indexed="8"/>
        <rFont val="Times New Roman"/>
        <family val="1"/>
      </rPr>
      <t xml:space="preserve"> Lookup_value </t>
    </r>
    <r>
      <rPr>
        <sz val="12"/>
        <color indexed="8"/>
        <rFont val="新細明體"/>
        <family val="1"/>
        <charset val="136"/>
      </rPr>
      <t>的最小值。</t>
    </r>
    <phoneticPr fontId="3" type="noConversion"/>
  </si>
  <si>
    <r>
      <t>INDEX</t>
    </r>
    <r>
      <rPr>
        <sz val="14"/>
        <color indexed="8"/>
        <rFont val="Times New Roman"/>
        <family val="1"/>
      </rPr>
      <t xml:space="preserve"> </t>
    </r>
    <r>
      <rPr>
        <sz val="14"/>
        <color indexed="8"/>
        <rFont val="新細明體"/>
        <family val="1"/>
        <charset val="136"/>
      </rPr>
      <t>函數會在陣列中找到指定欄列交會處的儲存格內容。</t>
    </r>
  </si>
  <si>
    <r>
      <t xml:space="preserve">MATCH </t>
    </r>
    <r>
      <rPr>
        <b/>
        <sz val="16"/>
        <color rgb="FF0070C0"/>
        <rFont val="新細明體"/>
        <family val="1"/>
        <charset val="136"/>
      </rPr>
      <t>函數是用來比對一陣列中內容相符的儲存格位置</t>
    </r>
  </si>
  <si>
    <t>NO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</si>
</sst>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2"/>
      <name val="新細明體"/>
      <family val="1"/>
      <charset val="136"/>
    </font>
    <font>
      <sz val="12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12"/>
      <name val="新細明體"/>
      <family val="1"/>
      <charset val="136"/>
    </font>
    <font>
      <sz val="11"/>
      <color indexed="22"/>
      <name val="新細明體"/>
      <family val="1"/>
      <charset val="136"/>
    </font>
    <font>
      <sz val="12"/>
      <name val="Times New Roman"/>
      <family val="1"/>
    </font>
    <font>
      <sz val="10"/>
      <color indexed="12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24"/>
      <color indexed="8"/>
      <name val="Times New Roman"/>
      <family val="1"/>
    </font>
    <font>
      <sz val="24"/>
      <color indexed="8"/>
      <name val="全真細黑體"/>
      <family val="3"/>
      <charset val="136"/>
    </font>
    <font>
      <sz val="9"/>
      <color indexed="10"/>
      <name val="Wingdings"/>
      <charset val="2"/>
    </font>
    <font>
      <b/>
      <sz val="24"/>
      <color indexed="8"/>
      <name val="Times New Roman"/>
      <family val="1"/>
    </font>
    <font>
      <b/>
      <sz val="24"/>
      <color indexed="10"/>
      <name val="全真細黑體"/>
      <family val="3"/>
      <charset val="136"/>
    </font>
    <font>
      <sz val="24"/>
      <color indexed="10"/>
      <name val="全真細黑體"/>
      <family val="3"/>
      <charset val="136"/>
    </font>
    <font>
      <b/>
      <sz val="24"/>
      <color indexed="17"/>
      <name val="全真細黑體"/>
      <family val="3"/>
      <charset val="136"/>
    </font>
    <font>
      <sz val="12"/>
      <color indexed="9"/>
      <name val="新細明體"/>
      <family val="1"/>
      <charset val="136"/>
    </font>
    <font>
      <b/>
      <sz val="12"/>
      <name val="新細明體"/>
      <family val="1"/>
      <charset val="136"/>
    </font>
    <font>
      <sz val="18"/>
      <color indexed="8"/>
      <name val="Times New Roman"/>
      <family val="1"/>
    </font>
    <font>
      <sz val="18"/>
      <color indexed="8"/>
      <name val="全真細黑體"/>
      <family val="3"/>
      <charset val="136"/>
    </font>
    <font>
      <sz val="18"/>
      <color indexed="10"/>
      <name val="Wingdings"/>
      <charset val="2"/>
    </font>
    <font>
      <b/>
      <sz val="18"/>
      <color indexed="8"/>
      <name val="Times New Roman"/>
      <family val="1"/>
    </font>
    <font>
      <b/>
      <sz val="18"/>
      <color indexed="10"/>
      <name val="全真細黑體"/>
      <family val="3"/>
      <charset val="136"/>
    </font>
    <font>
      <sz val="18"/>
      <color indexed="10"/>
      <name val="全真細黑體"/>
      <family val="3"/>
      <charset val="136"/>
    </font>
    <font>
      <b/>
      <sz val="18"/>
      <color indexed="17"/>
      <name val="全真細黑體"/>
      <family val="3"/>
      <charset val="136"/>
    </font>
    <font>
      <sz val="12"/>
      <color indexed="12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新細明體"/>
      <family val="1"/>
      <charset val="136"/>
    </font>
    <font>
      <sz val="14"/>
      <color indexed="12"/>
      <name val="Times New Roman"/>
      <family val="1"/>
    </font>
    <font>
      <sz val="14"/>
      <color indexed="8"/>
      <name val="Times New Roman"/>
      <family val="1"/>
    </font>
    <font>
      <sz val="14"/>
      <color indexed="8"/>
      <name val="新細明體"/>
      <family val="1"/>
      <charset val="136"/>
    </font>
    <font>
      <b/>
      <sz val="16"/>
      <color rgb="FF0070C0"/>
      <name val="Times New Roman"/>
      <family val="1"/>
    </font>
    <font>
      <b/>
      <sz val="16"/>
      <color rgb="FF0070C0"/>
      <name val="新細明體"/>
      <family val="1"/>
      <charset val="136"/>
    </font>
    <font>
      <sz val="16"/>
      <color indexed="12"/>
      <name val="新細明體"/>
      <family val="1"/>
      <charset val="136"/>
    </font>
    <font>
      <sz val="12"/>
      <color theme="0"/>
      <name val="新細明體"/>
      <family val="1"/>
      <charset val="136"/>
    </font>
    <font>
      <b/>
      <sz val="12"/>
      <color rgb="FFFF0000"/>
      <name val="新細明體"/>
      <family val="1"/>
      <charset val="136"/>
    </font>
  </fonts>
  <fills count="21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>
      <alignment vertical="center"/>
    </xf>
    <xf numFmtId="0" fontId="1" fillId="0" borderId="0" xfId="3" applyAlignment="1">
      <alignment horizontal="center" vertical="center"/>
    </xf>
    <xf numFmtId="0" fontId="1" fillId="0" borderId="0" xfId="3">
      <alignment vertical="center"/>
    </xf>
    <xf numFmtId="0" fontId="1" fillId="2" borderId="0" xfId="3" applyFill="1" applyAlignment="1">
      <alignment horizontal="center" vertical="center"/>
    </xf>
    <xf numFmtId="0" fontId="1" fillId="3" borderId="0" xfId="3" applyFill="1" applyAlignment="1">
      <alignment horizontal="center" vertical="center"/>
    </xf>
    <xf numFmtId="0" fontId="4" fillId="0" borderId="0" xfId="2" applyFont="1"/>
    <xf numFmtId="0" fontId="1" fillId="0" borderId="0" xfId="3" applyAlignment="1">
      <alignment horizontal="left" vertical="center"/>
    </xf>
    <xf numFmtId="0" fontId="4" fillId="0" borderId="0" xfId="2" applyFont="1" applyAlignment="1">
      <alignment horizontal="center"/>
    </xf>
    <xf numFmtId="0" fontId="1" fillId="0" borderId="0" xfId="3" applyFill="1">
      <alignment vertical="center"/>
    </xf>
    <xf numFmtId="0" fontId="2" fillId="4" borderId="0" xfId="5" applyFill="1" applyAlignment="1" applyProtection="1">
      <alignment horizontal="left" vertical="center" wrapText="1"/>
    </xf>
    <xf numFmtId="0" fontId="2" fillId="0" borderId="0" xfId="5" applyFill="1" applyAlignment="1" applyProtection="1">
      <alignment horizontal="left" vertical="center" wrapText="1"/>
    </xf>
    <xf numFmtId="0" fontId="1" fillId="4" borderId="0" xfId="3" applyFill="1" applyAlignment="1">
      <alignment vertical="center" wrapText="1"/>
    </xf>
    <xf numFmtId="0" fontId="1" fillId="0" borderId="0" xfId="3" applyFill="1" applyAlignment="1">
      <alignment vertical="center" wrapText="1"/>
    </xf>
    <xf numFmtId="0" fontId="5" fillId="4" borderId="0" xfId="3" applyFont="1" applyFill="1" applyAlignment="1">
      <alignment horizontal="left" vertical="center" wrapText="1"/>
    </xf>
    <xf numFmtId="0" fontId="5" fillId="0" borderId="0" xfId="3" applyFont="1" applyFill="1" applyAlignment="1">
      <alignment horizontal="left" vertical="center" wrapText="1"/>
    </xf>
    <xf numFmtId="0" fontId="7" fillId="0" borderId="0" xfId="2" applyFont="1"/>
    <xf numFmtId="0" fontId="1" fillId="0" borderId="1" xfId="2" applyFont="1" applyBorder="1" applyAlignment="1">
      <alignment horizontal="center" wrapText="1"/>
    </xf>
    <xf numFmtId="0" fontId="8" fillId="5" borderId="1" xfId="2" applyFont="1" applyFill="1" applyBorder="1" applyAlignment="1">
      <alignment horizontal="center" wrapText="1"/>
    </xf>
    <xf numFmtId="0" fontId="1" fillId="0" borderId="0" xfId="2" applyFont="1"/>
    <xf numFmtId="0" fontId="1" fillId="0" borderId="0" xfId="2" quotePrefix="1" applyFont="1"/>
    <xf numFmtId="0" fontId="1" fillId="6" borderId="0" xfId="2" applyFont="1" applyFill="1"/>
    <xf numFmtId="0" fontId="11" fillId="0" borderId="0" xfId="0" applyFont="1">
      <alignment vertical="center"/>
    </xf>
    <xf numFmtId="0" fontId="1" fillId="0" borderId="0" xfId="1">
      <alignment vertical="center"/>
    </xf>
    <xf numFmtId="0" fontId="17" fillId="0" borderId="0" xfId="1" applyFont="1">
      <alignment vertical="center"/>
    </xf>
    <xf numFmtId="0" fontId="1" fillId="0" borderId="0" xfId="1" quotePrefix="1" applyFont="1">
      <alignment vertical="center"/>
    </xf>
    <xf numFmtId="0" fontId="20" fillId="0" borderId="0" xfId="4" applyFont="1"/>
    <xf numFmtId="0" fontId="1" fillId="0" borderId="0" xfId="1" applyFont="1">
      <alignment vertical="center"/>
    </xf>
    <xf numFmtId="0" fontId="0" fillId="7" borderId="0" xfId="3" applyFont="1" applyFill="1" applyAlignment="1">
      <alignment horizontal="center" vertical="center"/>
    </xf>
    <xf numFmtId="0" fontId="0" fillId="8" borderId="0" xfId="3" applyFont="1" applyFill="1" applyAlignment="1">
      <alignment horizontal="center" vertical="center"/>
    </xf>
    <xf numFmtId="0" fontId="4" fillId="9" borderId="0" xfId="2" applyFont="1" applyFill="1"/>
    <xf numFmtId="0" fontId="1" fillId="10" borderId="0" xfId="3" applyFill="1" applyAlignment="1">
      <alignment horizontal="left" vertical="center"/>
    </xf>
    <xf numFmtId="0" fontId="4" fillId="11" borderId="0" xfId="2" applyFont="1" applyFill="1"/>
    <xf numFmtId="0" fontId="4" fillId="10" borderId="0" xfId="2" applyFont="1" applyFill="1"/>
    <xf numFmtId="0" fontId="4" fillId="12" borderId="0" xfId="2" applyFont="1" applyFill="1"/>
    <xf numFmtId="0" fontId="4" fillId="13" borderId="0" xfId="2" applyFont="1" applyFill="1"/>
    <xf numFmtId="0" fontId="1" fillId="13" borderId="0" xfId="1" applyFill="1">
      <alignment vertical="center"/>
    </xf>
    <xf numFmtId="0" fontId="1" fillId="10" borderId="0" xfId="1" applyFill="1">
      <alignment vertical="center"/>
    </xf>
    <xf numFmtId="0" fontId="1" fillId="13" borderId="0" xfId="3" applyFill="1">
      <alignment vertical="center"/>
    </xf>
    <xf numFmtId="0" fontId="1" fillId="11" borderId="0" xfId="3" applyFill="1">
      <alignment vertical="center"/>
    </xf>
    <xf numFmtId="0" fontId="1" fillId="4" borderId="0" xfId="3" applyFill="1" applyAlignment="1">
      <alignment horizontal="right" vertical="center" wrapText="1"/>
    </xf>
    <xf numFmtId="0" fontId="4" fillId="13" borderId="0" xfId="2" applyFont="1" applyFill="1" applyAlignment="1">
      <alignment horizontal="center"/>
    </xf>
    <xf numFmtId="0" fontId="1" fillId="13" borderId="0" xfId="2" applyFont="1" applyFill="1"/>
    <xf numFmtId="0" fontId="6" fillId="10" borderId="0" xfId="2" applyFont="1" applyFill="1"/>
    <xf numFmtId="0" fontId="27" fillId="0" borderId="0" xfId="4" applyFont="1" applyAlignment="1">
      <alignment horizontal="left"/>
    </xf>
    <xf numFmtId="0" fontId="25" fillId="0" borderId="0" xfId="3" applyFont="1" applyAlignment="1">
      <alignment horizontal="left"/>
    </xf>
    <xf numFmtId="0" fontId="28" fillId="0" borderId="0" xfId="4" applyFont="1" applyAlignment="1">
      <alignment horizontal="left"/>
    </xf>
    <xf numFmtId="0" fontId="17" fillId="15" borderId="0" xfId="1" applyFont="1" applyFill="1" applyAlignment="1">
      <alignment horizontal="center" vertical="center"/>
    </xf>
    <xf numFmtId="0" fontId="16" fillId="9" borderId="0" xfId="1" applyFont="1" applyFill="1" applyAlignment="1">
      <alignment horizontal="center" vertical="center"/>
    </xf>
    <xf numFmtId="0" fontId="17" fillId="17" borderId="0" xfId="1" applyFont="1" applyFill="1" applyAlignment="1">
      <alignment horizontal="center" vertical="center"/>
    </xf>
    <xf numFmtId="0" fontId="31" fillId="0" borderId="0" xfId="4" applyFont="1"/>
    <xf numFmtId="0" fontId="33" fillId="0" borderId="0" xfId="2" applyFont="1"/>
    <xf numFmtId="0" fontId="1" fillId="10" borderId="0" xfId="3" applyFill="1" applyAlignment="1">
      <alignment horizontal="center" vertical="center"/>
    </xf>
    <xf numFmtId="0" fontId="17" fillId="18" borderId="2" xfId="1" applyFont="1" applyFill="1" applyBorder="1" applyAlignment="1">
      <alignment horizontal="center" vertical="center"/>
    </xf>
    <xf numFmtId="0" fontId="1" fillId="11" borderId="2" xfId="1" applyFill="1" applyBorder="1">
      <alignment vertical="center"/>
    </xf>
    <xf numFmtId="0" fontId="1" fillId="11" borderId="2" xfId="1" applyFill="1" applyBorder="1" applyAlignment="1">
      <alignment horizontal="center" vertical="center"/>
    </xf>
    <xf numFmtId="0" fontId="4" fillId="19" borderId="0" xfId="2" applyFont="1" applyFill="1"/>
    <xf numFmtId="0" fontId="1" fillId="20" borderId="0" xfId="3" applyFill="1" applyAlignment="1">
      <alignment horizontal="center" vertical="center"/>
    </xf>
    <xf numFmtId="0" fontId="34" fillId="9" borderId="0" xfId="3" applyFont="1" applyFill="1" applyAlignment="1">
      <alignment horizontal="center" vertical="center"/>
    </xf>
    <xf numFmtId="0" fontId="35" fillId="20" borderId="0" xfId="3" applyFont="1" applyFill="1" applyAlignment="1">
      <alignment horizontal="center" vertical="center"/>
    </xf>
    <xf numFmtId="0" fontId="35" fillId="10" borderId="0" xfId="3" applyFont="1" applyFill="1" applyAlignment="1">
      <alignment horizontal="center" vertical="center"/>
    </xf>
    <xf numFmtId="0" fontId="0" fillId="0" borderId="0" xfId="3" applyFont="1" applyAlignment="1">
      <alignment horizontal="center" vertical="center"/>
    </xf>
    <xf numFmtId="0" fontId="1" fillId="0" borderId="4" xfId="2" applyFont="1" applyBorder="1" applyAlignment="1">
      <alignment horizontal="center" wrapText="1"/>
    </xf>
    <xf numFmtId="0" fontId="1" fillId="6" borderId="4" xfId="2" applyFont="1" applyFill="1" applyBorder="1" applyAlignment="1">
      <alignment horizontal="center" wrapText="1"/>
    </xf>
    <xf numFmtId="0" fontId="1" fillId="13" borderId="3" xfId="2" applyFont="1" applyFill="1" applyBorder="1" applyAlignment="1">
      <alignment horizontal="center" vertical="center" wrapText="1"/>
    </xf>
    <xf numFmtId="0" fontId="6" fillId="10" borderId="3" xfId="2" applyFont="1" applyFill="1" applyBorder="1"/>
    <xf numFmtId="0" fontId="1" fillId="13" borderId="3" xfId="2" applyFont="1" applyFill="1" applyBorder="1"/>
    <xf numFmtId="0" fontId="1" fillId="0" borderId="3" xfId="2" applyFont="1" applyBorder="1" applyAlignment="1">
      <alignment horizontal="center" wrapText="1"/>
    </xf>
    <xf numFmtId="0" fontId="8" fillId="5" borderId="3" xfId="2" applyFont="1" applyFill="1" applyBorder="1" applyAlignment="1">
      <alignment horizontal="center" wrapText="1"/>
    </xf>
    <xf numFmtId="0" fontId="1" fillId="0" borderId="5" xfId="2" applyFont="1" applyBorder="1" applyAlignment="1">
      <alignment horizontal="center" wrapText="1"/>
    </xf>
    <xf numFmtId="0" fontId="1" fillId="0" borderId="6" xfId="2" applyFont="1" applyBorder="1" applyAlignment="1">
      <alignment horizontal="center" wrapText="1"/>
    </xf>
    <xf numFmtId="0" fontId="1" fillId="13" borderId="3" xfId="2" applyFont="1" applyFill="1" applyBorder="1" applyAlignment="1">
      <alignment wrapText="1"/>
    </xf>
    <xf numFmtId="0" fontId="1" fillId="14" borderId="3" xfId="2" applyFont="1" applyFill="1" applyBorder="1" applyAlignment="1">
      <alignment horizontal="center" wrapText="1"/>
    </xf>
    <xf numFmtId="0" fontId="1" fillId="6" borderId="3" xfId="2" applyFont="1" applyFill="1" applyBorder="1" applyAlignment="1">
      <alignment horizontal="center" wrapText="1"/>
    </xf>
    <xf numFmtId="0" fontId="1" fillId="13" borderId="0" xfId="1" applyFill="1" applyAlignment="1">
      <alignment horizontal="center" vertical="center"/>
    </xf>
    <xf numFmtId="0" fontId="1" fillId="10" borderId="0" xfId="1" applyFill="1" applyAlignment="1">
      <alignment horizontal="center" vertical="center"/>
    </xf>
    <xf numFmtId="0" fontId="1" fillId="16" borderId="0" xfId="1" applyFill="1" applyAlignment="1">
      <alignment horizontal="center" vertical="center"/>
    </xf>
  </cellXfs>
  <cellStyles count="6">
    <cellStyle name="一般" xfId="0" builtinId="0"/>
    <cellStyle name="一般_Ans14-02" xfId="1" xr:uid="{00000000-0005-0000-0000-000001000000}"/>
    <cellStyle name="一般_Ch09-05" xfId="2" xr:uid="{00000000-0005-0000-0000-000002000000}"/>
    <cellStyle name="一般_Ch09-公式及函數" xfId="3" xr:uid="{00000000-0005-0000-0000-000003000000}"/>
    <cellStyle name="一般_常用函數-檢視與參照函數" xfId="4" xr:uid="{00000000-0005-0000-0000-000004000000}"/>
    <cellStyle name="超連結_Ch09-公式及函數" xfId="5" xr:uid="{00000000-0005-0000-0000-000005000000}"/>
  </cellStyles>
  <dxfs count="0"/>
  <tableStyles count="0" defaultTableStyle="TableStyleMedium2" defaultPivotStyle="PivotStyleLight16"/>
  <colors>
    <mruColors>
      <color rgb="FFFFD79B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den.com.tw/astro/08main.htm" TargetMode="External"/><Relationship Id="rId13" Type="http://schemas.openxmlformats.org/officeDocument/2006/relationships/image" Target="../media/image7.png"/><Relationship Id="rId18" Type="http://schemas.openxmlformats.org/officeDocument/2006/relationships/hyperlink" Target="http://www.coden.com.tw/astro/05main.htm" TargetMode="External"/><Relationship Id="rId3" Type="http://schemas.openxmlformats.org/officeDocument/2006/relationships/image" Target="../media/image2.png"/><Relationship Id="rId21" Type="http://schemas.openxmlformats.org/officeDocument/2006/relationships/image" Target="../media/image11.png"/><Relationship Id="rId7" Type="http://schemas.openxmlformats.org/officeDocument/2006/relationships/image" Target="../media/image4.png"/><Relationship Id="rId12" Type="http://schemas.openxmlformats.org/officeDocument/2006/relationships/hyperlink" Target="http://www.coden.com.tw/astro/09main.htm" TargetMode="External"/><Relationship Id="rId17" Type="http://schemas.openxmlformats.org/officeDocument/2006/relationships/image" Target="../media/image9.png"/><Relationship Id="rId25" Type="http://schemas.openxmlformats.org/officeDocument/2006/relationships/image" Target="../media/image13.png"/><Relationship Id="rId2" Type="http://schemas.openxmlformats.org/officeDocument/2006/relationships/hyperlink" Target="http://www.coden.com.tw/astro/01main.htm" TargetMode="External"/><Relationship Id="rId16" Type="http://schemas.openxmlformats.org/officeDocument/2006/relationships/hyperlink" Target="http://www.coden.com.tw/astro/10main.htm" TargetMode="External"/><Relationship Id="rId20" Type="http://schemas.openxmlformats.org/officeDocument/2006/relationships/hyperlink" Target="http://www.coden.com.tw/astro/11main.htm" TargetMode="External"/><Relationship Id="rId1" Type="http://schemas.openxmlformats.org/officeDocument/2006/relationships/image" Target="../media/image1.png"/><Relationship Id="rId6" Type="http://schemas.openxmlformats.org/officeDocument/2006/relationships/hyperlink" Target="http://www.coden.com.tw/astro/02main.htm" TargetMode="External"/><Relationship Id="rId11" Type="http://schemas.openxmlformats.org/officeDocument/2006/relationships/image" Target="../media/image6.png"/><Relationship Id="rId24" Type="http://schemas.openxmlformats.org/officeDocument/2006/relationships/hyperlink" Target="http://www.coden.com.tw/astro/12main.htm" TargetMode="External"/><Relationship Id="rId5" Type="http://schemas.openxmlformats.org/officeDocument/2006/relationships/image" Target="../media/image3.png"/><Relationship Id="rId15" Type="http://schemas.openxmlformats.org/officeDocument/2006/relationships/image" Target="../media/image8.png"/><Relationship Id="rId23" Type="http://schemas.openxmlformats.org/officeDocument/2006/relationships/image" Target="../media/image12.png"/><Relationship Id="rId10" Type="http://schemas.openxmlformats.org/officeDocument/2006/relationships/hyperlink" Target="http://www.coden.com.tw/astro/03main.htm" TargetMode="External"/><Relationship Id="rId19" Type="http://schemas.openxmlformats.org/officeDocument/2006/relationships/image" Target="../media/image10.png"/><Relationship Id="rId4" Type="http://schemas.openxmlformats.org/officeDocument/2006/relationships/hyperlink" Target="http://www.coden.com.tw/astro/07main.htm" TargetMode="External"/><Relationship Id="rId9" Type="http://schemas.openxmlformats.org/officeDocument/2006/relationships/image" Target="../media/image5.png"/><Relationship Id="rId14" Type="http://schemas.openxmlformats.org/officeDocument/2006/relationships/hyperlink" Target="http://www.coden.com.tw/astro/04main.htm" TargetMode="External"/><Relationship Id="rId22" Type="http://schemas.openxmlformats.org/officeDocument/2006/relationships/hyperlink" Target="http://www.coden.com.tw/astro/06main.htm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http://www.coden.com.tw/astro/04main.htm" TargetMode="External"/><Relationship Id="rId18" Type="http://schemas.openxmlformats.org/officeDocument/2006/relationships/image" Target="../media/image10.png"/><Relationship Id="rId3" Type="http://schemas.openxmlformats.org/officeDocument/2006/relationships/hyperlink" Target="http://www.coden.com.tw/astro/07main.htm" TargetMode="External"/><Relationship Id="rId21" Type="http://schemas.openxmlformats.org/officeDocument/2006/relationships/hyperlink" Target="http://www.coden.com.tw/astro/06main.htm" TargetMode="External"/><Relationship Id="rId7" Type="http://schemas.openxmlformats.org/officeDocument/2006/relationships/hyperlink" Target="http://www.coden.com.tw/astro/08main.htm" TargetMode="External"/><Relationship Id="rId12" Type="http://schemas.openxmlformats.org/officeDocument/2006/relationships/image" Target="../media/image7.png"/><Relationship Id="rId17" Type="http://schemas.openxmlformats.org/officeDocument/2006/relationships/hyperlink" Target="http://www.coden.com.tw/astro/05main.htm" TargetMode="External"/><Relationship Id="rId25" Type="http://schemas.openxmlformats.org/officeDocument/2006/relationships/image" Target="../media/image1.png"/><Relationship Id="rId2" Type="http://schemas.openxmlformats.org/officeDocument/2006/relationships/image" Target="../media/image2.png"/><Relationship Id="rId16" Type="http://schemas.openxmlformats.org/officeDocument/2006/relationships/image" Target="../media/image9.png"/><Relationship Id="rId20" Type="http://schemas.openxmlformats.org/officeDocument/2006/relationships/image" Target="../media/image11.png"/><Relationship Id="rId1" Type="http://schemas.openxmlformats.org/officeDocument/2006/relationships/hyperlink" Target="http://www.coden.com.tw/astro/01main.htm" TargetMode="External"/><Relationship Id="rId6" Type="http://schemas.openxmlformats.org/officeDocument/2006/relationships/image" Target="../media/image4.png"/><Relationship Id="rId11" Type="http://schemas.openxmlformats.org/officeDocument/2006/relationships/hyperlink" Target="http://www.coden.com.tw/astro/09main.htm" TargetMode="External"/><Relationship Id="rId24" Type="http://schemas.openxmlformats.org/officeDocument/2006/relationships/image" Target="../media/image13.png"/><Relationship Id="rId5" Type="http://schemas.openxmlformats.org/officeDocument/2006/relationships/hyperlink" Target="http://www.coden.com.tw/astro/02main.htm" TargetMode="External"/><Relationship Id="rId15" Type="http://schemas.openxmlformats.org/officeDocument/2006/relationships/hyperlink" Target="http://www.coden.com.tw/astro/10main.htm" TargetMode="External"/><Relationship Id="rId23" Type="http://schemas.openxmlformats.org/officeDocument/2006/relationships/hyperlink" Target="http://www.coden.com.tw/astro/12main.htm" TargetMode="External"/><Relationship Id="rId10" Type="http://schemas.openxmlformats.org/officeDocument/2006/relationships/image" Target="../media/image6.png"/><Relationship Id="rId19" Type="http://schemas.openxmlformats.org/officeDocument/2006/relationships/hyperlink" Target="http://www.coden.com.tw/astro/11main.htm" TargetMode="External"/><Relationship Id="rId4" Type="http://schemas.openxmlformats.org/officeDocument/2006/relationships/image" Target="../media/image3.png"/><Relationship Id="rId9" Type="http://schemas.openxmlformats.org/officeDocument/2006/relationships/hyperlink" Target="http://www.coden.com.tw/astro/03main.htm" TargetMode="External"/><Relationship Id="rId14" Type="http://schemas.openxmlformats.org/officeDocument/2006/relationships/image" Target="../media/image8.png"/><Relationship Id="rId22" Type="http://schemas.openxmlformats.org/officeDocument/2006/relationships/image" Target="../media/image1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1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26</xdr:row>
      <xdr:rowOff>104775</xdr:rowOff>
    </xdr:from>
    <xdr:to>
      <xdr:col>10</xdr:col>
      <xdr:colOff>152400</xdr:colOff>
      <xdr:row>30</xdr:row>
      <xdr:rowOff>47625</xdr:rowOff>
    </xdr:to>
    <xdr:pic>
      <xdr:nvPicPr>
        <xdr:cNvPr id="1038" name="Picture 1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5553075"/>
          <a:ext cx="5391150" cy="781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9DDF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EC8BA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571500</xdr:colOff>
      <xdr:row>39</xdr:row>
      <xdr:rowOff>152400</xdr:rowOff>
    </xdr:to>
    <xdr:pic>
      <xdr:nvPicPr>
        <xdr:cNvPr id="1039" name="Picture 2" descr="白羊座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7753350"/>
          <a:ext cx="5715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5</xdr:col>
      <xdr:colOff>76200</xdr:colOff>
      <xdr:row>39</xdr:row>
      <xdr:rowOff>152400</xdr:rowOff>
    </xdr:to>
    <xdr:pic>
      <xdr:nvPicPr>
        <xdr:cNvPr id="1040" name="Picture 3" descr="天秤座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7753350"/>
          <a:ext cx="5715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571500</xdr:colOff>
      <xdr:row>42</xdr:row>
      <xdr:rowOff>152400</xdr:rowOff>
    </xdr:to>
    <xdr:pic>
      <xdr:nvPicPr>
        <xdr:cNvPr id="1041" name="Picture 4" descr="金牛座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572500"/>
          <a:ext cx="5715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40</xdr:row>
      <xdr:rowOff>0</xdr:rowOff>
    </xdr:from>
    <xdr:to>
      <xdr:col>5</xdr:col>
      <xdr:colOff>76200</xdr:colOff>
      <xdr:row>42</xdr:row>
      <xdr:rowOff>152400</xdr:rowOff>
    </xdr:to>
    <xdr:pic>
      <xdr:nvPicPr>
        <xdr:cNvPr id="1042" name="Picture 5" descr="天蠍座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8572500"/>
          <a:ext cx="5715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571500</xdr:colOff>
      <xdr:row>48</xdr:row>
      <xdr:rowOff>152400</xdr:rowOff>
    </xdr:to>
    <xdr:pic>
      <xdr:nvPicPr>
        <xdr:cNvPr id="1043" name="Picture 6" descr="雙子座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10020300"/>
          <a:ext cx="5715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46</xdr:row>
      <xdr:rowOff>0</xdr:rowOff>
    </xdr:from>
    <xdr:to>
      <xdr:col>5</xdr:col>
      <xdr:colOff>76200</xdr:colOff>
      <xdr:row>48</xdr:row>
      <xdr:rowOff>152400</xdr:rowOff>
    </xdr:to>
    <xdr:pic>
      <xdr:nvPicPr>
        <xdr:cNvPr id="1044" name="Picture 7" descr="射手座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10020300"/>
          <a:ext cx="5715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571500</xdr:colOff>
      <xdr:row>54</xdr:row>
      <xdr:rowOff>152400</xdr:rowOff>
    </xdr:to>
    <xdr:pic>
      <xdr:nvPicPr>
        <xdr:cNvPr id="1045" name="Picture 8" descr="巨蟹座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11658600"/>
          <a:ext cx="5715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52</xdr:row>
      <xdr:rowOff>0</xdr:rowOff>
    </xdr:from>
    <xdr:to>
      <xdr:col>5</xdr:col>
      <xdr:colOff>76200</xdr:colOff>
      <xdr:row>54</xdr:row>
      <xdr:rowOff>152400</xdr:rowOff>
    </xdr:to>
    <xdr:pic>
      <xdr:nvPicPr>
        <xdr:cNvPr id="1046" name="Picture 9" descr="摩羯座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11658600"/>
          <a:ext cx="5715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571500</xdr:colOff>
      <xdr:row>57</xdr:row>
      <xdr:rowOff>152400</xdr:rowOff>
    </xdr:to>
    <xdr:pic>
      <xdr:nvPicPr>
        <xdr:cNvPr id="1047" name="Picture 10" descr="獅子座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12477750"/>
          <a:ext cx="5715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76200</xdr:colOff>
      <xdr:row>57</xdr:row>
      <xdr:rowOff>152400</xdr:rowOff>
    </xdr:to>
    <xdr:pic>
      <xdr:nvPicPr>
        <xdr:cNvPr id="1048" name="Picture 11" descr="水瓶座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12477750"/>
          <a:ext cx="5715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571500</xdr:colOff>
      <xdr:row>60</xdr:row>
      <xdr:rowOff>152400</xdr:rowOff>
    </xdr:to>
    <xdr:pic>
      <xdr:nvPicPr>
        <xdr:cNvPr id="1049" name="Picture 12" descr="處女座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13296900"/>
          <a:ext cx="5715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76200</xdr:colOff>
      <xdr:row>60</xdr:row>
      <xdr:rowOff>152400</xdr:rowOff>
    </xdr:to>
    <xdr:pic>
      <xdr:nvPicPr>
        <xdr:cNvPr id="1050" name="Picture 13" descr="雙魚座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13296900"/>
          <a:ext cx="5715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0</xdr:colOff>
      <xdr:row>1</xdr:row>
      <xdr:rowOff>0</xdr:rowOff>
    </xdr:from>
    <xdr:to>
      <xdr:col>27</xdr:col>
      <xdr:colOff>571500</xdr:colOff>
      <xdr:row>3</xdr:row>
      <xdr:rowOff>95250</xdr:rowOff>
    </xdr:to>
    <xdr:pic>
      <xdr:nvPicPr>
        <xdr:cNvPr id="3" name="Picture 2" descr="白羊座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21055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1</xdr:row>
      <xdr:rowOff>0</xdr:rowOff>
    </xdr:from>
    <xdr:to>
      <xdr:col>29</xdr:col>
      <xdr:colOff>571500</xdr:colOff>
      <xdr:row>3</xdr:row>
      <xdr:rowOff>95250</xdr:rowOff>
    </xdr:to>
    <xdr:pic>
      <xdr:nvPicPr>
        <xdr:cNvPr id="4" name="Picture 3" descr="天秤座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821055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4</xdr:row>
      <xdr:rowOff>0</xdr:rowOff>
    </xdr:from>
    <xdr:to>
      <xdr:col>27</xdr:col>
      <xdr:colOff>571500</xdr:colOff>
      <xdr:row>6</xdr:row>
      <xdr:rowOff>152400</xdr:rowOff>
    </xdr:to>
    <xdr:pic>
      <xdr:nvPicPr>
        <xdr:cNvPr id="5" name="Picture 4" descr="金牛座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902970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4</xdr:row>
      <xdr:rowOff>0</xdr:rowOff>
    </xdr:from>
    <xdr:to>
      <xdr:col>29</xdr:col>
      <xdr:colOff>571500</xdr:colOff>
      <xdr:row>6</xdr:row>
      <xdr:rowOff>152400</xdr:rowOff>
    </xdr:to>
    <xdr:pic>
      <xdr:nvPicPr>
        <xdr:cNvPr id="6" name="Picture 5" descr="天蠍座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902970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571500</xdr:colOff>
      <xdr:row>12</xdr:row>
      <xdr:rowOff>152400</xdr:rowOff>
    </xdr:to>
    <xdr:pic>
      <xdr:nvPicPr>
        <xdr:cNvPr id="7" name="Picture 6" descr="雙子座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1047750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10</xdr:row>
      <xdr:rowOff>0</xdr:rowOff>
    </xdr:from>
    <xdr:to>
      <xdr:col>29</xdr:col>
      <xdr:colOff>571500</xdr:colOff>
      <xdr:row>12</xdr:row>
      <xdr:rowOff>152400</xdr:rowOff>
    </xdr:to>
    <xdr:pic>
      <xdr:nvPicPr>
        <xdr:cNvPr id="8" name="Picture 7" descr="射手座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1047750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16</xdr:row>
      <xdr:rowOff>0</xdr:rowOff>
    </xdr:from>
    <xdr:to>
      <xdr:col>27</xdr:col>
      <xdr:colOff>571500</xdr:colOff>
      <xdr:row>18</xdr:row>
      <xdr:rowOff>152400</xdr:rowOff>
    </xdr:to>
    <xdr:pic>
      <xdr:nvPicPr>
        <xdr:cNvPr id="9" name="Picture 8" descr="巨蟹座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1211580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16</xdr:row>
      <xdr:rowOff>0</xdr:rowOff>
    </xdr:from>
    <xdr:to>
      <xdr:col>29</xdr:col>
      <xdr:colOff>571500</xdr:colOff>
      <xdr:row>18</xdr:row>
      <xdr:rowOff>152400</xdr:rowOff>
    </xdr:to>
    <xdr:pic>
      <xdr:nvPicPr>
        <xdr:cNvPr id="10" name="Picture 9" descr="摩羯座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1211580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19</xdr:row>
      <xdr:rowOff>0</xdr:rowOff>
    </xdr:from>
    <xdr:to>
      <xdr:col>27</xdr:col>
      <xdr:colOff>571500</xdr:colOff>
      <xdr:row>21</xdr:row>
      <xdr:rowOff>152400</xdr:rowOff>
    </xdr:to>
    <xdr:pic>
      <xdr:nvPicPr>
        <xdr:cNvPr id="11" name="Picture 10" descr="獅子座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1293495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19</xdr:row>
      <xdr:rowOff>0</xdr:rowOff>
    </xdr:from>
    <xdr:to>
      <xdr:col>29</xdr:col>
      <xdr:colOff>571500</xdr:colOff>
      <xdr:row>21</xdr:row>
      <xdr:rowOff>152400</xdr:rowOff>
    </xdr:to>
    <xdr:pic>
      <xdr:nvPicPr>
        <xdr:cNvPr id="12" name="Picture 11" descr="水瓶座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1293495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22</xdr:row>
      <xdr:rowOff>0</xdr:rowOff>
    </xdr:from>
    <xdr:to>
      <xdr:col>27</xdr:col>
      <xdr:colOff>571500</xdr:colOff>
      <xdr:row>24</xdr:row>
      <xdr:rowOff>152400</xdr:rowOff>
    </xdr:to>
    <xdr:pic>
      <xdr:nvPicPr>
        <xdr:cNvPr id="13" name="Picture 12" descr="處女座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1375410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22</xdr:row>
      <xdr:rowOff>0</xdr:rowOff>
    </xdr:from>
    <xdr:to>
      <xdr:col>29</xdr:col>
      <xdr:colOff>571500</xdr:colOff>
      <xdr:row>24</xdr:row>
      <xdr:rowOff>152400</xdr:rowOff>
    </xdr:to>
    <xdr:pic>
      <xdr:nvPicPr>
        <xdr:cNvPr id="14" name="Picture 13" descr="雙魚座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1375410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10</xdr:col>
      <xdr:colOff>238125</xdr:colOff>
      <xdr:row>30</xdr:row>
      <xdr:rowOff>152400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BD43BE6C-6664-4ACA-9C79-90100554E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496050"/>
          <a:ext cx="5391150" cy="781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9DDF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EC8BA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22</xdr:row>
      <xdr:rowOff>28575</xdr:rowOff>
    </xdr:from>
    <xdr:to>
      <xdr:col>10</xdr:col>
      <xdr:colOff>142875</xdr:colOff>
      <xdr:row>25</xdr:row>
      <xdr:rowOff>200025</xdr:rowOff>
    </xdr:to>
    <xdr:pic>
      <xdr:nvPicPr>
        <xdr:cNvPr id="3077" name="Picture 1">
          <a:extLst>
            <a:ext uri="{FF2B5EF4-FFF2-40B4-BE49-F238E27FC236}">
              <a16:creationId xmlns:a16="http://schemas.microsoft.com/office/drawing/2014/main" id="{00000000-0008-0000-0300-00000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743575"/>
          <a:ext cx="7867650" cy="800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9DDF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EC8BA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180975</xdr:colOff>
      <xdr:row>31</xdr:row>
      <xdr:rowOff>142875</xdr:rowOff>
    </xdr:from>
    <xdr:to>
      <xdr:col>10</xdr:col>
      <xdr:colOff>57150</xdr:colOff>
      <xdr:row>38</xdr:row>
      <xdr:rowOff>19050</xdr:rowOff>
    </xdr:to>
    <xdr:pic>
      <xdr:nvPicPr>
        <xdr:cNvPr id="3078" name="Picture 2">
          <a:extLst>
            <a:ext uri="{FF2B5EF4-FFF2-40B4-BE49-F238E27FC236}">
              <a16:creationId xmlns:a16="http://schemas.microsoft.com/office/drawing/2014/main" id="{00000000-0008-0000-0300-00000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7820025"/>
          <a:ext cx="7858125" cy="1343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9DDF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EC8BA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22</xdr:row>
      <xdr:rowOff>66675</xdr:rowOff>
    </xdr:from>
    <xdr:to>
      <xdr:col>10</xdr:col>
      <xdr:colOff>114300</xdr:colOff>
      <xdr:row>26</xdr:row>
      <xdr:rowOff>28575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C5C0F57-6530-4AA3-991F-0A30D3F2E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172200"/>
          <a:ext cx="7867650" cy="800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9DDF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EC8BA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152400</xdr:colOff>
      <xdr:row>31</xdr:row>
      <xdr:rowOff>142875</xdr:rowOff>
    </xdr:from>
    <xdr:to>
      <xdr:col>10</xdr:col>
      <xdr:colOff>28575</xdr:colOff>
      <xdr:row>38</xdr:row>
      <xdr:rowOff>19050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858A4D3-4838-466B-B43E-A95022C1D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172450"/>
          <a:ext cx="7858125" cy="1343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9DDF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EC8BA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18</xdr:row>
      <xdr:rowOff>38100</xdr:rowOff>
    </xdr:from>
    <xdr:to>
      <xdr:col>7</xdr:col>
      <xdr:colOff>657225</xdr:colOff>
      <xdr:row>21</xdr:row>
      <xdr:rowOff>190500</xdr:rowOff>
    </xdr:to>
    <xdr:pic>
      <xdr:nvPicPr>
        <xdr:cNvPr id="4101" name="Picture 1">
          <a:extLst>
            <a:ext uri="{FF2B5EF4-FFF2-40B4-BE49-F238E27FC236}">
              <a16:creationId xmlns:a16="http://schemas.microsoft.com/office/drawing/2014/main" id="{00000000-0008-0000-0400-00000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038600"/>
          <a:ext cx="5295900" cy="781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9DDF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EC8BA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247650</xdr:colOff>
      <xdr:row>23</xdr:row>
      <xdr:rowOff>0</xdr:rowOff>
    </xdr:from>
    <xdr:to>
      <xdr:col>8</xdr:col>
      <xdr:colOff>638175</xdr:colOff>
      <xdr:row>26</xdr:row>
      <xdr:rowOff>171450</xdr:rowOff>
    </xdr:to>
    <xdr:pic>
      <xdr:nvPicPr>
        <xdr:cNvPr id="4102" name="Picture 2">
          <a:extLst>
            <a:ext uri="{FF2B5EF4-FFF2-40B4-BE49-F238E27FC236}">
              <a16:creationId xmlns:a16="http://schemas.microsoft.com/office/drawing/2014/main" id="{00000000-0008-0000-0400-00000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5048250"/>
          <a:ext cx="5981700" cy="800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9DDF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EC8BA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den.com.tw/astro/10main.htm" TargetMode="External"/><Relationship Id="rId13" Type="http://schemas.openxmlformats.org/officeDocument/2006/relationships/hyperlink" Target="http://www.coden.com.tw/astro/01main.htm" TargetMode="External"/><Relationship Id="rId18" Type="http://schemas.openxmlformats.org/officeDocument/2006/relationships/hyperlink" Target="http://www.coden.com.tw/astro/06main.htm" TargetMode="External"/><Relationship Id="rId3" Type="http://schemas.openxmlformats.org/officeDocument/2006/relationships/hyperlink" Target="http://www.coden.com.tw/astro/02main.htm" TargetMode="External"/><Relationship Id="rId7" Type="http://schemas.openxmlformats.org/officeDocument/2006/relationships/hyperlink" Target="http://www.coden.com.tw/astro/04main.htm" TargetMode="External"/><Relationship Id="rId12" Type="http://schemas.openxmlformats.org/officeDocument/2006/relationships/hyperlink" Target="http://www.coden.com.tw/astro/12main.htm" TargetMode="External"/><Relationship Id="rId17" Type="http://schemas.openxmlformats.org/officeDocument/2006/relationships/hyperlink" Target="http://www.coden.com.tw/astro/05main.htm" TargetMode="External"/><Relationship Id="rId2" Type="http://schemas.openxmlformats.org/officeDocument/2006/relationships/hyperlink" Target="http://www.coden.com.tw/astro/07main.htm" TargetMode="External"/><Relationship Id="rId16" Type="http://schemas.openxmlformats.org/officeDocument/2006/relationships/hyperlink" Target="http://www.coden.com.tw/astro/04main.htm" TargetMode="External"/><Relationship Id="rId20" Type="http://schemas.openxmlformats.org/officeDocument/2006/relationships/drawing" Target="../drawings/drawing1.xml"/><Relationship Id="rId1" Type="http://schemas.openxmlformats.org/officeDocument/2006/relationships/hyperlink" Target="http://www.coden.com.tw/astro/01main.htm" TargetMode="External"/><Relationship Id="rId6" Type="http://schemas.openxmlformats.org/officeDocument/2006/relationships/hyperlink" Target="http://www.coden.com.tw/astro/09main.htm" TargetMode="External"/><Relationship Id="rId11" Type="http://schemas.openxmlformats.org/officeDocument/2006/relationships/hyperlink" Target="http://www.coden.com.tw/astro/06main.htm" TargetMode="External"/><Relationship Id="rId5" Type="http://schemas.openxmlformats.org/officeDocument/2006/relationships/hyperlink" Target="http://www.coden.com.tw/astro/03main.htm" TargetMode="External"/><Relationship Id="rId15" Type="http://schemas.openxmlformats.org/officeDocument/2006/relationships/hyperlink" Target="http://www.coden.com.tw/astro/03main.htm" TargetMode="External"/><Relationship Id="rId10" Type="http://schemas.openxmlformats.org/officeDocument/2006/relationships/hyperlink" Target="http://www.coden.com.tw/astro/11main.htm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://www.coden.com.tw/astro/08main.htm" TargetMode="External"/><Relationship Id="rId9" Type="http://schemas.openxmlformats.org/officeDocument/2006/relationships/hyperlink" Target="http://www.coden.com.tw/astro/05main.htm" TargetMode="External"/><Relationship Id="rId14" Type="http://schemas.openxmlformats.org/officeDocument/2006/relationships/hyperlink" Target="http://www.coden.com.tw/astro/02main.ht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den.com.tw/astro/10main.htm" TargetMode="External"/><Relationship Id="rId13" Type="http://schemas.openxmlformats.org/officeDocument/2006/relationships/hyperlink" Target="http://www.coden.com.tw/astro/01main.htm" TargetMode="External"/><Relationship Id="rId18" Type="http://schemas.openxmlformats.org/officeDocument/2006/relationships/hyperlink" Target="http://www.coden.com.tw/astro/06main.htm" TargetMode="External"/><Relationship Id="rId3" Type="http://schemas.openxmlformats.org/officeDocument/2006/relationships/hyperlink" Target="http://www.coden.com.tw/astro/02main.htm" TargetMode="External"/><Relationship Id="rId7" Type="http://schemas.openxmlformats.org/officeDocument/2006/relationships/hyperlink" Target="http://www.coden.com.tw/astro/04main.htm" TargetMode="External"/><Relationship Id="rId12" Type="http://schemas.openxmlformats.org/officeDocument/2006/relationships/hyperlink" Target="http://www.coden.com.tw/astro/12main.htm" TargetMode="External"/><Relationship Id="rId17" Type="http://schemas.openxmlformats.org/officeDocument/2006/relationships/hyperlink" Target="http://www.coden.com.tw/astro/05main.htm" TargetMode="External"/><Relationship Id="rId2" Type="http://schemas.openxmlformats.org/officeDocument/2006/relationships/hyperlink" Target="http://www.coden.com.tw/astro/07main.htm" TargetMode="External"/><Relationship Id="rId16" Type="http://schemas.openxmlformats.org/officeDocument/2006/relationships/hyperlink" Target="http://www.coden.com.tw/astro/04main.htm" TargetMode="External"/><Relationship Id="rId20" Type="http://schemas.openxmlformats.org/officeDocument/2006/relationships/drawing" Target="../drawings/drawing2.xml"/><Relationship Id="rId1" Type="http://schemas.openxmlformats.org/officeDocument/2006/relationships/hyperlink" Target="http://www.coden.com.tw/astro/01main.htm" TargetMode="External"/><Relationship Id="rId6" Type="http://schemas.openxmlformats.org/officeDocument/2006/relationships/hyperlink" Target="http://www.coden.com.tw/astro/09main.htm" TargetMode="External"/><Relationship Id="rId11" Type="http://schemas.openxmlformats.org/officeDocument/2006/relationships/hyperlink" Target="http://www.coden.com.tw/astro/06main.htm" TargetMode="External"/><Relationship Id="rId5" Type="http://schemas.openxmlformats.org/officeDocument/2006/relationships/hyperlink" Target="http://www.coden.com.tw/astro/03main.htm" TargetMode="External"/><Relationship Id="rId15" Type="http://schemas.openxmlformats.org/officeDocument/2006/relationships/hyperlink" Target="http://www.coden.com.tw/astro/03main.htm" TargetMode="External"/><Relationship Id="rId10" Type="http://schemas.openxmlformats.org/officeDocument/2006/relationships/hyperlink" Target="http://www.coden.com.tw/astro/11main.htm" TargetMode="External"/><Relationship Id="rId19" Type="http://schemas.openxmlformats.org/officeDocument/2006/relationships/printerSettings" Target="../printerSettings/printerSettings2.bin"/><Relationship Id="rId4" Type="http://schemas.openxmlformats.org/officeDocument/2006/relationships/hyperlink" Target="http://www.coden.com.tw/astro/08main.htm" TargetMode="External"/><Relationship Id="rId9" Type="http://schemas.openxmlformats.org/officeDocument/2006/relationships/hyperlink" Target="http://www.coden.com.tw/astro/05main.htm" TargetMode="External"/><Relationship Id="rId14" Type="http://schemas.openxmlformats.org/officeDocument/2006/relationships/hyperlink" Target="http://www.coden.com.tw/astro/02main.ht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externalLinkPath" Target="/teaching/office2003/excel2003/F002/F002-Ch09-&#20844;&#24335;&#21450;&#20989;&#25976;.xls" TargetMode="External"/><Relationship Id="rId1" Type="http://schemas.openxmlformats.org/officeDocument/2006/relationships/externalLinkPath" Target="/teaching/office2003/excel2003/F002/F002-Ch09-&#20844;&#24335;&#21450;&#20989;&#25976;.xls" TargetMode="External"/><Relationship Id="rId4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</sheetPr>
  <dimension ref="A1:O63"/>
  <sheetViews>
    <sheetView workbookViewId="0"/>
  </sheetViews>
  <sheetFormatPr defaultColWidth="9" defaultRowHeight="16.5"/>
  <cols>
    <col min="1" max="1" width="3.5" style="1" bestFit="1" customWidth="1"/>
    <col min="2" max="2" width="12" style="2" customWidth="1"/>
    <col min="3" max="3" width="8.625" style="2" customWidth="1"/>
    <col min="4" max="4" width="6.75" style="2" customWidth="1"/>
    <col min="5" max="5" width="6.5" style="2" customWidth="1"/>
    <col min="6" max="9" width="6.75" style="2" customWidth="1"/>
    <col min="10" max="10" width="8" style="2" customWidth="1"/>
    <col min="11" max="15" width="6.75" style="2" customWidth="1"/>
    <col min="16" max="16384" width="9" style="2"/>
  </cols>
  <sheetData>
    <row r="1" spans="1:15">
      <c r="A1" s="60" t="s">
        <v>105</v>
      </c>
      <c r="B1" s="2" t="s">
        <v>27</v>
      </c>
      <c r="C1" s="57" t="s">
        <v>28</v>
      </c>
      <c r="D1" s="56" t="s">
        <v>0</v>
      </c>
      <c r="E1" s="56" t="s">
        <v>1</v>
      </c>
      <c r="F1" s="56" t="s">
        <v>2</v>
      </c>
      <c r="G1" s="56" t="s">
        <v>3</v>
      </c>
      <c r="H1" s="56" t="s">
        <v>4</v>
      </c>
      <c r="I1" s="56" t="s">
        <v>5</v>
      </c>
      <c r="J1" s="56" t="s">
        <v>6</v>
      </c>
      <c r="K1" s="56" t="s">
        <v>7</v>
      </c>
      <c r="L1" s="56" t="s">
        <v>8</v>
      </c>
      <c r="M1" s="56" t="s">
        <v>9</v>
      </c>
      <c r="N1" s="56" t="s">
        <v>10</v>
      </c>
      <c r="O1" s="56" t="s">
        <v>11</v>
      </c>
    </row>
    <row r="2" spans="1:15">
      <c r="A2" s="1">
        <v>1</v>
      </c>
      <c r="B2" s="2" t="s">
        <v>12</v>
      </c>
      <c r="C2" s="51" t="s">
        <v>0</v>
      </c>
      <c r="D2" s="1" t="s">
        <v>29</v>
      </c>
      <c r="E2" s="1" t="s">
        <v>13</v>
      </c>
      <c r="F2" s="1"/>
      <c r="G2" s="1" t="s">
        <v>30</v>
      </c>
      <c r="H2" s="1" t="s">
        <v>31</v>
      </c>
      <c r="I2" s="1" t="s">
        <v>14</v>
      </c>
      <c r="J2" s="3" t="s">
        <v>29</v>
      </c>
      <c r="K2" s="1" t="s">
        <v>31</v>
      </c>
      <c r="L2" s="1" t="s">
        <v>13</v>
      </c>
      <c r="M2" s="1" t="s">
        <v>14</v>
      </c>
      <c r="N2" s="1" t="s">
        <v>32</v>
      </c>
      <c r="O2" s="1" t="s">
        <v>13</v>
      </c>
    </row>
    <row r="3" spans="1:15">
      <c r="A3" s="1">
        <v>2</v>
      </c>
      <c r="B3" s="2" t="s">
        <v>15</v>
      </c>
      <c r="C3" s="51" t="s">
        <v>1</v>
      </c>
      <c r="D3" s="1" t="s">
        <v>32</v>
      </c>
      <c r="E3" s="1" t="s">
        <v>29</v>
      </c>
      <c r="F3" s="1" t="s">
        <v>31</v>
      </c>
      <c r="G3" s="1" t="s">
        <v>33</v>
      </c>
      <c r="H3" s="1" t="s">
        <v>29</v>
      </c>
      <c r="I3" s="1" t="s">
        <v>13</v>
      </c>
      <c r="J3" s="1" t="s">
        <v>32</v>
      </c>
      <c r="K3" s="1" t="s">
        <v>29</v>
      </c>
      <c r="L3" s="1" t="s">
        <v>31</v>
      </c>
      <c r="M3" s="1" t="s">
        <v>13</v>
      </c>
      <c r="N3" s="1" t="s">
        <v>14</v>
      </c>
      <c r="O3" s="1" t="s">
        <v>31</v>
      </c>
    </row>
    <row r="4" spans="1:15">
      <c r="A4" s="1">
        <v>3</v>
      </c>
      <c r="B4" s="2" t="s">
        <v>16</v>
      </c>
      <c r="C4" s="51" t="s">
        <v>2</v>
      </c>
      <c r="D4" s="1" t="s">
        <v>14</v>
      </c>
      <c r="E4" s="1" t="s">
        <v>32</v>
      </c>
      <c r="F4" s="1" t="s">
        <v>13</v>
      </c>
      <c r="G4" s="1" t="s">
        <v>32</v>
      </c>
      <c r="H4" s="1" t="s">
        <v>30</v>
      </c>
      <c r="I4" s="1" t="s">
        <v>31</v>
      </c>
      <c r="J4" s="1" t="s">
        <v>14</v>
      </c>
      <c r="K4" s="1" t="s">
        <v>13</v>
      </c>
      <c r="L4" s="1" t="s">
        <v>29</v>
      </c>
      <c r="M4" s="1" t="s">
        <v>31</v>
      </c>
      <c r="N4" s="1" t="s">
        <v>13</v>
      </c>
      <c r="O4" s="1" t="s">
        <v>29</v>
      </c>
    </row>
    <row r="5" spans="1:15">
      <c r="A5" s="1">
        <v>4</v>
      </c>
      <c r="B5" s="2" t="s">
        <v>17</v>
      </c>
      <c r="C5" s="51" t="s">
        <v>3</v>
      </c>
      <c r="D5" s="1" t="s">
        <v>13</v>
      </c>
      <c r="E5" s="1" t="s">
        <v>14</v>
      </c>
      <c r="F5" s="1" t="s">
        <v>29</v>
      </c>
      <c r="G5" s="1" t="s">
        <v>13</v>
      </c>
      <c r="H5" s="1" t="s">
        <v>33</v>
      </c>
      <c r="I5" s="1" t="s">
        <v>29</v>
      </c>
      <c r="J5" s="1" t="s">
        <v>13</v>
      </c>
      <c r="K5" s="1" t="s">
        <v>29</v>
      </c>
      <c r="L5" s="1" t="s">
        <v>13</v>
      </c>
      <c r="M5" s="1" t="s">
        <v>29</v>
      </c>
      <c r="N5" s="1" t="s">
        <v>31</v>
      </c>
      <c r="O5" s="1" t="s">
        <v>13</v>
      </c>
    </row>
    <row r="6" spans="1:15">
      <c r="A6" s="1">
        <v>5</v>
      </c>
      <c r="B6" s="2" t="s">
        <v>18</v>
      </c>
      <c r="C6" s="51" t="s">
        <v>4</v>
      </c>
      <c r="D6" s="1" t="s">
        <v>31</v>
      </c>
      <c r="E6" s="1" t="s">
        <v>13</v>
      </c>
      <c r="F6" s="1" t="s">
        <v>32</v>
      </c>
      <c r="G6" s="1" t="s">
        <v>29</v>
      </c>
      <c r="H6" s="1" t="s">
        <v>13</v>
      </c>
      <c r="I6" s="1" t="s">
        <v>30</v>
      </c>
      <c r="J6" s="1" t="s">
        <v>31</v>
      </c>
      <c r="K6" s="1" t="s">
        <v>32</v>
      </c>
      <c r="L6" s="1" t="s">
        <v>29</v>
      </c>
      <c r="M6" s="1" t="s">
        <v>13</v>
      </c>
      <c r="N6" s="1" t="s">
        <v>29</v>
      </c>
      <c r="O6" s="1" t="s">
        <v>29</v>
      </c>
    </row>
    <row r="7" spans="1:15">
      <c r="A7" s="1">
        <v>6</v>
      </c>
      <c r="B7" s="2" t="s">
        <v>19</v>
      </c>
      <c r="C7" s="51" t="s">
        <v>5</v>
      </c>
      <c r="D7" s="1" t="s">
        <v>29</v>
      </c>
      <c r="E7" s="1" t="s">
        <v>31</v>
      </c>
      <c r="F7" s="1" t="s">
        <v>14</v>
      </c>
      <c r="G7" s="1" t="s">
        <v>32</v>
      </c>
      <c r="H7" s="1" t="s">
        <v>29</v>
      </c>
      <c r="I7" s="1" t="s">
        <v>13</v>
      </c>
      <c r="J7" s="1" t="s">
        <v>29</v>
      </c>
      <c r="K7" s="1" t="s">
        <v>14</v>
      </c>
      <c r="L7" s="1" t="s">
        <v>32</v>
      </c>
      <c r="M7" s="1" t="s">
        <v>29</v>
      </c>
      <c r="N7" s="1" t="s">
        <v>13</v>
      </c>
      <c r="O7" s="1" t="s">
        <v>32</v>
      </c>
    </row>
    <row r="8" spans="1:15">
      <c r="A8" s="1">
        <v>7</v>
      </c>
      <c r="B8" s="2" t="s">
        <v>20</v>
      </c>
      <c r="C8" s="51" t="s">
        <v>6</v>
      </c>
      <c r="D8" s="4" t="s">
        <v>30</v>
      </c>
      <c r="E8" s="1" t="s">
        <v>29</v>
      </c>
      <c r="F8" s="1" t="s">
        <v>13</v>
      </c>
      <c r="G8" s="1" t="s">
        <v>14</v>
      </c>
      <c r="H8" s="1" t="s">
        <v>32</v>
      </c>
      <c r="I8" s="1" t="s">
        <v>29</v>
      </c>
      <c r="J8" s="1" t="s">
        <v>13</v>
      </c>
      <c r="K8" s="1" t="s">
        <v>13</v>
      </c>
      <c r="L8" s="1" t="s">
        <v>14</v>
      </c>
      <c r="M8" s="1" t="s">
        <v>32</v>
      </c>
      <c r="N8" s="1" t="s">
        <v>29</v>
      </c>
      <c r="O8" s="1" t="s">
        <v>14</v>
      </c>
    </row>
    <row r="9" spans="1:15">
      <c r="A9" s="1">
        <v>8</v>
      </c>
      <c r="B9" s="2" t="s">
        <v>21</v>
      </c>
      <c r="C9" s="51" t="s">
        <v>7</v>
      </c>
      <c r="D9" s="1" t="s">
        <v>33</v>
      </c>
      <c r="E9" s="1" t="s">
        <v>30</v>
      </c>
      <c r="F9" s="1" t="s">
        <v>31</v>
      </c>
      <c r="G9" s="1" t="s">
        <v>13</v>
      </c>
      <c r="H9" s="1" t="s">
        <v>14</v>
      </c>
      <c r="I9" s="1" t="s">
        <v>32</v>
      </c>
      <c r="J9" s="1" t="s">
        <v>29</v>
      </c>
      <c r="K9" s="1" t="s">
        <v>31</v>
      </c>
      <c r="L9" s="1" t="s">
        <v>13</v>
      </c>
      <c r="M9" s="1" t="s">
        <v>14</v>
      </c>
      <c r="N9" s="1" t="s">
        <v>32</v>
      </c>
      <c r="O9" s="1" t="s">
        <v>13</v>
      </c>
    </row>
    <row r="10" spans="1:15">
      <c r="A10" s="1">
        <v>9</v>
      </c>
      <c r="B10" s="2" t="s">
        <v>22</v>
      </c>
      <c r="C10" s="51" t="s">
        <v>8</v>
      </c>
      <c r="D10" s="1" t="s">
        <v>32</v>
      </c>
      <c r="E10" s="1" t="s">
        <v>33</v>
      </c>
      <c r="F10" s="1" t="s">
        <v>29</v>
      </c>
      <c r="G10" s="1" t="s">
        <v>31</v>
      </c>
      <c r="H10" s="1" t="s">
        <v>13</v>
      </c>
      <c r="I10" s="1" t="s">
        <v>14</v>
      </c>
      <c r="J10" s="1" t="s">
        <v>32</v>
      </c>
      <c r="K10" s="1" t="s">
        <v>29</v>
      </c>
      <c r="L10" s="1" t="s">
        <v>31</v>
      </c>
      <c r="M10" s="1" t="s">
        <v>13</v>
      </c>
      <c r="N10" s="1" t="s">
        <v>14</v>
      </c>
      <c r="O10" s="1" t="s">
        <v>31</v>
      </c>
    </row>
    <row r="11" spans="1:15">
      <c r="A11" s="1">
        <v>10</v>
      </c>
      <c r="B11" s="2" t="s">
        <v>23</v>
      </c>
      <c r="C11" s="51" t="s">
        <v>9</v>
      </c>
      <c r="D11" s="1" t="s">
        <v>34</v>
      </c>
      <c r="E11" s="1" t="s">
        <v>32</v>
      </c>
      <c r="F11" s="1" t="s">
        <v>30</v>
      </c>
      <c r="G11" s="1" t="s">
        <v>29</v>
      </c>
      <c r="H11" s="1" t="s">
        <v>31</v>
      </c>
      <c r="I11" s="1" t="s">
        <v>13</v>
      </c>
      <c r="J11" s="1" t="s">
        <v>14</v>
      </c>
      <c r="K11" s="1" t="s">
        <v>32</v>
      </c>
      <c r="L11" s="1" t="s">
        <v>29</v>
      </c>
      <c r="M11" s="1" t="s">
        <v>31</v>
      </c>
      <c r="N11" s="1" t="s">
        <v>13</v>
      </c>
      <c r="O11" s="1" t="s">
        <v>29</v>
      </c>
    </row>
    <row r="12" spans="1:15">
      <c r="A12" s="1">
        <v>11</v>
      </c>
      <c r="B12" s="2" t="s">
        <v>24</v>
      </c>
      <c r="C12" s="51" t="s">
        <v>10</v>
      </c>
      <c r="D12" s="1" t="s">
        <v>14</v>
      </c>
      <c r="E12" s="1" t="s">
        <v>34</v>
      </c>
      <c r="F12" s="1" t="s">
        <v>33</v>
      </c>
      <c r="G12" s="1" t="s">
        <v>30</v>
      </c>
      <c r="H12" s="1" t="s">
        <v>29</v>
      </c>
      <c r="I12" s="1" t="s">
        <v>31</v>
      </c>
      <c r="J12" s="1" t="s">
        <v>13</v>
      </c>
      <c r="K12" s="1" t="s">
        <v>14</v>
      </c>
      <c r="L12" s="1" t="s">
        <v>32</v>
      </c>
      <c r="M12" s="1" t="s">
        <v>29</v>
      </c>
      <c r="N12" s="1" t="s">
        <v>31</v>
      </c>
      <c r="O12" s="1" t="s">
        <v>32</v>
      </c>
    </row>
    <row r="13" spans="1:15" s="5" customFormat="1">
      <c r="A13" s="1">
        <v>12</v>
      </c>
      <c r="B13" s="2" t="s">
        <v>25</v>
      </c>
      <c r="C13" s="51" t="s">
        <v>11</v>
      </c>
      <c r="D13" s="1" t="s">
        <v>13</v>
      </c>
      <c r="E13" s="1" t="s">
        <v>14</v>
      </c>
      <c r="F13" s="1" t="s">
        <v>32</v>
      </c>
      <c r="G13" s="1" t="s">
        <v>33</v>
      </c>
      <c r="H13" s="1" t="s">
        <v>30</v>
      </c>
      <c r="I13" s="1" t="s">
        <v>29</v>
      </c>
      <c r="J13" s="1" t="s">
        <v>31</v>
      </c>
      <c r="K13" s="1" t="s">
        <v>13</v>
      </c>
      <c r="L13" s="1" t="s">
        <v>14</v>
      </c>
      <c r="M13" s="1" t="s">
        <v>32</v>
      </c>
      <c r="N13" s="1" t="s">
        <v>29</v>
      </c>
      <c r="O13" s="1" t="s">
        <v>13</v>
      </c>
    </row>
    <row r="14" spans="1:15" s="5" customFormat="1">
      <c r="A14" s="1"/>
      <c r="B14" s="2"/>
      <c r="C14" s="2"/>
      <c r="D14" s="2"/>
    </row>
    <row r="15" spans="1:15" s="5" customFormat="1">
      <c r="A15" s="1" t="s">
        <v>26</v>
      </c>
      <c r="B15" s="1" t="s">
        <v>26</v>
      </c>
      <c r="C15" s="5" t="s">
        <v>35</v>
      </c>
      <c r="E15" s="6" t="s">
        <v>36</v>
      </c>
    </row>
    <row r="16" spans="1:15" s="5" customFormat="1">
      <c r="A16" s="7"/>
      <c r="B16" s="2" t="s">
        <v>14</v>
      </c>
      <c r="C16" s="5">
        <v>100</v>
      </c>
      <c r="D16" s="2"/>
      <c r="E16" s="7" t="str">
        <f>INDEX(A1:O13, 2, 10)</f>
        <v>○</v>
      </c>
      <c r="F16" s="1"/>
      <c r="G16" s="1"/>
    </row>
    <row r="17" spans="1:9" s="5" customFormat="1">
      <c r="A17" s="7"/>
      <c r="B17" s="2" t="s">
        <v>13</v>
      </c>
      <c r="C17" s="5">
        <v>90</v>
      </c>
      <c r="F17" s="2"/>
    </row>
    <row r="18" spans="1:9" s="5" customFormat="1">
      <c r="A18" s="7"/>
      <c r="B18" s="2" t="s">
        <v>31</v>
      </c>
      <c r="C18" s="5">
        <v>80</v>
      </c>
      <c r="D18" s="2"/>
      <c r="E18" s="2"/>
      <c r="F18" s="2"/>
    </row>
    <row r="19" spans="1:9" s="5" customFormat="1">
      <c r="A19" s="7"/>
      <c r="B19" s="2" t="s">
        <v>29</v>
      </c>
      <c r="C19" s="5">
        <v>70</v>
      </c>
      <c r="D19" s="2"/>
      <c r="E19" s="2"/>
      <c r="F19" s="2"/>
    </row>
    <row r="20" spans="1:9" s="5" customFormat="1">
      <c r="A20" s="7"/>
      <c r="B20" s="2" t="s">
        <v>30</v>
      </c>
      <c r="C20" s="5">
        <v>60</v>
      </c>
      <c r="D20" s="2"/>
      <c r="E20" s="2"/>
    </row>
    <row r="21" spans="1:9" s="5" customFormat="1">
      <c r="A21" s="7"/>
      <c r="B21" s="2" t="s">
        <v>33</v>
      </c>
      <c r="C21" s="5">
        <v>50</v>
      </c>
      <c r="D21" s="2"/>
      <c r="E21" s="2"/>
      <c r="F21" s="2"/>
    </row>
    <row r="22" spans="1:9" s="5" customFormat="1">
      <c r="A22" s="7"/>
      <c r="B22" s="2" t="s">
        <v>32</v>
      </c>
      <c r="C22" s="5">
        <v>30</v>
      </c>
      <c r="D22" s="2"/>
      <c r="E22" s="2"/>
      <c r="F22" s="2"/>
    </row>
    <row r="23" spans="1:9" s="5" customFormat="1">
      <c r="A23" s="7"/>
      <c r="B23" s="2" t="s">
        <v>34</v>
      </c>
      <c r="C23" s="2" t="s">
        <v>37</v>
      </c>
      <c r="D23" s="2"/>
      <c r="E23" s="2"/>
    </row>
    <row r="24" spans="1:9" s="5" customFormat="1">
      <c r="A24" s="7"/>
      <c r="B24" s="2"/>
      <c r="C24" s="2"/>
      <c r="D24" s="2"/>
      <c r="E24" s="2"/>
    </row>
    <row r="25" spans="1:9" s="5" customFormat="1">
      <c r="A25" s="7"/>
    </row>
    <row r="26" spans="1:9" s="5" customFormat="1">
      <c r="A26" s="7"/>
      <c r="B26" s="44" t="s">
        <v>101</v>
      </c>
    </row>
    <row r="27" spans="1:9" s="5" customFormat="1">
      <c r="A27" s="7"/>
    </row>
    <row r="29" spans="1:9">
      <c r="H29" s="8"/>
      <c r="I29" s="8"/>
    </row>
    <row r="30" spans="1:9">
      <c r="H30" s="8"/>
      <c r="I30" s="8"/>
    </row>
    <row r="31" spans="1:9">
      <c r="H31" s="8"/>
      <c r="I31" s="8"/>
    </row>
    <row r="32" spans="1:9">
      <c r="H32" s="8"/>
      <c r="I32" s="8"/>
    </row>
    <row r="33" spans="2:9">
      <c r="H33" s="8"/>
      <c r="I33" s="8"/>
    </row>
    <row r="34" spans="2:9">
      <c r="H34" s="8"/>
      <c r="I34" s="8"/>
    </row>
    <row r="35" spans="2:9">
      <c r="H35" s="8"/>
      <c r="I35" s="8"/>
    </row>
    <row r="36" spans="2:9">
      <c r="H36" s="8"/>
      <c r="I36" s="8"/>
    </row>
    <row r="37" spans="2:9">
      <c r="H37" s="8"/>
      <c r="I37" s="8"/>
    </row>
    <row r="38" spans="2:9">
      <c r="B38" s="9" t="s">
        <v>0</v>
      </c>
      <c r="C38" s="39"/>
      <c r="D38" s="9" t="s">
        <v>0</v>
      </c>
      <c r="E38" s="39"/>
      <c r="F38" s="9" t="s">
        <v>6</v>
      </c>
      <c r="H38" s="10"/>
      <c r="I38" s="10"/>
    </row>
    <row r="39" spans="2:9">
      <c r="B39" s="11"/>
      <c r="C39" s="39"/>
      <c r="D39" s="11"/>
      <c r="E39" s="39"/>
      <c r="F39" s="11"/>
      <c r="H39" s="12"/>
      <c r="I39" s="12"/>
    </row>
    <row r="40" spans="2:9" ht="31.5">
      <c r="B40" s="13" t="s">
        <v>12</v>
      </c>
      <c r="C40" s="39"/>
      <c r="D40" s="13" t="s">
        <v>12</v>
      </c>
      <c r="E40" s="39"/>
      <c r="F40" s="13" t="s">
        <v>20</v>
      </c>
      <c r="H40" s="14"/>
      <c r="I40" s="14"/>
    </row>
    <row r="41" spans="2:9">
      <c r="B41" s="11"/>
      <c r="C41" s="39"/>
      <c r="D41" s="11"/>
      <c r="E41" s="39"/>
      <c r="F41" s="11"/>
      <c r="H41" s="12"/>
      <c r="I41" s="12"/>
    </row>
    <row r="42" spans="2:9">
      <c r="B42" s="11"/>
      <c r="C42" s="39"/>
      <c r="D42" s="11"/>
      <c r="E42" s="39"/>
      <c r="F42" s="11"/>
      <c r="H42" s="12"/>
      <c r="I42" s="12"/>
    </row>
    <row r="43" spans="2:9">
      <c r="B43" s="11"/>
      <c r="C43" s="39"/>
      <c r="D43" s="11"/>
      <c r="E43" s="39"/>
      <c r="F43" s="11"/>
      <c r="H43" s="12"/>
      <c r="I43" s="12"/>
    </row>
    <row r="44" spans="2:9">
      <c r="B44" s="9" t="s">
        <v>1</v>
      </c>
      <c r="C44" s="39"/>
      <c r="D44" s="9" t="s">
        <v>1</v>
      </c>
      <c r="E44" s="39"/>
      <c r="F44" s="9" t="s">
        <v>7</v>
      </c>
      <c r="H44" s="10"/>
      <c r="I44" s="10"/>
    </row>
    <row r="45" spans="2:9">
      <c r="B45" s="11"/>
      <c r="C45" s="39"/>
      <c r="D45" s="11"/>
      <c r="E45" s="39"/>
      <c r="F45" s="11"/>
      <c r="H45" s="12"/>
      <c r="I45" s="12"/>
    </row>
    <row r="46" spans="2:9" ht="31.5">
      <c r="B46" s="13" t="s">
        <v>15</v>
      </c>
      <c r="C46" s="39"/>
      <c r="D46" s="13" t="s">
        <v>15</v>
      </c>
      <c r="E46" s="39"/>
      <c r="F46" s="13" t="s">
        <v>21</v>
      </c>
      <c r="H46" s="14"/>
      <c r="I46" s="14"/>
    </row>
    <row r="47" spans="2:9">
      <c r="B47" s="9" t="s">
        <v>2</v>
      </c>
      <c r="C47" s="39"/>
      <c r="D47" s="9" t="s">
        <v>2</v>
      </c>
      <c r="E47" s="39"/>
      <c r="F47" s="11"/>
      <c r="H47" s="10"/>
      <c r="I47" s="12"/>
    </row>
    <row r="48" spans="2:9">
      <c r="B48" s="11"/>
      <c r="C48" s="39"/>
      <c r="D48" s="11"/>
      <c r="E48" s="39"/>
      <c r="F48" s="11"/>
      <c r="H48" s="12"/>
      <c r="I48" s="12"/>
    </row>
    <row r="49" spans="2:9" ht="31.5">
      <c r="B49" s="13" t="s">
        <v>16</v>
      </c>
      <c r="C49" s="39"/>
      <c r="D49" s="13" t="s">
        <v>16</v>
      </c>
      <c r="E49" s="39"/>
      <c r="F49" s="11"/>
      <c r="H49" s="14"/>
      <c r="I49" s="12"/>
    </row>
    <row r="50" spans="2:9">
      <c r="B50" s="11"/>
      <c r="C50" s="39"/>
      <c r="D50" s="11"/>
      <c r="E50" s="39"/>
      <c r="F50" s="9" t="s">
        <v>8</v>
      </c>
      <c r="H50" s="12"/>
      <c r="I50" s="10"/>
    </row>
    <row r="51" spans="2:9">
      <c r="B51" s="11"/>
      <c r="C51" s="39"/>
      <c r="D51" s="11"/>
      <c r="E51" s="39"/>
      <c r="F51" s="11"/>
      <c r="H51" s="12"/>
      <c r="I51" s="12"/>
    </row>
    <row r="52" spans="2:9" ht="31.5">
      <c r="B52" s="11"/>
      <c r="C52" s="39"/>
      <c r="D52" s="11"/>
      <c r="E52" s="39"/>
      <c r="F52" s="13" t="s">
        <v>22</v>
      </c>
      <c r="H52" s="12"/>
      <c r="I52" s="14"/>
    </row>
    <row r="53" spans="2:9">
      <c r="B53" s="9" t="s">
        <v>3</v>
      </c>
      <c r="C53" s="39"/>
      <c r="D53" s="9" t="s">
        <v>3</v>
      </c>
      <c r="E53" s="39"/>
      <c r="F53" s="9" t="s">
        <v>9</v>
      </c>
      <c r="H53" s="10"/>
      <c r="I53" s="10"/>
    </row>
    <row r="54" spans="2:9">
      <c r="B54" s="11"/>
      <c r="C54" s="39"/>
      <c r="D54" s="11"/>
      <c r="E54" s="39"/>
      <c r="F54" s="11"/>
      <c r="H54" s="12"/>
      <c r="I54" s="12"/>
    </row>
    <row r="55" spans="2:9" ht="31.5">
      <c r="B55" s="13" t="s">
        <v>17</v>
      </c>
      <c r="C55" s="39"/>
      <c r="D55" s="13" t="s">
        <v>17</v>
      </c>
      <c r="E55" s="39"/>
      <c r="F55" s="13" t="s">
        <v>23</v>
      </c>
      <c r="H55" s="14"/>
      <c r="I55" s="14"/>
    </row>
    <row r="56" spans="2:9">
      <c r="B56" s="9" t="s">
        <v>4</v>
      </c>
      <c r="C56" s="39"/>
      <c r="D56" s="9" t="s">
        <v>4</v>
      </c>
      <c r="E56" s="39"/>
      <c r="F56" s="9" t="s">
        <v>10</v>
      </c>
      <c r="H56" s="10"/>
      <c r="I56" s="10"/>
    </row>
    <row r="57" spans="2:9">
      <c r="B57" s="11"/>
      <c r="C57" s="39"/>
      <c r="D57" s="11"/>
      <c r="E57" s="39"/>
      <c r="F57" s="11"/>
      <c r="H57" s="12"/>
      <c r="I57" s="12"/>
    </row>
    <row r="58" spans="2:9" ht="31.5">
      <c r="B58" s="13" t="s">
        <v>18</v>
      </c>
      <c r="C58" s="39"/>
      <c r="D58" s="13" t="s">
        <v>18</v>
      </c>
      <c r="E58" s="39"/>
      <c r="F58" s="13" t="s">
        <v>24</v>
      </c>
      <c r="H58" s="14"/>
      <c r="I58" s="14"/>
    </row>
    <row r="59" spans="2:9">
      <c r="B59" s="9" t="s">
        <v>5</v>
      </c>
      <c r="C59" s="39"/>
      <c r="D59" s="9" t="s">
        <v>5</v>
      </c>
      <c r="E59" s="39"/>
      <c r="F59" s="9" t="s">
        <v>11</v>
      </c>
      <c r="H59" s="10"/>
      <c r="I59" s="10"/>
    </row>
    <row r="60" spans="2:9">
      <c r="B60" s="11"/>
      <c r="C60" s="39"/>
      <c r="D60" s="11"/>
      <c r="E60" s="39"/>
      <c r="F60" s="11"/>
      <c r="H60" s="12"/>
      <c r="I60" s="12"/>
    </row>
    <row r="61" spans="2:9" ht="31.5">
      <c r="B61" s="13" t="s">
        <v>19</v>
      </c>
      <c r="C61" s="39"/>
      <c r="D61" s="13" t="s">
        <v>19</v>
      </c>
      <c r="E61" s="39"/>
      <c r="F61" s="13" t="s">
        <v>25</v>
      </c>
      <c r="H61" s="14"/>
      <c r="I61" s="14"/>
    </row>
    <row r="62" spans="2:9">
      <c r="H62" s="8"/>
      <c r="I62" s="8"/>
    </row>
    <row r="63" spans="2:9">
      <c r="H63" s="8"/>
      <c r="I63" s="8"/>
    </row>
  </sheetData>
  <mergeCells count="12">
    <mergeCell ref="C59:C61"/>
    <mergeCell ref="E59:E61"/>
    <mergeCell ref="C47:C52"/>
    <mergeCell ref="E47:E52"/>
    <mergeCell ref="C53:C55"/>
    <mergeCell ref="E53:E55"/>
    <mergeCell ref="C38:C40"/>
    <mergeCell ref="E38:E40"/>
    <mergeCell ref="C41:C46"/>
    <mergeCell ref="E41:E46"/>
    <mergeCell ref="C56:C58"/>
    <mergeCell ref="E56:E58"/>
  </mergeCells>
  <phoneticPr fontId="3" type="noConversion"/>
  <hyperlinks>
    <hyperlink ref="D38" r:id="rId1" display="http://www.coden.com.tw/astro/01main.htm" xr:uid="{00000000-0004-0000-0000-000000000000}"/>
    <hyperlink ref="F38" r:id="rId2" display="http://www.coden.com.tw/astro/07main.htm" xr:uid="{00000000-0004-0000-0000-000001000000}"/>
    <hyperlink ref="D44" r:id="rId3" display="http://www.coden.com.tw/astro/02main.htm" xr:uid="{00000000-0004-0000-0000-000002000000}"/>
    <hyperlink ref="F44" r:id="rId4" display="http://www.coden.com.tw/astro/08main.htm" xr:uid="{00000000-0004-0000-0000-000003000000}"/>
    <hyperlink ref="D47" r:id="rId5" display="http://www.coden.com.tw/astro/03main.htm" xr:uid="{00000000-0004-0000-0000-000004000000}"/>
    <hyperlink ref="F50" r:id="rId6" display="http://www.coden.com.tw/astro/09main.htm" xr:uid="{00000000-0004-0000-0000-000005000000}"/>
    <hyperlink ref="D53" r:id="rId7" display="http://www.coden.com.tw/astro/04main.htm" xr:uid="{00000000-0004-0000-0000-000006000000}"/>
    <hyperlink ref="F53" r:id="rId8" display="http://www.coden.com.tw/astro/10main.htm" xr:uid="{00000000-0004-0000-0000-000007000000}"/>
    <hyperlink ref="D56" r:id="rId9" display="http://www.coden.com.tw/astro/05main.htm" xr:uid="{00000000-0004-0000-0000-000008000000}"/>
    <hyperlink ref="F56" r:id="rId10" display="http://www.coden.com.tw/astro/11main.htm" xr:uid="{00000000-0004-0000-0000-000009000000}"/>
    <hyperlink ref="D59" r:id="rId11" display="http://www.coden.com.tw/astro/06main.htm" xr:uid="{00000000-0004-0000-0000-00000A000000}"/>
    <hyperlink ref="F59" r:id="rId12" display="http://www.coden.com.tw/astro/12main.htm" xr:uid="{00000000-0004-0000-0000-00000B000000}"/>
    <hyperlink ref="B38" r:id="rId13" display="http://www.coden.com.tw/astro/01main.htm" xr:uid="{00000000-0004-0000-0000-00000C000000}"/>
    <hyperlink ref="B44" r:id="rId14" display="http://www.coden.com.tw/astro/02main.htm" xr:uid="{00000000-0004-0000-0000-00000D000000}"/>
    <hyperlink ref="B47" r:id="rId15" display="http://www.coden.com.tw/astro/03main.htm" xr:uid="{00000000-0004-0000-0000-00000E000000}"/>
    <hyperlink ref="B53" r:id="rId16" display="http://www.coden.com.tw/astro/04main.htm" xr:uid="{00000000-0004-0000-0000-00000F000000}"/>
    <hyperlink ref="B56" r:id="rId17" display="http://www.coden.com.tw/astro/05main.htm" xr:uid="{00000000-0004-0000-0000-000010000000}"/>
    <hyperlink ref="B59" r:id="rId18" display="http://www.coden.com.tw/astro/06main.htm" xr:uid="{00000000-0004-0000-0000-000011000000}"/>
  </hyperlinks>
  <pageMargins left="0.75" right="0.75" top="1" bottom="1" header="0.5" footer="0.5"/>
  <pageSetup paperSize="9" orientation="portrait" r:id="rId19"/>
  <headerFooter alignWithMargins="0"/>
  <drawing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E63"/>
  <sheetViews>
    <sheetView workbookViewId="0"/>
  </sheetViews>
  <sheetFormatPr defaultColWidth="9" defaultRowHeight="16.5"/>
  <cols>
    <col min="1" max="1" width="3.5" style="1" bestFit="1" customWidth="1"/>
    <col min="2" max="2" width="12" style="2" customWidth="1"/>
    <col min="3" max="3" width="8.625" style="2" customWidth="1"/>
    <col min="4" max="4" width="6.75" style="2" customWidth="1"/>
    <col min="5" max="5" width="6.5" style="2" customWidth="1"/>
    <col min="6" max="15" width="6.75" style="2" customWidth="1"/>
    <col min="16" max="16" width="9" style="2"/>
    <col min="17" max="17" width="15.625" style="2" customWidth="1"/>
    <col min="18" max="18" width="12.375" style="2" customWidth="1"/>
    <col min="19" max="22" width="9" style="2"/>
    <col min="23" max="23" width="8.875" style="2" customWidth="1"/>
    <col min="24" max="16384" width="9" style="2"/>
  </cols>
  <sheetData>
    <row r="1" spans="1:31">
      <c r="A1" s="60" t="s">
        <v>105</v>
      </c>
      <c r="B1" s="2" t="s">
        <v>27</v>
      </c>
      <c r="C1" s="57" t="s">
        <v>28</v>
      </c>
      <c r="D1" s="56" t="s">
        <v>0</v>
      </c>
      <c r="E1" s="56" t="s">
        <v>1</v>
      </c>
      <c r="F1" s="56" t="s">
        <v>2</v>
      </c>
      <c r="G1" s="56" t="s">
        <v>3</v>
      </c>
      <c r="H1" s="56" t="s">
        <v>4</v>
      </c>
      <c r="I1" s="56" t="s">
        <v>5</v>
      </c>
      <c r="J1" s="58" t="s">
        <v>6</v>
      </c>
      <c r="K1" s="56" t="s">
        <v>7</v>
      </c>
      <c r="L1" s="56" t="s">
        <v>8</v>
      </c>
      <c r="M1" s="56" t="s">
        <v>9</v>
      </c>
      <c r="N1" s="56" t="s">
        <v>94</v>
      </c>
      <c r="O1" s="56" t="s">
        <v>11</v>
      </c>
      <c r="Q1" s="27" t="s">
        <v>83</v>
      </c>
      <c r="R1" s="28" t="s">
        <v>84</v>
      </c>
      <c r="T1" s="29" t="s">
        <v>89</v>
      </c>
      <c r="U1" s="29" t="s">
        <v>90</v>
      </c>
      <c r="V1" s="5" t="s">
        <v>35</v>
      </c>
      <c r="W1" s="5" t="s">
        <v>91</v>
      </c>
      <c r="X1" s="29" t="s">
        <v>92</v>
      </c>
    </row>
    <row r="2" spans="1:31" ht="21" customHeight="1">
      <c r="A2" s="1">
        <v>1</v>
      </c>
      <c r="B2" s="2" t="s">
        <v>12</v>
      </c>
      <c r="C2" s="59" t="s">
        <v>0</v>
      </c>
      <c r="D2" s="1" t="s">
        <v>29</v>
      </c>
      <c r="E2" s="1" t="s">
        <v>13</v>
      </c>
      <c r="F2" s="1"/>
      <c r="G2" s="1" t="s">
        <v>30</v>
      </c>
      <c r="H2" s="1" t="s">
        <v>31</v>
      </c>
      <c r="I2" s="1" t="s">
        <v>14</v>
      </c>
      <c r="J2" s="3" t="s">
        <v>29</v>
      </c>
      <c r="K2" s="1" t="s">
        <v>31</v>
      </c>
      <c r="L2" s="1" t="s">
        <v>13</v>
      </c>
      <c r="M2" s="1" t="s">
        <v>14</v>
      </c>
      <c r="N2" s="1" t="s">
        <v>32</v>
      </c>
      <c r="O2" s="1" t="s">
        <v>13</v>
      </c>
      <c r="Q2" s="37" t="s">
        <v>6</v>
      </c>
      <c r="R2" s="2" t="s">
        <v>5</v>
      </c>
      <c r="T2" s="31" t="s">
        <v>4</v>
      </c>
      <c r="U2" s="32" t="s">
        <v>4</v>
      </c>
      <c r="V2" s="5" t="str">
        <f>INDEX($C$1:$O$13,MATCH(T2,C1:C13,0),MATCH(U2,C1:O1,0))</f>
        <v>☆</v>
      </c>
      <c r="W2" s="5">
        <f>VLOOKUP(V2,$B$15:$C$23,2,0)</f>
        <v>90</v>
      </c>
      <c r="X2" s="33">
        <f>VLOOKUP(INDEX($C$1:$O$13,MATCH(T2,C1:C13,0),MATCH(U2,C1:O1,0)),$B$15:$C$23,2,0)</f>
        <v>90</v>
      </c>
      <c r="AA2" s="9" t="s">
        <v>0</v>
      </c>
      <c r="AB2" s="39"/>
      <c r="AC2" s="9" t="s">
        <v>0</v>
      </c>
      <c r="AD2" s="39"/>
      <c r="AE2" s="9" t="s">
        <v>6</v>
      </c>
    </row>
    <row r="3" spans="1:31">
      <c r="A3" s="1">
        <v>2</v>
      </c>
      <c r="B3" s="2" t="s">
        <v>15</v>
      </c>
      <c r="C3" s="51" t="s">
        <v>1</v>
      </c>
      <c r="D3" s="1" t="s">
        <v>32</v>
      </c>
      <c r="E3" s="1" t="s">
        <v>29</v>
      </c>
      <c r="F3" s="1" t="s">
        <v>31</v>
      </c>
      <c r="G3" s="1" t="s">
        <v>33</v>
      </c>
      <c r="H3" s="1" t="s">
        <v>29</v>
      </c>
      <c r="I3" s="1" t="s">
        <v>13</v>
      </c>
      <c r="J3" s="1" t="s">
        <v>32</v>
      </c>
      <c r="K3" s="1" t="s">
        <v>29</v>
      </c>
      <c r="L3" s="40" t="s">
        <v>31</v>
      </c>
      <c r="M3" s="1" t="s">
        <v>13</v>
      </c>
      <c r="N3" s="1" t="s">
        <v>14</v>
      </c>
      <c r="O3" s="1" t="s">
        <v>31</v>
      </c>
      <c r="AA3" s="11"/>
      <c r="AB3" s="39"/>
      <c r="AC3" s="11"/>
      <c r="AD3" s="39"/>
      <c r="AE3" s="11"/>
    </row>
    <row r="4" spans="1:31" ht="25.5" customHeight="1">
      <c r="A4" s="1">
        <v>3</v>
      </c>
      <c r="B4" s="2" t="s">
        <v>16</v>
      </c>
      <c r="C4" s="51" t="s">
        <v>2</v>
      </c>
      <c r="D4" s="1" t="s">
        <v>14</v>
      </c>
      <c r="E4" s="1" t="s">
        <v>32</v>
      </c>
      <c r="F4" s="1" t="s">
        <v>13</v>
      </c>
      <c r="G4" s="1" t="s">
        <v>32</v>
      </c>
      <c r="H4" s="1" t="s">
        <v>30</v>
      </c>
      <c r="I4" s="1" t="s">
        <v>31</v>
      </c>
      <c r="J4" s="1" t="s">
        <v>14</v>
      </c>
      <c r="K4" s="1" t="s">
        <v>13</v>
      </c>
      <c r="L4" s="1" t="s">
        <v>29</v>
      </c>
      <c r="M4" s="1" t="s">
        <v>31</v>
      </c>
      <c r="N4" s="1" t="s">
        <v>13</v>
      </c>
      <c r="O4" s="1" t="s">
        <v>29</v>
      </c>
      <c r="Q4" s="2" t="str">
        <f>Q2&amp;R2</f>
        <v>天秤座處女座</v>
      </c>
      <c r="R4" s="5" t="s">
        <v>85</v>
      </c>
      <c r="AA4" s="13" t="s">
        <v>12</v>
      </c>
      <c r="AB4" s="39"/>
      <c r="AC4" s="13" t="s">
        <v>12</v>
      </c>
      <c r="AD4" s="39"/>
      <c r="AE4" s="13" t="s">
        <v>20</v>
      </c>
    </row>
    <row r="5" spans="1:31">
      <c r="A5" s="1">
        <v>4</v>
      </c>
      <c r="B5" s="2" t="s">
        <v>17</v>
      </c>
      <c r="C5" s="51" t="s">
        <v>3</v>
      </c>
      <c r="D5" s="1" t="s">
        <v>13</v>
      </c>
      <c r="E5" s="1" t="s">
        <v>14</v>
      </c>
      <c r="F5" s="1" t="s">
        <v>29</v>
      </c>
      <c r="G5" s="1" t="s">
        <v>13</v>
      </c>
      <c r="H5" s="1" t="s">
        <v>33</v>
      </c>
      <c r="I5" s="1" t="s">
        <v>29</v>
      </c>
      <c r="J5" s="1" t="s">
        <v>13</v>
      </c>
      <c r="K5" s="1" t="s">
        <v>29</v>
      </c>
      <c r="L5" s="1" t="s">
        <v>13</v>
      </c>
      <c r="M5" s="1" t="s">
        <v>29</v>
      </c>
      <c r="N5" s="1" t="s">
        <v>31</v>
      </c>
      <c r="O5" s="1" t="s">
        <v>13</v>
      </c>
      <c r="Q5" s="38" t="str">
        <f>INDEX($C$1:$O$13,MATCH(Q2,C1:C13,0),MATCH(R2,C1:O1,0))</f>
        <v>○</v>
      </c>
      <c r="R5" s="2">
        <f>VLOOKUP(Q5,B15:C23,2,0)</f>
        <v>70</v>
      </c>
      <c r="AA5" s="11"/>
      <c r="AB5" s="39"/>
      <c r="AC5" s="11"/>
      <c r="AD5" s="39"/>
      <c r="AE5" s="11"/>
    </row>
    <row r="6" spans="1:31">
      <c r="A6" s="1">
        <v>5</v>
      </c>
      <c r="B6" s="2" t="s">
        <v>18</v>
      </c>
      <c r="C6" s="51" t="s">
        <v>4</v>
      </c>
      <c r="D6" s="1" t="s">
        <v>31</v>
      </c>
      <c r="E6" s="1" t="s">
        <v>13</v>
      </c>
      <c r="F6" s="1" t="s">
        <v>32</v>
      </c>
      <c r="G6" s="1" t="s">
        <v>29</v>
      </c>
      <c r="H6" s="1" t="s">
        <v>13</v>
      </c>
      <c r="I6" s="1" t="s">
        <v>30</v>
      </c>
      <c r="J6" s="1" t="s">
        <v>31</v>
      </c>
      <c r="K6" s="1" t="s">
        <v>32</v>
      </c>
      <c r="L6" s="1" t="s">
        <v>29</v>
      </c>
      <c r="M6" s="1" t="s">
        <v>13</v>
      </c>
      <c r="N6" s="1" t="s">
        <v>29</v>
      </c>
      <c r="O6" s="1" t="s">
        <v>29</v>
      </c>
      <c r="AA6" s="11"/>
      <c r="AB6" s="39"/>
      <c r="AC6" s="11"/>
      <c r="AD6" s="39"/>
      <c r="AE6" s="11"/>
    </row>
    <row r="7" spans="1:31">
      <c r="A7" s="1">
        <v>6</v>
      </c>
      <c r="B7" s="2" t="s">
        <v>19</v>
      </c>
      <c r="C7" s="51" t="s">
        <v>5</v>
      </c>
      <c r="D7" s="1" t="s">
        <v>29</v>
      </c>
      <c r="E7" s="1" t="s">
        <v>31</v>
      </c>
      <c r="F7" s="1" t="s">
        <v>14</v>
      </c>
      <c r="G7" s="1" t="s">
        <v>32</v>
      </c>
      <c r="H7" s="1" t="s">
        <v>29</v>
      </c>
      <c r="I7" s="1" t="s">
        <v>13</v>
      </c>
      <c r="J7" s="1" t="s">
        <v>29</v>
      </c>
      <c r="K7" s="1" t="s">
        <v>14</v>
      </c>
      <c r="L7" s="1" t="s">
        <v>32</v>
      </c>
      <c r="M7" s="1" t="s">
        <v>29</v>
      </c>
      <c r="N7" s="1" t="s">
        <v>13</v>
      </c>
      <c r="O7" s="1" t="s">
        <v>32</v>
      </c>
      <c r="AA7" s="11"/>
      <c r="AB7" s="39"/>
      <c r="AC7" s="11"/>
      <c r="AD7" s="39"/>
      <c r="AE7" s="11"/>
    </row>
    <row r="8" spans="1:31">
      <c r="A8" s="1">
        <v>7</v>
      </c>
      <c r="B8" s="2" t="s">
        <v>20</v>
      </c>
      <c r="C8" s="51" t="s">
        <v>6</v>
      </c>
      <c r="D8" s="4" t="s">
        <v>30</v>
      </c>
      <c r="E8" s="1" t="s">
        <v>29</v>
      </c>
      <c r="F8" s="1" t="s">
        <v>13</v>
      </c>
      <c r="G8" s="1" t="s">
        <v>14</v>
      </c>
      <c r="H8" s="1" t="s">
        <v>32</v>
      </c>
      <c r="I8" s="1" t="s">
        <v>29</v>
      </c>
      <c r="J8" s="1" t="s">
        <v>13</v>
      </c>
      <c r="K8" s="1" t="s">
        <v>13</v>
      </c>
      <c r="L8" s="1" t="s">
        <v>14</v>
      </c>
      <c r="M8" s="1" t="s">
        <v>32</v>
      </c>
      <c r="N8" s="1" t="s">
        <v>29</v>
      </c>
      <c r="O8" s="1" t="s">
        <v>14</v>
      </c>
      <c r="AA8" s="9" t="s">
        <v>1</v>
      </c>
      <c r="AB8" s="39"/>
      <c r="AC8" s="9" t="s">
        <v>1</v>
      </c>
      <c r="AD8" s="39"/>
      <c r="AE8" s="9" t="s">
        <v>7</v>
      </c>
    </row>
    <row r="9" spans="1:31">
      <c r="A9" s="1">
        <v>8</v>
      </c>
      <c r="B9" s="2" t="s">
        <v>21</v>
      </c>
      <c r="C9" s="51" t="s">
        <v>7</v>
      </c>
      <c r="D9" s="1" t="s">
        <v>33</v>
      </c>
      <c r="E9" s="1" t="s">
        <v>30</v>
      </c>
      <c r="F9" s="1" t="s">
        <v>31</v>
      </c>
      <c r="G9" s="1" t="s">
        <v>13</v>
      </c>
      <c r="H9" s="1" t="s">
        <v>14</v>
      </c>
      <c r="I9" s="1" t="s">
        <v>32</v>
      </c>
      <c r="J9" s="1" t="s">
        <v>29</v>
      </c>
      <c r="K9" s="1" t="s">
        <v>31</v>
      </c>
      <c r="L9" s="1" t="s">
        <v>13</v>
      </c>
      <c r="M9" s="1" t="s">
        <v>14</v>
      </c>
      <c r="N9" s="1" t="s">
        <v>32</v>
      </c>
      <c r="O9" s="1" t="s">
        <v>13</v>
      </c>
      <c r="AA9" s="11"/>
      <c r="AB9" s="39"/>
      <c r="AC9" s="11"/>
      <c r="AD9" s="39"/>
      <c r="AE9" s="11"/>
    </row>
    <row r="10" spans="1:31" ht="31.5">
      <c r="A10" s="1">
        <v>9</v>
      </c>
      <c r="B10" s="2" t="s">
        <v>22</v>
      </c>
      <c r="C10" s="51" t="s">
        <v>8</v>
      </c>
      <c r="D10" s="1" t="s">
        <v>32</v>
      </c>
      <c r="E10" s="1" t="s">
        <v>33</v>
      </c>
      <c r="F10" s="1" t="s">
        <v>29</v>
      </c>
      <c r="G10" s="1" t="s">
        <v>31</v>
      </c>
      <c r="H10" s="1" t="s">
        <v>13</v>
      </c>
      <c r="I10" s="1" t="s">
        <v>14</v>
      </c>
      <c r="J10" s="1" t="s">
        <v>32</v>
      </c>
      <c r="K10" s="1" t="s">
        <v>29</v>
      </c>
      <c r="L10" s="1" t="s">
        <v>31</v>
      </c>
      <c r="M10" s="1" t="s">
        <v>13</v>
      </c>
      <c r="N10" s="1" t="s">
        <v>14</v>
      </c>
      <c r="O10" s="1" t="s">
        <v>31</v>
      </c>
      <c r="AA10" s="13" t="s">
        <v>15</v>
      </c>
      <c r="AB10" s="39"/>
      <c r="AC10" s="13" t="s">
        <v>15</v>
      </c>
      <c r="AD10" s="39"/>
      <c r="AE10" s="13" t="s">
        <v>21</v>
      </c>
    </row>
    <row r="11" spans="1:31">
      <c r="A11" s="1">
        <v>10</v>
      </c>
      <c r="B11" s="2" t="s">
        <v>23</v>
      </c>
      <c r="C11" s="51" t="s">
        <v>9</v>
      </c>
      <c r="D11" s="1" t="s">
        <v>34</v>
      </c>
      <c r="E11" s="1" t="s">
        <v>32</v>
      </c>
      <c r="F11" s="1" t="s">
        <v>30</v>
      </c>
      <c r="G11" s="1" t="s">
        <v>29</v>
      </c>
      <c r="H11" s="1" t="s">
        <v>31</v>
      </c>
      <c r="I11" s="1" t="s">
        <v>13</v>
      </c>
      <c r="J11" s="1" t="s">
        <v>14</v>
      </c>
      <c r="K11" s="1" t="s">
        <v>32</v>
      </c>
      <c r="L11" s="1" t="s">
        <v>29</v>
      </c>
      <c r="M11" s="1" t="s">
        <v>31</v>
      </c>
      <c r="N11" s="1" t="s">
        <v>13</v>
      </c>
      <c r="O11" s="1" t="s">
        <v>29</v>
      </c>
      <c r="Q11" s="5"/>
      <c r="R11" s="5"/>
      <c r="S11" s="5"/>
      <c r="T11" s="5"/>
      <c r="U11" s="5"/>
      <c r="V11" s="5"/>
      <c r="W11" s="5"/>
      <c r="AA11" s="9" t="s">
        <v>2</v>
      </c>
      <c r="AB11" s="39"/>
      <c r="AC11" s="9" t="s">
        <v>2</v>
      </c>
      <c r="AD11" s="39"/>
      <c r="AE11" s="11"/>
    </row>
    <row r="12" spans="1:31">
      <c r="A12" s="1">
        <v>11</v>
      </c>
      <c r="B12" s="2" t="s">
        <v>24</v>
      </c>
      <c r="C12" s="51" t="s">
        <v>10</v>
      </c>
      <c r="D12" s="1" t="s">
        <v>14</v>
      </c>
      <c r="E12" s="1" t="s">
        <v>34</v>
      </c>
      <c r="F12" s="1" t="s">
        <v>33</v>
      </c>
      <c r="G12" s="1" t="s">
        <v>30</v>
      </c>
      <c r="H12" s="1" t="s">
        <v>29</v>
      </c>
      <c r="I12" s="1" t="s">
        <v>31</v>
      </c>
      <c r="J12" s="1" t="s">
        <v>13</v>
      </c>
      <c r="K12" s="1" t="s">
        <v>14</v>
      </c>
      <c r="L12" s="1" t="s">
        <v>32</v>
      </c>
      <c r="M12" s="1" t="s">
        <v>29</v>
      </c>
      <c r="N12" s="1" t="s">
        <v>31</v>
      </c>
      <c r="O12" s="1" t="s">
        <v>32</v>
      </c>
      <c r="Q12" s="30" t="s">
        <v>93</v>
      </c>
      <c r="R12" s="34" t="s">
        <v>95</v>
      </c>
      <c r="S12" s="55" t="s">
        <v>96</v>
      </c>
      <c r="T12" s="5"/>
      <c r="U12" s="5"/>
      <c r="V12" s="5"/>
      <c r="W12" s="5"/>
      <c r="AA12" s="11"/>
      <c r="AB12" s="39"/>
      <c r="AC12" s="11"/>
      <c r="AD12" s="39"/>
      <c r="AE12" s="11"/>
    </row>
    <row r="13" spans="1:31" s="5" customFormat="1">
      <c r="A13" s="1">
        <v>12</v>
      </c>
      <c r="B13" s="2" t="s">
        <v>25</v>
      </c>
      <c r="C13" s="51" t="s">
        <v>11</v>
      </c>
      <c r="D13" s="1" t="s">
        <v>13</v>
      </c>
      <c r="E13" s="1" t="s">
        <v>14</v>
      </c>
      <c r="F13" s="1" t="s">
        <v>32</v>
      </c>
      <c r="G13" s="1" t="s">
        <v>33</v>
      </c>
      <c r="H13" s="1" t="s">
        <v>30</v>
      </c>
      <c r="I13" s="1" t="s">
        <v>29</v>
      </c>
      <c r="J13" s="1" t="s">
        <v>31</v>
      </c>
      <c r="K13" s="1" t="s">
        <v>13</v>
      </c>
      <c r="L13" s="1" t="s">
        <v>14</v>
      </c>
      <c r="M13" s="1" t="s">
        <v>32</v>
      </c>
      <c r="N13" s="1" t="s">
        <v>29</v>
      </c>
      <c r="O13" s="1" t="s">
        <v>13</v>
      </c>
      <c r="Q13" s="7" t="str">
        <f>INDEX(C1:O13,2,8)</f>
        <v>○</v>
      </c>
      <c r="R13" s="1" t="str">
        <f>LEFT(Q12,3)</f>
        <v>白羊座</v>
      </c>
      <c r="S13" s="5" t="str">
        <f>RIGHT(Q12,3)</f>
        <v>天秤座</v>
      </c>
      <c r="AA13" s="13" t="s">
        <v>16</v>
      </c>
      <c r="AB13" s="39"/>
      <c r="AC13" s="13" t="s">
        <v>16</v>
      </c>
      <c r="AD13" s="39"/>
      <c r="AE13" s="11"/>
    </row>
    <row r="14" spans="1:31" s="5" customFormat="1">
      <c r="A14" s="1"/>
      <c r="B14" s="2"/>
      <c r="C14" s="2"/>
      <c r="D14" s="2"/>
      <c r="R14" s="2"/>
      <c r="AA14" s="11"/>
      <c r="AB14" s="39"/>
      <c r="AC14" s="11"/>
      <c r="AD14" s="39"/>
      <c r="AE14" s="9" t="s">
        <v>8</v>
      </c>
    </row>
    <row r="15" spans="1:31" s="5" customFormat="1" ht="30.75" customHeight="1">
      <c r="A15" s="1" t="s">
        <v>26</v>
      </c>
      <c r="B15" s="1" t="s">
        <v>26</v>
      </c>
      <c r="C15" s="5" t="s">
        <v>86</v>
      </c>
      <c r="E15" s="6" t="s">
        <v>87</v>
      </c>
      <c r="I15" s="5" t="s">
        <v>100</v>
      </c>
      <c r="AA15" s="11"/>
      <c r="AB15" s="39"/>
      <c r="AC15" s="11"/>
      <c r="AD15" s="39"/>
      <c r="AE15" s="11"/>
    </row>
    <row r="16" spans="1:31" s="5" customFormat="1" ht="24.75" customHeight="1">
      <c r="A16" s="7"/>
      <c r="B16" s="2" t="s">
        <v>14</v>
      </c>
      <c r="C16" s="5">
        <v>100</v>
      </c>
      <c r="D16" s="2"/>
      <c r="E16" s="3" t="str">
        <f>INDEX(C1:O13,MATCH(LEFT(E15,3),C1:C13,0),MATCH(RIGHT(E15,3),C1:O1,0))</f>
        <v>○</v>
      </c>
      <c r="F16" s="1"/>
      <c r="G16" s="1"/>
      <c r="I16" s="40" t="str">
        <f>INDEX(A1:O13,3,12)</f>
        <v>●</v>
      </c>
      <c r="AA16" s="11"/>
      <c r="AB16" s="39"/>
      <c r="AC16" s="11"/>
      <c r="AD16" s="39"/>
      <c r="AE16" s="13" t="s">
        <v>22</v>
      </c>
    </row>
    <row r="17" spans="1:31" s="5" customFormat="1">
      <c r="A17" s="7"/>
      <c r="B17" s="2" t="s">
        <v>13</v>
      </c>
      <c r="C17" s="5">
        <v>90</v>
      </c>
      <c r="F17" s="2"/>
      <c r="AA17" s="9" t="s">
        <v>3</v>
      </c>
      <c r="AB17" s="39"/>
      <c r="AC17" s="9" t="s">
        <v>3</v>
      </c>
      <c r="AD17" s="39"/>
      <c r="AE17" s="9" t="s">
        <v>9</v>
      </c>
    </row>
    <row r="18" spans="1:31" s="5" customFormat="1">
      <c r="A18" s="7"/>
      <c r="B18" s="2" t="s">
        <v>31</v>
      </c>
      <c r="C18" s="5">
        <v>80</v>
      </c>
      <c r="D18" s="2"/>
      <c r="E18" s="2"/>
      <c r="F18" s="2"/>
      <c r="AA18" s="11"/>
      <c r="AB18" s="39"/>
      <c r="AC18" s="11"/>
      <c r="AD18" s="39"/>
      <c r="AE18" s="11"/>
    </row>
    <row r="19" spans="1:31" s="5" customFormat="1" ht="31.5">
      <c r="A19" s="7"/>
      <c r="B19" s="2" t="s">
        <v>29</v>
      </c>
      <c r="C19" s="5">
        <v>70</v>
      </c>
      <c r="D19" s="2"/>
      <c r="E19" s="2"/>
      <c r="F19" s="2"/>
      <c r="AA19" s="13" t="s">
        <v>17</v>
      </c>
      <c r="AB19" s="39"/>
      <c r="AC19" s="13" t="s">
        <v>17</v>
      </c>
      <c r="AD19" s="39"/>
      <c r="AE19" s="13" t="s">
        <v>23</v>
      </c>
    </row>
    <row r="20" spans="1:31" s="5" customFormat="1">
      <c r="A20" s="7"/>
      <c r="B20" s="2" t="s">
        <v>30</v>
      </c>
      <c r="C20" s="5">
        <v>60</v>
      </c>
      <c r="D20" s="2"/>
      <c r="E20" s="2"/>
      <c r="AA20" s="9" t="s">
        <v>4</v>
      </c>
      <c r="AB20" s="39"/>
      <c r="AC20" s="9" t="s">
        <v>4</v>
      </c>
      <c r="AD20" s="39"/>
      <c r="AE20" s="9" t="s">
        <v>10</v>
      </c>
    </row>
    <row r="21" spans="1:31" s="5" customFormat="1">
      <c r="A21" s="7"/>
      <c r="B21" s="2" t="s">
        <v>33</v>
      </c>
      <c r="C21" s="5">
        <v>50</v>
      </c>
      <c r="D21" s="2"/>
      <c r="E21" s="2"/>
      <c r="F21" s="2"/>
      <c r="AA21" s="11"/>
      <c r="AB21" s="39"/>
      <c r="AC21" s="11"/>
      <c r="AD21" s="39"/>
      <c r="AE21" s="11"/>
    </row>
    <row r="22" spans="1:31" s="5" customFormat="1">
      <c r="A22" s="7"/>
      <c r="B22" s="2" t="s">
        <v>32</v>
      </c>
      <c r="C22" s="5">
        <v>30</v>
      </c>
      <c r="D22" s="2"/>
      <c r="E22" s="2"/>
      <c r="F22" s="2"/>
      <c r="AA22" s="13" t="s">
        <v>18</v>
      </c>
      <c r="AB22" s="39"/>
      <c r="AC22" s="13" t="s">
        <v>18</v>
      </c>
      <c r="AD22" s="39"/>
      <c r="AE22" s="13" t="s">
        <v>24</v>
      </c>
    </row>
    <row r="23" spans="1:31" s="5" customFormat="1">
      <c r="A23" s="7"/>
      <c r="B23" s="2" t="s">
        <v>34</v>
      </c>
      <c r="C23" s="2" t="s">
        <v>88</v>
      </c>
      <c r="D23" s="2"/>
      <c r="E23" s="2"/>
      <c r="AA23" s="9" t="s">
        <v>5</v>
      </c>
      <c r="AB23" s="39"/>
      <c r="AC23" s="9" t="s">
        <v>5</v>
      </c>
      <c r="AD23" s="39"/>
      <c r="AE23" s="9" t="s">
        <v>11</v>
      </c>
    </row>
    <row r="24" spans="1:31" s="5" customFormat="1">
      <c r="A24" s="7"/>
      <c r="B24" s="2"/>
      <c r="C24" s="2"/>
      <c r="D24" s="2"/>
      <c r="E24" s="2"/>
      <c r="AA24" s="11"/>
      <c r="AB24" s="39"/>
      <c r="AC24" s="11"/>
      <c r="AD24" s="39"/>
      <c r="AE24" s="11"/>
    </row>
    <row r="25" spans="1:31" s="5" customFormat="1">
      <c r="A25" s="7"/>
      <c r="AA25" s="13" t="s">
        <v>19</v>
      </c>
      <c r="AB25" s="39"/>
      <c r="AC25" s="13" t="s">
        <v>19</v>
      </c>
      <c r="AD25" s="39"/>
      <c r="AE25" s="13" t="s">
        <v>25</v>
      </c>
    </row>
    <row r="26" spans="1:31" s="5" customFormat="1">
      <c r="A26" s="7"/>
      <c r="B26" s="44" t="s">
        <v>101</v>
      </c>
    </row>
    <row r="27" spans="1:31" s="5" customFormat="1">
      <c r="A27" s="7"/>
    </row>
    <row r="29" spans="1:31">
      <c r="H29" s="8"/>
      <c r="I29" s="8"/>
    </row>
    <row r="30" spans="1:31">
      <c r="H30" s="8"/>
      <c r="I30" s="8"/>
    </row>
    <row r="31" spans="1:31">
      <c r="H31" s="8"/>
      <c r="I31" s="8"/>
    </row>
    <row r="32" spans="1:31">
      <c r="H32" s="8"/>
      <c r="I32" s="8"/>
    </row>
    <row r="33" spans="8:9">
      <c r="H33" s="8"/>
      <c r="I33" s="8"/>
    </row>
    <row r="34" spans="8:9">
      <c r="H34" s="8"/>
      <c r="I34" s="8"/>
    </row>
    <row r="35" spans="8:9">
      <c r="H35" s="8"/>
      <c r="I35" s="8"/>
    </row>
    <row r="36" spans="8:9">
      <c r="H36" s="8"/>
      <c r="I36" s="8"/>
    </row>
    <row r="37" spans="8:9">
      <c r="H37" s="8"/>
      <c r="I37" s="8"/>
    </row>
    <row r="38" spans="8:9">
      <c r="H38" s="10"/>
      <c r="I38" s="10"/>
    </row>
    <row r="39" spans="8:9">
      <c r="H39" s="12"/>
      <c r="I39" s="12"/>
    </row>
    <row r="40" spans="8:9">
      <c r="H40" s="14"/>
      <c r="I40" s="14"/>
    </row>
    <row r="41" spans="8:9">
      <c r="H41" s="12"/>
      <c r="I41" s="12"/>
    </row>
    <row r="42" spans="8:9">
      <c r="H42" s="12"/>
      <c r="I42" s="12"/>
    </row>
    <row r="43" spans="8:9">
      <c r="H43" s="12"/>
      <c r="I43" s="12"/>
    </row>
    <row r="44" spans="8:9">
      <c r="H44" s="10"/>
      <c r="I44" s="10"/>
    </row>
    <row r="45" spans="8:9">
      <c r="H45" s="12"/>
      <c r="I45" s="12"/>
    </row>
    <row r="46" spans="8:9">
      <c r="H46" s="14"/>
      <c r="I46" s="14"/>
    </row>
    <row r="47" spans="8:9">
      <c r="H47" s="10"/>
      <c r="I47" s="12"/>
    </row>
    <row r="48" spans="8:9">
      <c r="H48" s="12"/>
      <c r="I48" s="12"/>
    </row>
    <row r="49" spans="8:9">
      <c r="H49" s="14"/>
      <c r="I49" s="12"/>
    </row>
    <row r="50" spans="8:9">
      <c r="H50" s="12"/>
      <c r="I50" s="10"/>
    </row>
    <row r="51" spans="8:9">
      <c r="H51" s="12"/>
      <c r="I51" s="12"/>
    </row>
    <row r="52" spans="8:9">
      <c r="H52" s="12"/>
      <c r="I52" s="14"/>
    </row>
    <row r="53" spans="8:9">
      <c r="H53" s="10"/>
      <c r="I53" s="10"/>
    </row>
    <row r="54" spans="8:9">
      <c r="H54" s="12"/>
      <c r="I54" s="12"/>
    </row>
    <row r="55" spans="8:9">
      <c r="H55" s="14"/>
      <c r="I55" s="14"/>
    </row>
    <row r="56" spans="8:9">
      <c r="H56" s="10"/>
      <c r="I56" s="10"/>
    </row>
    <row r="57" spans="8:9">
      <c r="H57" s="12"/>
      <c r="I57" s="12"/>
    </row>
    <row r="58" spans="8:9">
      <c r="H58" s="14"/>
      <c r="I58" s="14"/>
    </row>
    <row r="59" spans="8:9">
      <c r="H59" s="10"/>
      <c r="I59" s="10"/>
    </row>
    <row r="60" spans="8:9">
      <c r="H60" s="12"/>
      <c r="I60" s="12"/>
    </row>
    <row r="61" spans="8:9">
      <c r="H61" s="14"/>
      <c r="I61" s="14"/>
    </row>
    <row r="62" spans="8:9">
      <c r="H62" s="8"/>
      <c r="I62" s="8"/>
    </row>
    <row r="63" spans="8:9">
      <c r="H63" s="8"/>
      <c r="I63" s="8"/>
    </row>
  </sheetData>
  <mergeCells count="12">
    <mergeCell ref="AB17:AB19"/>
    <mergeCell ref="AD17:AD19"/>
    <mergeCell ref="AB20:AB22"/>
    <mergeCell ref="AD20:AD22"/>
    <mergeCell ref="AB23:AB25"/>
    <mergeCell ref="AD23:AD25"/>
    <mergeCell ref="AB2:AB4"/>
    <mergeCell ref="AD2:AD4"/>
    <mergeCell ref="AB5:AB10"/>
    <mergeCell ref="AD5:AD10"/>
    <mergeCell ref="AB11:AB16"/>
    <mergeCell ref="AD11:AD16"/>
  </mergeCells>
  <phoneticPr fontId="3" type="noConversion"/>
  <dataValidations count="2">
    <dataValidation type="list" allowBlank="1" showInputMessage="1" showErrorMessage="1" sqref="R2 U2" xr:uid="{00000000-0002-0000-0100-000000000000}">
      <formula1>$D$1:$O$1</formula1>
    </dataValidation>
    <dataValidation type="list" allowBlank="1" showInputMessage="1" showErrorMessage="1" sqref="Q2 T2" xr:uid="{00000000-0002-0000-0100-000001000000}">
      <formula1>$C$2:$C$13</formula1>
    </dataValidation>
  </dataValidations>
  <hyperlinks>
    <hyperlink ref="AC2" r:id="rId1" display="http://www.coden.com.tw/astro/01main.htm" xr:uid="{00000000-0004-0000-0100-000000000000}"/>
    <hyperlink ref="AE2" r:id="rId2" display="http://www.coden.com.tw/astro/07main.htm" xr:uid="{00000000-0004-0000-0100-000001000000}"/>
    <hyperlink ref="AC8" r:id="rId3" display="http://www.coden.com.tw/astro/02main.htm" xr:uid="{00000000-0004-0000-0100-000002000000}"/>
    <hyperlink ref="AE8" r:id="rId4" display="http://www.coden.com.tw/astro/08main.htm" xr:uid="{00000000-0004-0000-0100-000003000000}"/>
    <hyperlink ref="AC11" r:id="rId5" display="http://www.coden.com.tw/astro/03main.htm" xr:uid="{00000000-0004-0000-0100-000004000000}"/>
    <hyperlink ref="AE14" r:id="rId6" display="http://www.coden.com.tw/astro/09main.htm" xr:uid="{00000000-0004-0000-0100-000005000000}"/>
    <hyperlink ref="AC17" r:id="rId7" display="http://www.coden.com.tw/astro/04main.htm" xr:uid="{00000000-0004-0000-0100-000006000000}"/>
    <hyperlink ref="AE17" r:id="rId8" display="http://www.coden.com.tw/astro/10main.htm" xr:uid="{00000000-0004-0000-0100-000007000000}"/>
    <hyperlink ref="AC20" r:id="rId9" display="http://www.coden.com.tw/astro/05main.htm" xr:uid="{00000000-0004-0000-0100-000008000000}"/>
    <hyperlink ref="AE20" r:id="rId10" display="http://www.coden.com.tw/astro/11main.htm" xr:uid="{00000000-0004-0000-0100-000009000000}"/>
    <hyperlink ref="AC23" r:id="rId11" display="http://www.coden.com.tw/astro/06main.htm" xr:uid="{00000000-0004-0000-0100-00000A000000}"/>
    <hyperlink ref="AE23" r:id="rId12" display="http://www.coden.com.tw/astro/12main.htm" xr:uid="{00000000-0004-0000-0100-00000B000000}"/>
    <hyperlink ref="AA2" r:id="rId13" display="http://www.coden.com.tw/astro/01main.htm" xr:uid="{00000000-0004-0000-0100-00000C000000}"/>
    <hyperlink ref="AA8" r:id="rId14" display="http://www.coden.com.tw/astro/02main.htm" xr:uid="{00000000-0004-0000-0100-00000D000000}"/>
    <hyperlink ref="AA11" r:id="rId15" display="http://www.coden.com.tw/astro/03main.htm" xr:uid="{00000000-0004-0000-0100-00000E000000}"/>
    <hyperlink ref="AA17" r:id="rId16" display="http://www.coden.com.tw/astro/04main.htm" xr:uid="{00000000-0004-0000-0100-00000F000000}"/>
    <hyperlink ref="AA20" r:id="rId17" display="http://www.coden.com.tw/astro/05main.htm" xr:uid="{00000000-0004-0000-0100-000010000000}"/>
    <hyperlink ref="AA23" r:id="rId18" display="http://www.coden.com.tw/astro/06main.htm" xr:uid="{00000000-0004-0000-0100-000011000000}"/>
  </hyperlinks>
  <pageMargins left="0.75" right="0.75" top="1" bottom="1" header="0.5" footer="0.5"/>
  <pageSetup paperSize="9" orientation="portrait" r:id="rId19"/>
  <headerFooter alignWithMargins="0"/>
  <drawing r:id="rId2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</sheetPr>
  <dimension ref="A1:H31"/>
  <sheetViews>
    <sheetView tabSelected="1" workbookViewId="0">
      <selection activeCell="C1" sqref="C1:C2"/>
    </sheetView>
  </sheetViews>
  <sheetFormatPr defaultColWidth="8.875" defaultRowHeight="16.5"/>
  <cols>
    <col min="1" max="1" width="12.625" style="5" customWidth="1"/>
    <col min="2" max="8" width="10.625" style="5" customWidth="1"/>
    <col min="9" max="16384" width="8.875" style="5"/>
  </cols>
  <sheetData>
    <row r="1" spans="1:8" s="15" customFormat="1" ht="33">
      <c r="A1" s="63" t="s">
        <v>56</v>
      </c>
      <c r="B1" s="64" t="s">
        <v>39</v>
      </c>
      <c r="C1" s="64" t="s">
        <v>40</v>
      </c>
      <c r="D1" s="64" t="s">
        <v>41</v>
      </c>
      <c r="E1" s="64" t="s">
        <v>42</v>
      </c>
      <c r="F1" s="64" t="s">
        <v>43</v>
      </c>
      <c r="G1" s="64" t="s">
        <v>44</v>
      </c>
      <c r="H1" s="64" t="s">
        <v>45</v>
      </c>
    </row>
    <row r="2" spans="1:8" s="15" customFormat="1" ht="17.25" thickBot="1">
      <c r="A2" s="65" t="s">
        <v>58</v>
      </c>
      <c r="B2" s="66">
        <v>5</v>
      </c>
      <c r="C2" s="66">
        <v>10</v>
      </c>
      <c r="D2" s="68">
        <v>15</v>
      </c>
      <c r="E2" s="54">
        <v>25</v>
      </c>
      <c r="F2" s="69">
        <v>45</v>
      </c>
      <c r="G2" s="69">
        <v>80</v>
      </c>
      <c r="H2" s="69">
        <v>130</v>
      </c>
    </row>
    <row r="3" spans="1:8" ht="17.25" thickTop="1">
      <c r="A3" s="65" t="s">
        <v>59</v>
      </c>
      <c r="B3" s="66">
        <v>12</v>
      </c>
      <c r="C3" s="66">
        <v>17</v>
      </c>
      <c r="D3" s="66">
        <v>22</v>
      </c>
      <c r="E3" s="61">
        <v>32</v>
      </c>
      <c r="F3" s="16">
        <v>52</v>
      </c>
      <c r="G3" s="16">
        <v>87</v>
      </c>
      <c r="H3" s="16">
        <v>137</v>
      </c>
    </row>
    <row r="4" spans="1:8">
      <c r="A4" s="65" t="s">
        <v>60</v>
      </c>
      <c r="B4" s="66">
        <v>25</v>
      </c>
      <c r="C4" s="66">
        <v>30</v>
      </c>
      <c r="D4" s="66">
        <v>35</v>
      </c>
      <c r="E4" s="61">
        <v>45</v>
      </c>
      <c r="F4" s="16">
        <v>65</v>
      </c>
      <c r="G4" s="16">
        <v>100</v>
      </c>
      <c r="H4" s="16">
        <v>150</v>
      </c>
    </row>
    <row r="5" spans="1:8">
      <c r="A5" s="65" t="s">
        <v>61</v>
      </c>
      <c r="B5" s="66">
        <v>32</v>
      </c>
      <c r="C5" s="67">
        <v>37</v>
      </c>
      <c r="D5" s="66">
        <v>42</v>
      </c>
      <c r="E5" s="61">
        <v>52</v>
      </c>
      <c r="F5" s="16">
        <v>72</v>
      </c>
      <c r="G5" s="16">
        <v>107</v>
      </c>
      <c r="H5" s="16">
        <v>157</v>
      </c>
    </row>
    <row r="6" spans="1:8">
      <c r="A6" s="65" t="s">
        <v>62</v>
      </c>
      <c r="B6" s="66">
        <v>34</v>
      </c>
      <c r="C6" s="66">
        <v>39</v>
      </c>
      <c r="D6" s="66">
        <v>44</v>
      </c>
      <c r="E6" s="62">
        <v>54</v>
      </c>
      <c r="F6" s="16">
        <v>74</v>
      </c>
      <c r="G6" s="16">
        <v>107</v>
      </c>
      <c r="H6" s="16">
        <v>159</v>
      </c>
    </row>
    <row r="7" spans="1:8">
      <c r="A7" s="65" t="s">
        <v>63</v>
      </c>
      <c r="B7" s="66">
        <v>41</v>
      </c>
      <c r="C7" s="66">
        <v>46</v>
      </c>
      <c r="D7" s="66">
        <v>51</v>
      </c>
      <c r="E7" s="61">
        <v>61</v>
      </c>
      <c r="F7" s="16">
        <v>81</v>
      </c>
      <c r="G7" s="16">
        <v>116</v>
      </c>
      <c r="H7" s="16">
        <v>166</v>
      </c>
    </row>
    <row r="8" spans="1:8">
      <c r="A8" s="18"/>
      <c r="B8" s="18"/>
      <c r="C8" s="18"/>
      <c r="D8" s="18"/>
      <c r="E8" s="18"/>
      <c r="F8" s="18"/>
      <c r="G8" s="18"/>
      <c r="H8" s="18"/>
    </row>
    <row r="9" spans="1:8">
      <c r="A9" s="18"/>
      <c r="B9" s="18"/>
      <c r="C9" s="18"/>
      <c r="D9" s="18"/>
      <c r="E9" s="18"/>
      <c r="F9" s="18"/>
      <c r="G9" s="18"/>
      <c r="H9" s="18"/>
    </row>
    <row r="10" spans="1:8" ht="24" customHeight="1">
      <c r="A10" s="41" t="s">
        <v>97</v>
      </c>
      <c r="B10" s="18">
        <f>MATCH(A10, $A$1:$A$7,0)</f>
        <v>3</v>
      </c>
      <c r="D10" s="18"/>
      <c r="E10" s="18"/>
      <c r="F10" s="18"/>
      <c r="G10" s="18"/>
      <c r="H10" s="18"/>
    </row>
    <row r="11" spans="1:8" ht="24" customHeight="1">
      <c r="A11" s="42" t="s">
        <v>57</v>
      </c>
      <c r="B11" s="18">
        <f>MATCH(A11, A1:H1,0)</f>
        <v>5</v>
      </c>
      <c r="D11" s="19" t="s">
        <v>81</v>
      </c>
      <c r="E11" s="18"/>
      <c r="F11" s="18"/>
      <c r="G11" s="18"/>
      <c r="H11" s="18"/>
    </row>
    <row r="12" spans="1:8" ht="24" customHeight="1" thickBot="1">
      <c r="A12" s="52" t="s">
        <v>52</v>
      </c>
      <c r="B12" s="53">
        <f>INDEX(A1:H7,B10,B11)</f>
        <v>32</v>
      </c>
      <c r="C12" s="5" t="e">
        <f>INDEX(B2:H7,MATCH("限掛",$A$1:$A$7,0),MATCH(45,B1:H1,1))</f>
        <v>#N/A</v>
      </c>
      <c r="D12" s="20">
        <f>INDEX($B$2:$H$7,MATCH("限掛",$A$1:$A$7,0),MATCH("21-50", $B$1:$H$1, 1))</f>
        <v>54</v>
      </c>
      <c r="E12" s="17">
        <f>INDEX($B$2:$H$7,MATCH("限掛",$A$2:$A$7,0),MATCH("21-50", $B$1:$H$1,0))</f>
        <v>37</v>
      </c>
    </row>
    <row r="13" spans="1:8" ht="17.25" thickTop="1"/>
    <row r="17" spans="1:1" s="50" customFormat="1" ht="21">
      <c r="A17" s="49" t="s">
        <v>104</v>
      </c>
    </row>
    <row r="18" spans="1:1">
      <c r="A18" s="43" t="s">
        <v>102</v>
      </c>
    </row>
    <row r="19" spans="1:1" ht="32.25">
      <c r="A19" s="21" t="s">
        <v>53</v>
      </c>
    </row>
    <row r="20" spans="1:1" ht="32.25">
      <c r="A20" s="21" t="s">
        <v>54</v>
      </c>
    </row>
    <row r="21" spans="1:1" ht="32.25">
      <c r="A21" s="21" t="s">
        <v>55</v>
      </c>
    </row>
    <row r="31" spans="1:1" ht="19.5">
      <c r="A31" s="45" t="s">
        <v>103</v>
      </c>
    </row>
  </sheetData>
  <phoneticPr fontId="3" type="noConversion"/>
  <dataValidations count="2">
    <dataValidation type="list" allowBlank="1" showInputMessage="1" showErrorMessage="1" sqref="A10" xr:uid="{00000000-0002-0000-0300-000000000000}">
      <formula1>信函</formula1>
    </dataValidation>
    <dataValidation type="list" allowBlank="1" showInputMessage="1" showErrorMessage="1" sqref="A11" xr:uid="{00000000-0002-0000-0300-000001000000}">
      <formula1>計費標準</formula1>
    </dataValidation>
  </dataValidations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</sheetPr>
  <dimension ref="A1:H31"/>
  <sheetViews>
    <sheetView workbookViewId="0">
      <selection activeCell="C3" sqref="C3"/>
    </sheetView>
  </sheetViews>
  <sheetFormatPr defaultColWidth="8.875" defaultRowHeight="16.5"/>
  <cols>
    <col min="1" max="1" width="12.625" style="5" customWidth="1"/>
    <col min="2" max="8" width="10.625" style="5" customWidth="1"/>
    <col min="9" max="16384" width="8.875" style="5"/>
  </cols>
  <sheetData>
    <row r="1" spans="1:8" s="15" customFormat="1" ht="33">
      <c r="A1" s="70" t="s">
        <v>38</v>
      </c>
      <c r="B1" s="64" t="s">
        <v>39</v>
      </c>
      <c r="C1" s="64" t="s">
        <v>40</v>
      </c>
      <c r="D1" s="64" t="s">
        <v>41</v>
      </c>
      <c r="E1" s="64" t="s">
        <v>42</v>
      </c>
      <c r="F1" s="64" t="s">
        <v>43</v>
      </c>
      <c r="G1" s="64" t="s">
        <v>44</v>
      </c>
      <c r="H1" s="64" t="s">
        <v>45</v>
      </c>
    </row>
    <row r="2" spans="1:8" s="15" customFormat="1">
      <c r="A2" s="65" t="s">
        <v>46</v>
      </c>
      <c r="B2" s="66">
        <v>5</v>
      </c>
      <c r="C2" s="66">
        <v>10</v>
      </c>
      <c r="D2" s="66">
        <v>15</v>
      </c>
      <c r="E2" s="71">
        <v>25</v>
      </c>
      <c r="F2" s="66">
        <v>45</v>
      </c>
      <c r="G2" s="66">
        <v>80</v>
      </c>
      <c r="H2" s="66">
        <v>130</v>
      </c>
    </row>
    <row r="3" spans="1:8">
      <c r="A3" s="65" t="s">
        <v>47</v>
      </c>
      <c r="B3" s="66">
        <v>12</v>
      </c>
      <c r="C3" s="66">
        <v>17</v>
      </c>
      <c r="D3" s="66">
        <v>22</v>
      </c>
      <c r="E3" s="66">
        <v>32</v>
      </c>
      <c r="F3" s="66">
        <v>52</v>
      </c>
      <c r="G3" s="66">
        <v>87</v>
      </c>
      <c r="H3" s="66">
        <v>137</v>
      </c>
    </row>
    <row r="4" spans="1:8">
      <c r="A4" s="65" t="s">
        <v>48</v>
      </c>
      <c r="B4" s="66">
        <v>25</v>
      </c>
      <c r="C4" s="66">
        <v>30</v>
      </c>
      <c r="D4" s="66">
        <v>35</v>
      </c>
      <c r="E4" s="66">
        <v>45</v>
      </c>
      <c r="F4" s="66">
        <v>65</v>
      </c>
      <c r="G4" s="66">
        <v>100</v>
      </c>
      <c r="H4" s="66">
        <v>150</v>
      </c>
    </row>
    <row r="5" spans="1:8">
      <c r="A5" s="65" t="s">
        <v>49</v>
      </c>
      <c r="B5" s="66">
        <v>32</v>
      </c>
      <c r="C5" s="67">
        <v>37</v>
      </c>
      <c r="D5" s="66">
        <v>42</v>
      </c>
      <c r="E5" s="66">
        <v>52</v>
      </c>
      <c r="F5" s="66">
        <v>72</v>
      </c>
      <c r="G5" s="66">
        <v>107</v>
      </c>
      <c r="H5" s="66">
        <v>157</v>
      </c>
    </row>
    <row r="6" spans="1:8">
      <c r="A6" s="65" t="s">
        <v>50</v>
      </c>
      <c r="B6" s="66">
        <v>34</v>
      </c>
      <c r="C6" s="66">
        <v>39</v>
      </c>
      <c r="D6" s="66">
        <v>44</v>
      </c>
      <c r="E6" s="72">
        <v>54</v>
      </c>
      <c r="F6" s="66">
        <v>74</v>
      </c>
      <c r="G6" s="66">
        <v>107</v>
      </c>
      <c r="H6" s="66">
        <v>159</v>
      </c>
    </row>
    <row r="7" spans="1:8">
      <c r="A7" s="65" t="s">
        <v>51</v>
      </c>
      <c r="B7" s="66">
        <v>41</v>
      </c>
      <c r="C7" s="66">
        <v>46</v>
      </c>
      <c r="D7" s="66">
        <v>51</v>
      </c>
      <c r="E7" s="66">
        <v>61</v>
      </c>
      <c r="F7" s="66">
        <v>81</v>
      </c>
      <c r="G7" s="66">
        <v>116</v>
      </c>
      <c r="H7" s="66">
        <v>166</v>
      </c>
    </row>
    <row r="8" spans="1:8">
      <c r="A8" s="18"/>
      <c r="B8" s="18"/>
      <c r="C8" s="18"/>
      <c r="D8" s="18"/>
      <c r="E8" s="18"/>
      <c r="F8" s="18"/>
      <c r="G8" s="18"/>
      <c r="H8" s="18"/>
    </row>
    <row r="9" spans="1:8">
      <c r="A9" s="18"/>
      <c r="B9" s="18"/>
      <c r="C9" s="18"/>
      <c r="D9" s="18"/>
      <c r="E9" s="18"/>
      <c r="F9" s="18"/>
      <c r="G9" s="18"/>
      <c r="H9" s="18"/>
    </row>
    <row r="10" spans="1:8" ht="29.25" customHeight="1">
      <c r="A10" s="41" t="s">
        <v>82</v>
      </c>
      <c r="B10" s="18">
        <f>MATCH(A10, $A$1:$A$7,0)</f>
        <v>2</v>
      </c>
      <c r="D10" s="18"/>
      <c r="E10" s="18"/>
      <c r="F10" s="18"/>
      <c r="G10" s="18"/>
      <c r="H10" s="18"/>
    </row>
    <row r="11" spans="1:8" ht="29.25" customHeight="1">
      <c r="A11" s="42" t="s">
        <v>41</v>
      </c>
      <c r="B11" s="18">
        <f>MATCH(A11, A1:H1,0)</f>
        <v>4</v>
      </c>
      <c r="D11" s="19" t="s">
        <v>81</v>
      </c>
      <c r="E11" s="18"/>
      <c r="F11" s="18"/>
      <c r="G11" s="18"/>
      <c r="H11" s="18"/>
    </row>
    <row r="12" spans="1:8" ht="39.75" customHeight="1" thickBot="1">
      <c r="A12" s="52" t="s">
        <v>52</v>
      </c>
      <c r="B12" s="53">
        <f>INDEX(A1:H7,B10,B11)</f>
        <v>15</v>
      </c>
      <c r="C12" s="5" t="e">
        <f>INDEX(B2:H7,MATCH("限掛",$A$1:$A$7,0),MATCH(45,B1:H1,1))</f>
        <v>#N/A</v>
      </c>
      <c r="D12" s="20">
        <f>INDEX($B$2:$H$7,MATCH("限掛",$A$1:$A$7,0),MATCH("21-50", $B$1:$H$1, 1))</f>
        <v>54</v>
      </c>
      <c r="E12" s="17">
        <f>INDEX($B$2:$H$7,MATCH("限掛",$A$2:$A$7,0),MATCH("21-50", $B$1:$H$1,0))</f>
        <v>37</v>
      </c>
    </row>
    <row r="13" spans="1:8" ht="17.25" thickTop="1"/>
    <row r="17" spans="1:1" s="50" customFormat="1" ht="21">
      <c r="A17" s="49" t="s">
        <v>104</v>
      </c>
    </row>
    <row r="18" spans="1:1">
      <c r="A18" s="43" t="s">
        <v>102</v>
      </c>
    </row>
    <row r="19" spans="1:1" ht="32.25">
      <c r="A19" s="21" t="s">
        <v>53</v>
      </c>
    </row>
    <row r="20" spans="1:1" ht="32.25">
      <c r="A20" s="21" t="s">
        <v>54</v>
      </c>
    </row>
    <row r="21" spans="1:1" ht="32.25">
      <c r="A21" s="21" t="s">
        <v>55</v>
      </c>
    </row>
    <row r="31" spans="1:1" ht="19.5">
      <c r="A31" s="45" t="s">
        <v>103</v>
      </c>
    </row>
  </sheetData>
  <phoneticPr fontId="3" type="noConversion"/>
  <dataValidations count="2">
    <dataValidation type="list" allowBlank="1" showInputMessage="1" showErrorMessage="1" sqref="A10" xr:uid="{00000000-0002-0000-0200-000000000000}">
      <formula1>信函</formula1>
    </dataValidation>
    <dataValidation type="list" allowBlank="1" showInputMessage="1" showErrorMessage="1" sqref="A11" xr:uid="{00000000-0002-0000-0200-000001000000}">
      <formula1>計費標準</formula1>
    </dataValidation>
  </dataValidations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2"/>
  </sheetPr>
  <dimension ref="A1:I30"/>
  <sheetViews>
    <sheetView workbookViewId="0">
      <selection activeCell="F6" sqref="F6"/>
    </sheetView>
  </sheetViews>
  <sheetFormatPr defaultColWidth="9" defaultRowHeight="16.5"/>
  <cols>
    <col min="1" max="1" width="9" style="22"/>
    <col min="2" max="2" width="10.375" style="22" bestFit="1" customWidth="1"/>
    <col min="3" max="16384" width="9" style="22"/>
  </cols>
  <sheetData>
    <row r="1" spans="1:9">
      <c r="A1" s="47" t="s">
        <v>64</v>
      </c>
      <c r="B1" s="74" t="s">
        <v>65</v>
      </c>
      <c r="C1" s="74" t="s">
        <v>66</v>
      </c>
      <c r="D1" s="74" t="s">
        <v>67</v>
      </c>
      <c r="E1" s="74" t="s">
        <v>68</v>
      </c>
      <c r="F1" s="74" t="s">
        <v>69</v>
      </c>
      <c r="G1" s="74" t="s">
        <v>70</v>
      </c>
      <c r="H1" s="74" t="s">
        <v>71</v>
      </c>
      <c r="I1" s="74" t="s">
        <v>72</v>
      </c>
    </row>
    <row r="2" spans="1:9">
      <c r="A2" s="73" t="s">
        <v>65</v>
      </c>
      <c r="B2" s="75">
        <v>80</v>
      </c>
      <c r="C2" s="75">
        <v>100</v>
      </c>
      <c r="D2" s="75">
        <v>120</v>
      </c>
      <c r="E2" s="75">
        <v>140</v>
      </c>
      <c r="F2" s="75">
        <v>150</v>
      </c>
      <c r="G2" s="75">
        <v>180</v>
      </c>
      <c r="H2" s="75">
        <v>200</v>
      </c>
      <c r="I2" s="75">
        <v>220</v>
      </c>
    </row>
    <row r="3" spans="1:9">
      <c r="A3" s="73" t="s">
        <v>66</v>
      </c>
      <c r="B3" s="75">
        <v>100</v>
      </c>
      <c r="C3" s="75">
        <v>80</v>
      </c>
      <c r="D3" s="75">
        <v>100</v>
      </c>
      <c r="E3" s="75">
        <v>150</v>
      </c>
      <c r="F3" s="75">
        <v>120</v>
      </c>
      <c r="G3" s="75">
        <v>200</v>
      </c>
      <c r="H3" s="75">
        <v>180</v>
      </c>
      <c r="I3" s="75">
        <v>220</v>
      </c>
    </row>
    <row r="4" spans="1:9">
      <c r="A4" s="73" t="s">
        <v>67</v>
      </c>
      <c r="B4" s="75">
        <v>180</v>
      </c>
      <c r="C4" s="75">
        <v>100</v>
      </c>
      <c r="D4" s="75">
        <v>80</v>
      </c>
      <c r="E4" s="75">
        <v>200</v>
      </c>
      <c r="F4" s="75">
        <v>180</v>
      </c>
      <c r="G4" s="75">
        <v>150</v>
      </c>
      <c r="H4" s="75">
        <v>200</v>
      </c>
      <c r="I4" s="75">
        <v>250</v>
      </c>
    </row>
    <row r="5" spans="1:9">
      <c r="A5" s="73" t="s">
        <v>68</v>
      </c>
      <c r="B5" s="75">
        <v>220</v>
      </c>
      <c r="C5" s="75">
        <v>150</v>
      </c>
      <c r="D5" s="75">
        <v>200</v>
      </c>
      <c r="E5" s="75">
        <v>80</v>
      </c>
      <c r="F5" s="75">
        <v>170</v>
      </c>
      <c r="G5" s="75">
        <v>250</v>
      </c>
      <c r="H5" s="75">
        <v>300</v>
      </c>
      <c r="I5" s="75">
        <v>80</v>
      </c>
    </row>
    <row r="6" spans="1:9">
      <c r="A6" s="73" t="s">
        <v>69</v>
      </c>
      <c r="B6" s="75">
        <v>220</v>
      </c>
      <c r="C6" s="75">
        <v>120</v>
      </c>
      <c r="D6" s="75">
        <v>180</v>
      </c>
      <c r="E6" s="75">
        <v>170</v>
      </c>
      <c r="F6" s="75">
        <v>80</v>
      </c>
      <c r="G6" s="75">
        <v>180</v>
      </c>
      <c r="H6" s="75">
        <v>280</v>
      </c>
      <c r="I6" s="75">
        <v>300</v>
      </c>
    </row>
    <row r="7" spans="1:9">
      <c r="A7" s="73" t="s">
        <v>70</v>
      </c>
      <c r="B7" s="75">
        <v>300</v>
      </c>
      <c r="C7" s="75">
        <v>200</v>
      </c>
      <c r="D7" s="75">
        <v>150</v>
      </c>
      <c r="E7" s="75">
        <v>250</v>
      </c>
      <c r="F7" s="75">
        <v>180</v>
      </c>
      <c r="G7" s="75">
        <v>80</v>
      </c>
      <c r="H7" s="75">
        <v>150</v>
      </c>
      <c r="I7" s="75">
        <v>250</v>
      </c>
    </row>
    <row r="8" spans="1:9">
      <c r="A8" s="73" t="s">
        <v>71</v>
      </c>
      <c r="B8" s="75">
        <v>350</v>
      </c>
      <c r="C8" s="75">
        <v>180</v>
      </c>
      <c r="D8" s="75">
        <v>200</v>
      </c>
      <c r="E8" s="75">
        <v>300</v>
      </c>
      <c r="F8" s="75">
        <v>280</v>
      </c>
      <c r="G8" s="75">
        <v>150</v>
      </c>
      <c r="H8" s="75">
        <v>80</v>
      </c>
      <c r="I8" s="75">
        <v>180</v>
      </c>
    </row>
    <row r="9" spans="1:9">
      <c r="A9" s="73" t="s">
        <v>72</v>
      </c>
      <c r="B9" s="75">
        <v>280</v>
      </c>
      <c r="C9" s="75">
        <v>220</v>
      </c>
      <c r="D9" s="75">
        <v>250</v>
      </c>
      <c r="E9" s="75">
        <v>80</v>
      </c>
      <c r="F9" s="75">
        <v>300</v>
      </c>
      <c r="G9" s="75">
        <v>250</v>
      </c>
      <c r="H9" s="75">
        <v>180</v>
      </c>
      <c r="I9" s="75">
        <v>80</v>
      </c>
    </row>
    <row r="11" spans="1:9" ht="34.5" customHeight="1">
      <c r="A11" s="23" t="s">
        <v>73</v>
      </c>
    </row>
    <row r="12" spans="1:9">
      <c r="A12" s="46" t="s">
        <v>80</v>
      </c>
      <c r="B12" s="35" t="s">
        <v>98</v>
      </c>
      <c r="C12" s="26" t="s">
        <v>79</v>
      </c>
    </row>
    <row r="13" spans="1:9">
      <c r="A13" s="48" t="s">
        <v>74</v>
      </c>
      <c r="B13" s="36" t="s">
        <v>99</v>
      </c>
    </row>
    <row r="15" spans="1:9" ht="23.25" customHeight="1" thickBot="1">
      <c r="A15" s="52" t="s">
        <v>64</v>
      </c>
      <c r="B15" s="53">
        <f>INDEX(B2:I9,MATCH(B12,A2:A9,0),MATCH(B13,B1:I1,0))</f>
        <v>140</v>
      </c>
      <c r="C15" s="24" t="s">
        <v>75</v>
      </c>
    </row>
    <row r="16" spans="1:9" ht="17.25" thickTop="1"/>
    <row r="28" spans="1:1" ht="25.5">
      <c r="A28" s="25" t="s">
        <v>76</v>
      </c>
    </row>
    <row r="29" spans="1:1" ht="25.5">
      <c r="A29" s="25" t="s">
        <v>77</v>
      </c>
    </row>
    <row r="30" spans="1:1" ht="25.5">
      <c r="A30" s="25" t="s">
        <v>78</v>
      </c>
    </row>
  </sheetData>
  <dataConsolidate>
    <dataRefs count="2">
      <dataRef ref="B2:B9" sheet="match2" r:id="rId1"/>
      <dataRef ref="C2:G9" sheet="match2" r:id="rId2"/>
    </dataRefs>
  </dataConsolidate>
  <phoneticPr fontId="3" type="noConversion"/>
  <dataValidations count="2">
    <dataValidation type="list" allowBlank="1" showInputMessage="1" showErrorMessage="1" sqref="B12" xr:uid="{00000000-0002-0000-0400-000000000000}">
      <formula1>起點</formula1>
    </dataValidation>
    <dataValidation type="list" allowBlank="1" showInputMessage="1" showErrorMessage="1" sqref="B13" xr:uid="{00000000-0002-0000-0400-000001000000}">
      <formula1>終點</formula1>
    </dataValidation>
  </dataValidations>
  <printOptions headings="1"/>
  <pageMargins left="0.75" right="0.75" top="1" bottom="1" header="0.5" footer="0.5"/>
  <pageSetup paperSize="9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4</vt:i4>
      </vt:variant>
    </vt:vector>
  </HeadingPairs>
  <TitlesOfParts>
    <vt:vector size="9" baseType="lpstr">
      <vt:lpstr>index</vt:lpstr>
      <vt:lpstr>index2</vt:lpstr>
      <vt:lpstr>match1</vt:lpstr>
      <vt:lpstr>match</vt:lpstr>
      <vt:lpstr>match2</vt:lpstr>
      <vt:lpstr>信函</vt:lpstr>
      <vt:lpstr>計費標準</vt:lpstr>
      <vt:lpstr>起點</vt:lpstr>
      <vt:lpstr>終點</vt:lpstr>
    </vt:vector>
  </TitlesOfParts>
  <Company>台灣大學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NTU</dc:creator>
  <cp:lastModifiedBy>redchamber '</cp:lastModifiedBy>
  <dcterms:created xsi:type="dcterms:W3CDTF">2007-03-22T05:51:28Z</dcterms:created>
  <dcterms:modified xsi:type="dcterms:W3CDTF">2022-06-30T06:35:32Z</dcterms:modified>
</cp:coreProperties>
</file>