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aching\office2019\excel2019fun\web\text\"/>
    </mc:Choice>
  </mc:AlternateContent>
  <xr:revisionPtr revIDLastSave="0" documentId="13_ncr:1_{57CB4DE6-E4A7-4EAC-81BD-94CC65837B53}" xr6:coauthVersionLast="36" xr6:coauthVersionMax="36" xr10:uidLastSave="{00000000-0000-0000-0000-000000000000}"/>
  <bookViews>
    <workbookView xWindow="360" yWindow="90" windowWidth="12510" windowHeight="6810" tabRatio="770" activeTab="7" xr2:uid="{00000000-000D-0000-FFFF-FFFF00000000}"/>
  </bookViews>
  <sheets>
    <sheet name="summary" sheetId="85" r:id="rId1"/>
    <sheet name="2013" sheetId="86" r:id="rId2"/>
    <sheet name="參照函數" sheetId="74" r:id="rId3"/>
    <sheet name="choose" sheetId="80" r:id="rId4"/>
    <sheet name="CHOOSE1" sheetId="12" r:id="rId5"/>
    <sheet name="CHOOSE1-練習" sheetId="48" r:id="rId6"/>
    <sheet name="CHOOSE2" sheetId="13" r:id="rId7"/>
    <sheet name="CHOOSE3" sheetId="14" r:id="rId8"/>
    <sheet name="CHOOSE3-獎金" sheetId="50" r:id="rId9"/>
    <sheet name="CHOOSE4" sheetId="15" r:id="rId10"/>
    <sheet name="CHOOSE5" sheetId="16" r:id="rId11"/>
    <sheet name="CHOOSE-業績" sheetId="54" r:id="rId12"/>
  </sheets>
  <externalReferences>
    <externalReference r:id="rId13"/>
  </externalReferences>
  <definedNames>
    <definedName name="_xlnm._FilterDatabase" localSheetId="1" hidden="1">'2013'!$A$1:$F$20</definedName>
    <definedName name="一月">#REF!</definedName>
    <definedName name="二月">#REF!</definedName>
    <definedName name="三月">#REF!</definedName>
    <definedName name="五月">#REF!</definedName>
    <definedName name="六月">#REF!</definedName>
    <definedName name="四月">#REF!</definedName>
    <definedName name="印表機">#REF!</definedName>
    <definedName name="掃描器">#REF!</definedName>
    <definedName name="產品名稱">#REF!</definedName>
    <definedName name="傳真機">#REF!</definedName>
    <definedName name="燒錄機">#REF!</definedName>
  </definedNames>
  <calcPr calcId="191029"/>
</workbook>
</file>

<file path=xl/calcChain.xml><?xml version="1.0" encoding="utf-8"?>
<calcChain xmlns="http://schemas.openxmlformats.org/spreadsheetml/2006/main">
  <c r="E28" i="86" l="1"/>
  <c r="E27" i="86"/>
  <c r="E26" i="86"/>
  <c r="E25" i="86"/>
  <c r="F20" i="86"/>
  <c r="E20" i="86"/>
  <c r="D20" i="86"/>
  <c r="F19" i="86"/>
  <c r="E19" i="86"/>
  <c r="D19" i="86"/>
  <c r="F18" i="86"/>
  <c r="E18" i="86"/>
  <c r="D18" i="86"/>
  <c r="E17" i="86"/>
  <c r="E16" i="86"/>
  <c r="F15" i="86"/>
  <c r="E15" i="86"/>
  <c r="D15" i="86"/>
  <c r="F14" i="86"/>
  <c r="E14" i="86"/>
  <c r="D14" i="86"/>
  <c r="F13" i="86"/>
  <c r="E13" i="86"/>
  <c r="D13" i="86"/>
  <c r="F12" i="86"/>
  <c r="E12" i="86"/>
  <c r="D12" i="86"/>
  <c r="F11" i="86"/>
  <c r="E11" i="86"/>
  <c r="D11" i="86"/>
  <c r="F10" i="86"/>
  <c r="E10" i="86"/>
  <c r="D10" i="86"/>
  <c r="F9" i="86"/>
  <c r="E9" i="86"/>
  <c r="D9" i="86"/>
  <c r="F8" i="86"/>
  <c r="E8" i="86"/>
  <c r="D8" i="86"/>
  <c r="F7" i="86"/>
  <c r="E7" i="86"/>
  <c r="D7" i="86"/>
  <c r="F6" i="86"/>
  <c r="E6" i="86"/>
  <c r="D6" i="86"/>
  <c r="F5" i="86"/>
  <c r="E5" i="86"/>
  <c r="D5" i="86"/>
  <c r="F4" i="86"/>
  <c r="E4" i="86"/>
  <c r="D4" i="86"/>
  <c r="F3" i="86"/>
  <c r="E3" i="86"/>
  <c r="D3" i="86"/>
  <c r="F2" i="86"/>
  <c r="E2" i="86"/>
  <c r="D2" i="86"/>
  <c r="E24" i="86"/>
  <c r="C22" i="74" l="1"/>
  <c r="A26" i="80"/>
  <c r="E8" i="80"/>
  <c r="A9" i="80" l="1"/>
  <c r="A8" i="80"/>
  <c r="A28" i="80"/>
  <c r="B2" i="12"/>
  <c r="B4" i="12"/>
  <c r="B9" i="54"/>
  <c r="D9" i="54" s="1"/>
  <c r="B10" i="54"/>
  <c r="D10" i="54" s="1"/>
  <c r="D3" i="50"/>
  <c r="E3" i="50"/>
  <c r="D4" i="50"/>
  <c r="E4" i="50"/>
  <c r="D5" i="50"/>
  <c r="E5" i="50"/>
  <c r="D6" i="50"/>
  <c r="E6" i="50"/>
  <c r="D7" i="50"/>
  <c r="E7" i="50"/>
  <c r="D8" i="50"/>
  <c r="E8" i="50"/>
  <c r="D9" i="50"/>
  <c r="E9" i="50"/>
  <c r="D10" i="50"/>
  <c r="E10" i="50"/>
  <c r="E2" i="50"/>
  <c r="D2" i="50"/>
  <c r="B1" i="48"/>
  <c r="B4" i="48" s="1"/>
  <c r="B7" i="54"/>
  <c r="B7" i="15"/>
  <c r="B7" i="16"/>
  <c r="D10" i="14"/>
  <c r="D9" i="14"/>
  <c r="D8" i="14"/>
  <c r="D7" i="14"/>
  <c r="D6" i="14"/>
  <c r="D5" i="14"/>
  <c r="D4" i="14"/>
  <c r="D3" i="14"/>
  <c r="D2" i="14"/>
  <c r="D10" i="13"/>
  <c r="D9" i="13"/>
  <c r="D8" i="13"/>
  <c r="D7" i="13"/>
  <c r="D6" i="13"/>
  <c r="D5" i="13"/>
  <c r="D4" i="13"/>
  <c r="D3" i="13"/>
  <c r="D2" i="13"/>
  <c r="E1" i="12"/>
  <c r="E1" i="48" l="1"/>
</calcChain>
</file>

<file path=xl/sharedStrings.xml><?xml version="1.0" encoding="utf-8"?>
<sst xmlns="http://schemas.openxmlformats.org/spreadsheetml/2006/main" count="508" uniqueCount="308">
  <si>
    <t>姓名</t>
  </si>
  <si>
    <t>編號</t>
  </si>
  <si>
    <t>張惠真</t>
  </si>
  <si>
    <t>呂姿瑩</t>
  </si>
  <si>
    <t>吳志明</t>
  </si>
  <si>
    <t>黃啟川</t>
  </si>
  <si>
    <t>謝龍盛</t>
  </si>
  <si>
    <t>孫國寧</t>
  </si>
  <si>
    <t>楊桂芬</t>
  </si>
  <si>
    <t>梁國棟</t>
  </si>
  <si>
    <t>林美惠</t>
  </si>
  <si>
    <t>一月</t>
  </si>
  <si>
    <t>二月</t>
  </si>
  <si>
    <t>三月</t>
  </si>
  <si>
    <t>四月</t>
  </si>
  <si>
    <t>五月</t>
  </si>
  <si>
    <t>六月</t>
  </si>
  <si>
    <t>電視</t>
  </si>
  <si>
    <t>電冰箱</t>
  </si>
  <si>
    <t>冷氣機</t>
  </si>
  <si>
    <t>加總月份</t>
    <phoneticPr fontId="5" type="noConversion"/>
  </si>
  <si>
    <t>合計</t>
    <phoneticPr fontId="5" type="noConversion"/>
  </si>
  <si>
    <t>二月</t>
    <phoneticPr fontId="5" type="noConversion"/>
  </si>
  <si>
    <t>極大</t>
    <phoneticPr fontId="5" type="noConversion"/>
  </si>
  <si>
    <t>品名</t>
    <phoneticPr fontId="5" type="noConversion"/>
  </si>
  <si>
    <t>極小</t>
    <phoneticPr fontId="5" type="noConversion"/>
  </si>
  <si>
    <t>三月</t>
    <phoneticPr fontId="5" type="noConversion"/>
  </si>
  <si>
    <t>業績</t>
    <phoneticPr fontId="5" type="noConversion"/>
  </si>
  <si>
    <t>業績獎金</t>
    <phoneticPr fontId="5" type="noConversion"/>
  </si>
  <si>
    <t>備註</t>
    <phoneticPr fontId="5" type="noConversion"/>
  </si>
  <si>
    <t>業績</t>
    <phoneticPr fontId="5" type="noConversion"/>
  </si>
  <si>
    <t>備註</t>
    <phoneticPr fontId="5" type="noConversion"/>
  </si>
  <si>
    <t>日期</t>
    <phoneticPr fontId="5" type="noConversion"/>
  </si>
  <si>
    <t>星期</t>
    <phoneticPr fontId="5" type="noConversion"/>
  </si>
  <si>
    <r>
      <t>除以</t>
    </r>
    <r>
      <rPr>
        <sz val="12"/>
        <rFont val="Times New Roman"/>
        <family val="1"/>
      </rPr>
      <t>7</t>
    </r>
    <r>
      <rPr>
        <sz val="12"/>
        <rFont val="新細明體"/>
        <family val="1"/>
        <charset val="136"/>
      </rPr>
      <t>之餘數</t>
    </r>
    <phoneticPr fontId="5" type="noConversion"/>
  </si>
  <si>
    <r>
      <t xml:space="preserve">  </t>
    </r>
    <r>
      <rPr>
        <sz val="12"/>
        <rFont val="新細明體"/>
        <family val="1"/>
        <charset val="136"/>
      </rPr>
      <t>←</t>
    </r>
    <r>
      <rPr>
        <sz val="12"/>
        <rFont val="新細明體"/>
        <family val="1"/>
        <charset val="136"/>
      </rPr>
      <t xml:space="preserve"> =MOD(B1,7)</t>
    </r>
    <phoneticPr fontId="5" type="noConversion"/>
  </si>
  <si>
    <r>
      <t xml:space="preserve">  </t>
    </r>
    <r>
      <rPr>
        <sz val="12"/>
        <rFont val="新細明體"/>
        <family val="1"/>
        <charset val="136"/>
      </rPr>
      <t>←</t>
    </r>
    <r>
      <rPr>
        <sz val="12"/>
        <rFont val="新細明體"/>
        <family val="1"/>
        <charset val="136"/>
      </rPr>
      <t xml:space="preserve">  =B1</t>
    </r>
    <phoneticPr fontId="5" type="noConversion"/>
  </si>
  <si>
    <t>語法</t>
    <phoneticPr fontId="8" type="noConversion"/>
  </si>
  <si>
    <t>ADDRESS</t>
  </si>
  <si>
    <t>以文字格式傳回對工作表中單一儲存格的參照</t>
  </si>
  <si>
    <t>AREAS</t>
  </si>
  <si>
    <t>傳回參照中的區域數</t>
  </si>
  <si>
    <t>CHOOSE</t>
  </si>
  <si>
    <t>從值的清單中選擇一個值</t>
  </si>
  <si>
    <t>COLUMN</t>
  </si>
  <si>
    <t>傳回參照的欄號</t>
  </si>
  <si>
    <t>COLUMNS</t>
  </si>
  <si>
    <t>傳回參照的欄數</t>
  </si>
  <si>
    <t>HLOOKUP</t>
  </si>
  <si>
    <t>尋找陣列的第一列並傳回指定儲存格的值</t>
  </si>
  <si>
    <t>HYPERLINK</t>
  </si>
  <si>
    <t>建立捷徑或跳轉以開啟儲存在網路伺服器、企業內部網路或網際網路上的文件</t>
  </si>
  <si>
    <t>INDEX</t>
  </si>
  <si>
    <t>使用索引從參照或陣列中選擇一個值</t>
  </si>
  <si>
    <t>INDIRECT</t>
  </si>
  <si>
    <t>傳回由文字值表示的參照</t>
  </si>
  <si>
    <t>LOOKUP</t>
  </si>
  <si>
    <t>在向量或陣列中尋找值</t>
  </si>
  <si>
    <t>MATCH</t>
  </si>
  <si>
    <t>在參照或陣列中尋找值</t>
  </si>
  <si>
    <t>OFFSET</t>
  </si>
  <si>
    <t>從指定參照中傳回與某一已知參照的偏移量</t>
  </si>
  <si>
    <t>ROW</t>
  </si>
  <si>
    <t>傳回參照的列號</t>
  </si>
  <si>
    <t>ROWS</t>
  </si>
  <si>
    <t>傳回參照中的列數</t>
  </si>
  <si>
    <t>RTD</t>
  </si>
  <si>
    <t>TRANSPOSE</t>
  </si>
  <si>
    <t>傳回陣列的轉置</t>
  </si>
  <si>
    <t>VLOOKUP</t>
  </si>
  <si>
    <t>尋找陣列的第一欄並移過列，然後傳回儲存格的值</t>
  </si>
  <si>
    <t>從支援COM自動化 (自動化：透過另一個應用程式或開發工具使用某應用程式的物件的方法。以前稱為OLE自動化，自動化是工業標準，並且是「元件物件模型(COM)」的一項功能。)的程式中擷取即時資料</t>
  </si>
  <si>
    <t>選擇性貼上的轉置</t>
    <phoneticPr fontId="5" type="noConversion"/>
  </si>
  <si>
    <t>=COLUMNS(reference)</t>
    <phoneticPr fontId="5" type="noConversion"/>
  </si>
  <si>
    <t>=ROW(reference)</t>
    <phoneticPr fontId="5" type="noConversion"/>
  </si>
  <si>
    <r>
      <t>CHOOSE(</t>
    </r>
    <r>
      <rPr>
        <b/>
        <sz val="12"/>
        <color indexed="54"/>
        <rFont val="新細明體"/>
        <family val="1"/>
        <charset val="136"/>
      </rPr>
      <t>索引值</t>
    </r>
    <r>
      <rPr>
        <b/>
        <sz val="12"/>
        <color indexed="54"/>
        <rFont val="Century Schoolbook"/>
        <family val="1"/>
      </rPr>
      <t>,</t>
    </r>
    <r>
      <rPr>
        <b/>
        <sz val="12"/>
        <color indexed="54"/>
        <rFont val="新細明體"/>
        <family val="1"/>
        <charset val="136"/>
      </rPr>
      <t>結果</t>
    </r>
    <r>
      <rPr>
        <b/>
        <sz val="12"/>
        <color indexed="54"/>
        <rFont val="Century Schoolbook"/>
        <family val="1"/>
      </rPr>
      <t>1</t>
    </r>
    <r>
      <rPr>
        <sz val="12"/>
        <color indexed="54"/>
        <rFont val="Century Schoolbook"/>
        <family val="1"/>
      </rPr>
      <t>,[</t>
    </r>
    <r>
      <rPr>
        <sz val="12"/>
        <color indexed="54"/>
        <rFont val="新細明體"/>
        <family val="1"/>
        <charset val="136"/>
      </rPr>
      <t>結果</t>
    </r>
    <r>
      <rPr>
        <sz val="12"/>
        <color indexed="54"/>
        <rFont val="Century Schoolbook"/>
        <family val="1"/>
      </rPr>
      <t>2],...</t>
    </r>
    <r>
      <rPr>
        <b/>
        <sz val="12"/>
        <color indexed="54"/>
        <rFont val="Century Schoolbook"/>
        <family val="1"/>
      </rPr>
      <t xml:space="preserve">) </t>
    </r>
  </si>
  <si>
    <r>
      <t>之結果為</t>
    </r>
    <r>
      <rPr>
        <sz val="12"/>
        <color indexed="8"/>
        <rFont val="Arial"/>
        <family val="2"/>
      </rPr>
      <t>“</t>
    </r>
    <r>
      <rPr>
        <sz val="12"/>
        <color indexed="8"/>
        <rFont val="新細明體"/>
        <family val="1"/>
        <charset val="136"/>
      </rPr>
      <t>中等</t>
    </r>
    <r>
      <rPr>
        <sz val="12"/>
        <color indexed="8"/>
        <rFont val="Arial"/>
        <family val="2"/>
      </rPr>
      <t>”</t>
    </r>
    <r>
      <rPr>
        <sz val="12"/>
        <color indexed="8"/>
        <rFont val="新細明體"/>
        <family val="1"/>
        <charset val="136"/>
      </rPr>
      <t xml:space="preserve">。 </t>
    </r>
  </si>
  <si>
    <r>
      <t>¢</t>
    </r>
    <r>
      <rPr>
        <sz val="12"/>
        <color indexed="8"/>
        <rFont val="新細明體"/>
        <family val="1"/>
        <charset val="136"/>
      </rPr>
      <t xml:space="preserve">各不同結果可為數字、文字串、運算公式或參照範圍。如： </t>
    </r>
  </si>
  <si>
    <r>
      <t>將加總第</t>
    </r>
    <r>
      <rPr>
        <sz val="12"/>
        <color indexed="8"/>
        <rFont val="Century Schoolbook"/>
        <family val="1"/>
      </rPr>
      <t>3</t>
    </r>
    <r>
      <rPr>
        <sz val="12"/>
        <color indexed="8"/>
        <rFont val="新細明體"/>
        <family val="1"/>
        <charset val="136"/>
      </rPr>
      <t>組範圍</t>
    </r>
    <r>
      <rPr>
        <sz val="12"/>
        <color indexed="8"/>
        <rFont val="Century Schoolbook"/>
        <family val="1"/>
      </rPr>
      <t>D2:D4</t>
    </r>
    <r>
      <rPr>
        <sz val="12"/>
        <color indexed="8"/>
        <rFont val="新細明體"/>
        <family val="1"/>
        <charset val="136"/>
      </rPr>
      <t xml:space="preserve">之數值。 </t>
    </r>
  </si>
  <si>
    <r>
      <t>¢</t>
    </r>
    <r>
      <rPr>
        <sz val="12"/>
        <color indexed="8"/>
        <rFont val="新細明體"/>
        <family val="1"/>
        <charset val="136"/>
      </rPr>
      <t>如果索引值小於</t>
    </r>
    <r>
      <rPr>
        <sz val="12"/>
        <color indexed="8"/>
        <rFont val="Century Schoolbook"/>
        <family val="1"/>
      </rPr>
      <t>1</t>
    </r>
    <r>
      <rPr>
        <sz val="12"/>
        <color indexed="8"/>
        <rFont val="新細明體"/>
        <family val="1"/>
        <charset val="136"/>
      </rPr>
      <t>或大於結果總數，將傳回錯誤值</t>
    </r>
    <r>
      <rPr>
        <sz val="12"/>
        <color indexed="8"/>
        <rFont val="Century Schoolbook"/>
        <family val="1"/>
      </rPr>
      <t>#VALUE!</t>
    </r>
    <r>
      <rPr>
        <sz val="12"/>
        <color indexed="8"/>
        <rFont val="新細明體"/>
        <family val="1"/>
        <charset val="136"/>
      </rPr>
      <t xml:space="preserve">。 </t>
    </r>
  </si>
  <si>
    <r>
      <t>¢</t>
    </r>
    <r>
      <rPr>
        <sz val="12"/>
        <color indexed="8"/>
        <rFont val="新細明體"/>
        <family val="1"/>
        <charset val="136"/>
      </rPr>
      <t>如果索引值不是整數，會將其無條件捨棄到最接近之整數。</t>
    </r>
  </si>
  <si>
    <t>未滿一百萬</t>
  </si>
  <si>
    <t xml:space="preserve">待加強 </t>
  </si>
  <si>
    <t>一至二百萬</t>
  </si>
  <si>
    <t xml:space="preserve">尚可 </t>
  </si>
  <si>
    <t>二百萬以上</t>
  </si>
  <si>
    <t xml:space="preserve">優等 </t>
  </si>
  <si>
    <r>
      <t>¢</t>
    </r>
    <r>
      <rPr>
        <sz val="12"/>
        <color indexed="8"/>
        <rFont val="新細明體"/>
        <family val="1"/>
        <charset val="136"/>
      </rPr>
      <t xml:space="preserve">假定，將業績以一百萬分為三級： </t>
    </r>
  </si>
  <si>
    <r>
      <t>¢</t>
    </r>
    <r>
      <rPr>
        <sz val="12"/>
        <color indexed="8"/>
        <rFont val="新細明體"/>
        <family val="1"/>
        <charset val="136"/>
      </rPr>
      <t>於</t>
    </r>
    <r>
      <rPr>
        <sz val="12"/>
        <color indexed="8"/>
        <rFont val="Century Schoolbook"/>
        <family val="1"/>
      </rPr>
      <t>D2</t>
    </r>
    <r>
      <rPr>
        <sz val="12"/>
        <color indexed="8"/>
        <rFont val="新細明體"/>
        <family val="1"/>
        <charset val="136"/>
      </rPr>
      <t>可使用</t>
    </r>
    <r>
      <rPr>
        <sz val="12"/>
        <color indexed="8"/>
        <rFont val="Century Schoolbook"/>
        <family val="1"/>
      </rPr>
      <t>=CHOOSE(MATCH(C2,{0,1000000,2000000},1),"</t>
    </r>
    <r>
      <rPr>
        <sz val="12"/>
        <color indexed="8"/>
        <rFont val="新細明體"/>
        <family val="1"/>
        <charset val="136"/>
      </rPr>
      <t>待加強</t>
    </r>
    <r>
      <rPr>
        <sz val="12"/>
        <color indexed="8"/>
        <rFont val="Century Schoolbook"/>
        <family val="1"/>
      </rPr>
      <t>","</t>
    </r>
    <r>
      <rPr>
        <sz val="12"/>
        <color indexed="8"/>
        <rFont val="新細明體"/>
        <family val="1"/>
        <charset val="136"/>
      </rPr>
      <t>尚可</t>
    </r>
    <r>
      <rPr>
        <sz val="12"/>
        <color indexed="8"/>
        <rFont val="Century Schoolbook"/>
        <family val="1"/>
      </rPr>
      <t>","</t>
    </r>
    <r>
      <rPr>
        <sz val="12"/>
        <color indexed="8"/>
        <rFont val="新細明體"/>
        <family val="1"/>
        <charset val="136"/>
      </rPr>
      <t>優等</t>
    </r>
    <r>
      <rPr>
        <sz val="12"/>
        <color indexed="8"/>
        <rFont val="Century Schoolbook"/>
        <family val="1"/>
      </rPr>
      <t>" )</t>
    </r>
  </si>
  <si>
    <r>
      <t>¢</t>
    </r>
    <r>
      <rPr>
        <sz val="12"/>
        <color indexed="8"/>
        <rFont val="新細明體"/>
        <family val="1"/>
        <charset val="136"/>
      </rPr>
      <t>將</t>
    </r>
    <r>
      <rPr>
        <sz val="12"/>
        <color indexed="8"/>
        <rFont val="Century Schoolbook"/>
        <family val="1"/>
      </rPr>
      <t>INT(C2/1000000)</t>
    </r>
    <r>
      <rPr>
        <sz val="12"/>
        <color indexed="8"/>
        <rFont val="新細明體"/>
        <family val="1"/>
        <charset val="136"/>
      </rPr>
      <t>先加</t>
    </r>
    <r>
      <rPr>
        <sz val="12"/>
        <color indexed="8"/>
        <rFont val="Century Schoolbook"/>
        <family val="1"/>
      </rPr>
      <t>1</t>
    </r>
    <r>
      <rPr>
        <sz val="12"/>
        <color indexed="8"/>
        <rFont val="新細明體"/>
        <family val="1"/>
        <charset val="136"/>
      </rPr>
      <t>，就是要避免索引值小於</t>
    </r>
    <r>
      <rPr>
        <sz val="12"/>
        <color indexed="8"/>
        <rFont val="Century Schoolbook"/>
        <family val="1"/>
      </rPr>
      <t>1</t>
    </r>
    <r>
      <rPr>
        <sz val="12"/>
        <color indexed="8"/>
        <rFont val="新細明體"/>
        <family val="1"/>
        <charset val="136"/>
      </rPr>
      <t>；若</t>
    </r>
    <r>
      <rPr>
        <sz val="12"/>
        <color indexed="8"/>
        <rFont val="Century Schoolbook"/>
        <family val="1"/>
      </rPr>
      <t>INT(C2/1000000)+1</t>
    </r>
    <r>
      <rPr>
        <sz val="12"/>
        <color indexed="8"/>
        <rFont val="新細明體"/>
        <family val="1"/>
        <charset val="136"/>
      </rPr>
      <t>之結果超過</t>
    </r>
    <r>
      <rPr>
        <sz val="12"/>
        <color indexed="8"/>
        <rFont val="Century Schoolbook"/>
        <family val="1"/>
      </rPr>
      <t>3</t>
    </r>
    <r>
      <rPr>
        <sz val="12"/>
        <color indexed="8"/>
        <rFont val="新細明體"/>
        <family val="1"/>
        <charset val="136"/>
      </rPr>
      <t>，就全改為</t>
    </r>
    <r>
      <rPr>
        <sz val="12"/>
        <color indexed="8"/>
        <rFont val="Century Schoolbook"/>
        <family val="1"/>
      </rPr>
      <t>3</t>
    </r>
    <r>
      <rPr>
        <sz val="12"/>
        <color indexed="8"/>
        <rFont val="新細明體"/>
        <family val="1"/>
        <charset val="136"/>
      </rPr>
      <t>，以免索引值大於結果總數。</t>
    </r>
  </si>
  <si>
    <t>來決定應加總那一組範圍</t>
  </si>
  <si>
    <t>=SUM(CHOOSE(B6,B2:B4,C2:C4,D2:D4,E2:E4,F2:F4,G2:G4))</t>
    <phoneticPr fontId="5" type="noConversion"/>
  </si>
  <si>
    <t xml:space="preserve">如，於B7即可以 </t>
  </si>
  <si>
    <r>
      <t>¢</t>
    </r>
    <r>
      <rPr>
        <sz val="12"/>
        <color indexed="8"/>
        <rFont val="Century Schoolbook"/>
        <family val="1"/>
      </rPr>
      <t>CHOOSE()</t>
    </r>
    <r>
      <rPr>
        <sz val="12"/>
        <color indexed="8"/>
        <rFont val="新細明體"/>
        <family val="1"/>
        <charset val="136"/>
      </rPr>
      <t>函數之各組結果，也可以是</t>
    </r>
    <r>
      <rPr>
        <sz val="12"/>
        <color indexed="14"/>
        <rFont val="新細明體"/>
        <family val="1"/>
        <charset val="136"/>
      </rPr>
      <t>參照位址</t>
    </r>
    <r>
      <rPr>
        <sz val="12"/>
        <color indexed="8"/>
        <rFont val="新細明體"/>
        <family val="1"/>
        <charset val="136"/>
      </rPr>
      <t>。</t>
    </r>
    <phoneticPr fontId="5" type="noConversion"/>
  </si>
  <si>
    <r>
      <t>¢</t>
    </r>
    <r>
      <rPr>
        <sz val="12"/>
        <color indexed="8"/>
        <rFont val="新細明體"/>
        <family val="1"/>
        <charset val="136"/>
      </rPr>
      <t>若</t>
    </r>
    <r>
      <rPr>
        <sz val="12"/>
        <color indexed="8"/>
        <rFont val="Century Schoolbook"/>
        <family val="1"/>
      </rPr>
      <t>B6</t>
    </r>
    <r>
      <rPr>
        <sz val="12"/>
        <color indexed="8"/>
        <rFont val="新細明體"/>
        <family val="1"/>
        <charset val="136"/>
      </rPr>
      <t>處並非數字，而是文字的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一月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、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二月</t>
    </r>
    <r>
      <rPr>
        <sz val="12"/>
        <color indexed="8"/>
        <rFont val="Century Schoolbook"/>
        <family val="1"/>
      </rPr>
      <t>"</t>
    </r>
    <r>
      <rPr>
        <sz val="12"/>
        <color indexed="8"/>
        <rFont val="新細明體"/>
        <family val="1"/>
        <charset val="136"/>
      </rPr>
      <t>、</t>
    </r>
    <r>
      <rPr>
        <sz val="12"/>
        <color indexed="8"/>
        <rFont val="Arial"/>
        <family val="2"/>
      </rPr>
      <t>…</t>
    </r>
    <r>
      <rPr>
        <sz val="12"/>
        <color indexed="8"/>
        <rFont val="新細明體"/>
        <family val="1"/>
        <charset val="136"/>
      </rPr>
      <t>。就仍得以</t>
    </r>
    <r>
      <rPr>
        <sz val="12"/>
        <color indexed="54"/>
        <rFont val="Century Schoolbook"/>
        <family val="1"/>
      </rPr>
      <t>MATCH(B6,B1:G1,0)</t>
    </r>
    <r>
      <rPr>
        <sz val="12"/>
        <color indexed="8"/>
        <rFont val="新細明體"/>
        <family val="1"/>
        <charset val="136"/>
      </rPr>
      <t>來判斷</t>
    </r>
    <r>
      <rPr>
        <sz val="12"/>
        <color indexed="8"/>
        <rFont val="Century Schoolbook"/>
        <family val="1"/>
      </rPr>
      <t>B6</t>
    </r>
    <r>
      <rPr>
        <sz val="12"/>
        <color indexed="8"/>
        <rFont val="新細明體"/>
        <family val="1"/>
        <charset val="136"/>
      </rPr>
      <t>之月份係排於</t>
    </r>
    <r>
      <rPr>
        <sz val="12"/>
        <color indexed="8"/>
        <rFont val="Century Schoolbook"/>
        <family val="1"/>
      </rPr>
      <t>B1:G1</t>
    </r>
    <r>
      <rPr>
        <sz val="12"/>
        <color indexed="8"/>
        <rFont val="新細明體"/>
        <family val="1"/>
        <charset val="136"/>
      </rPr>
      <t xml:space="preserve">之第幾個順位？然後再以 </t>
    </r>
  </si>
  <si>
    <t>=SUM(CHOOSE(MATCH(B6,B1:G1,0),B2:B4,C2:C4,D2:D4,E2:E4,F2:F4,G2:G4))</t>
    <phoneticPr fontId="5" type="noConversion"/>
  </si>
  <si>
    <t>=address(row_num,column_num,[abs_num],[a1],sheet_text])</t>
    <phoneticPr fontId="5" type="noConversion"/>
  </si>
  <si>
    <t>=areas(reference)</t>
    <phoneticPr fontId="5" type="noConversion"/>
  </si>
  <si>
    <t>=offset(reference,rows,cols,[height],[width])</t>
    <phoneticPr fontId="5" type="noConversion"/>
  </si>
  <si>
    <t>=rtd(progID,server,string1,[string2]…)</t>
    <phoneticPr fontId="5" type="noConversion"/>
  </si>
  <si>
    <t>=TRANSPOSE(array)</t>
    <phoneticPr fontId="5" type="noConversion"/>
  </si>
  <si>
    <t>ch11</t>
  </si>
  <si>
    <t xml:space="preserve">如： </t>
  </si>
  <si>
    <r>
      <t>=SUM(CHOOSE(</t>
    </r>
    <r>
      <rPr>
        <sz val="12"/>
        <color indexed="10"/>
        <rFont val="Century Schoolbook"/>
        <family val="1"/>
      </rPr>
      <t>3</t>
    </r>
    <r>
      <rPr>
        <sz val="12"/>
        <color indexed="54"/>
        <rFont val="Century Schoolbook"/>
        <family val="1"/>
      </rPr>
      <t>,B2:B4,C2:C4,</t>
    </r>
    <r>
      <rPr>
        <sz val="12"/>
        <color indexed="10"/>
        <rFont val="Century Schoolbook"/>
        <family val="1"/>
      </rPr>
      <t>D2:D4</t>
    </r>
    <r>
      <rPr>
        <sz val="12"/>
        <color indexed="54"/>
        <rFont val="Century Schoolbook"/>
        <family val="1"/>
      </rPr>
      <t>,E2:E4))</t>
    </r>
    <phoneticPr fontId="5" type="noConversion"/>
  </si>
  <si>
    <r>
      <t>¢</t>
    </r>
    <r>
      <rPr>
        <sz val="12"/>
        <color indexed="8"/>
        <rFont val="新細明體"/>
        <family val="1"/>
        <charset val="136"/>
      </rPr>
      <t>由於，本例之分組間距恰為一百萬，故亦可利用將業績除以一百萬後之數字來取得備註資料。不過，為免索引值小於</t>
    </r>
    <r>
      <rPr>
        <sz val="12"/>
        <color indexed="8"/>
        <rFont val="Century Schoolbook"/>
        <family val="1"/>
      </rPr>
      <t>1</t>
    </r>
    <r>
      <rPr>
        <sz val="12"/>
        <color indexed="8"/>
        <rFont val="新細明體"/>
        <family val="1"/>
        <charset val="136"/>
      </rPr>
      <t>或大於結果總數，而傳回錯誤值</t>
    </r>
    <r>
      <rPr>
        <sz val="12"/>
        <color indexed="8"/>
        <rFont val="Century Schoolbook"/>
        <family val="1"/>
      </rPr>
      <t>#VALUE!</t>
    </r>
    <r>
      <rPr>
        <sz val="12"/>
        <color indexed="8"/>
        <rFont val="新細明體"/>
        <family val="1"/>
        <charset val="136"/>
      </rPr>
      <t>。故將</t>
    </r>
    <r>
      <rPr>
        <sz val="12"/>
        <color indexed="8"/>
        <rFont val="Century Schoolbook"/>
        <family val="1"/>
      </rPr>
      <t>D2</t>
    </r>
    <r>
      <rPr>
        <sz val="12"/>
        <color indexed="8"/>
        <rFont val="新細明體"/>
        <family val="1"/>
        <charset val="136"/>
      </rPr>
      <t>之內容改為：</t>
    </r>
    <r>
      <rPr>
        <sz val="12"/>
        <color indexed="8"/>
        <rFont val="Century Schoolbook"/>
        <family val="1"/>
      </rPr>
      <t>=CHOOSE(IF(INT(C2/1000000)+1&gt;=3,3,INT(C2/1000000)+1),"</t>
    </r>
    <r>
      <rPr>
        <sz val="12"/>
        <color indexed="8"/>
        <rFont val="新細明體"/>
        <family val="1"/>
        <charset val="136"/>
      </rPr>
      <t>待加強</t>
    </r>
    <r>
      <rPr>
        <sz val="12"/>
        <color indexed="8"/>
        <rFont val="Century Schoolbook"/>
        <family val="1"/>
      </rPr>
      <t>","</t>
    </r>
    <r>
      <rPr>
        <sz val="12"/>
        <color indexed="8"/>
        <rFont val="新細明體"/>
        <family val="1"/>
        <charset val="136"/>
      </rPr>
      <t>尚可</t>
    </r>
    <r>
      <rPr>
        <sz val="12"/>
        <color indexed="8"/>
        <rFont val="Century Schoolbook"/>
        <family val="1"/>
      </rPr>
      <t>","</t>
    </r>
    <r>
      <rPr>
        <sz val="12"/>
        <color indexed="8"/>
        <rFont val="新細明體"/>
        <family val="1"/>
        <charset val="136"/>
      </rPr>
      <t>優等</t>
    </r>
    <r>
      <rPr>
        <sz val="12"/>
        <color indexed="8"/>
        <rFont val="Century Schoolbook"/>
        <family val="1"/>
      </rPr>
      <t xml:space="preserve">") </t>
    </r>
    <phoneticPr fontId="5" type="noConversion"/>
  </si>
  <si>
    <t>分組間距恰為一百萬</t>
  </si>
  <si>
    <r>
      <t>¢</t>
    </r>
    <r>
      <rPr>
        <sz val="12"/>
        <color indexed="8"/>
        <rFont val="新細明體"/>
        <family val="1"/>
        <charset val="136"/>
      </rPr>
      <t>由於將任一日期除以</t>
    </r>
    <r>
      <rPr>
        <sz val="12"/>
        <color indexed="8"/>
        <rFont val="Century Schoolbook"/>
        <family val="1"/>
      </rPr>
      <t>7</t>
    </r>
    <r>
      <rPr>
        <sz val="12"/>
        <color indexed="8"/>
        <rFont val="新細明體"/>
        <family val="1"/>
        <charset val="136"/>
      </rPr>
      <t>後之餘數（可以</t>
    </r>
    <r>
      <rPr>
        <sz val="12"/>
        <color indexed="8"/>
        <rFont val="Century Schoolbook"/>
        <family val="1"/>
      </rPr>
      <t>MOD</t>
    </r>
    <r>
      <rPr>
        <sz val="12"/>
        <color indexed="8"/>
        <rFont val="新細明體"/>
        <family val="1"/>
        <charset val="136"/>
      </rPr>
      <t>求得），若為</t>
    </r>
    <r>
      <rPr>
        <sz val="12"/>
        <color indexed="8"/>
        <rFont val="Century Schoolbook"/>
        <family val="1"/>
      </rPr>
      <t>1</t>
    </r>
    <r>
      <rPr>
        <sz val="12"/>
        <color indexed="8"/>
        <rFont val="新細明體"/>
        <family val="1"/>
        <charset val="136"/>
      </rPr>
      <t>表其為星期日、為</t>
    </r>
    <r>
      <rPr>
        <sz val="12"/>
        <color indexed="8"/>
        <rFont val="Century Schoolbook"/>
        <family val="1"/>
      </rPr>
      <t>2</t>
    </r>
    <r>
      <rPr>
        <sz val="12"/>
        <color indexed="8"/>
        <rFont val="新細明體"/>
        <family val="1"/>
        <charset val="136"/>
      </rPr>
      <t>表其為星期一、為</t>
    </r>
    <r>
      <rPr>
        <sz val="12"/>
        <color indexed="8"/>
        <rFont val="Century Schoolbook"/>
        <family val="1"/>
      </rPr>
      <t>3</t>
    </r>
    <r>
      <rPr>
        <sz val="12"/>
        <color indexed="8"/>
        <rFont val="新細明體"/>
        <family val="1"/>
        <charset val="136"/>
      </rPr>
      <t>表其為星期二、</t>
    </r>
    <r>
      <rPr>
        <sz val="12"/>
        <color indexed="8"/>
        <rFont val="Arial"/>
        <family val="2"/>
      </rPr>
      <t>…</t>
    </r>
    <r>
      <rPr>
        <sz val="12"/>
        <color indexed="8"/>
        <rFont val="新細明體"/>
        <family val="1"/>
        <charset val="136"/>
      </rPr>
      <t>、為</t>
    </r>
    <r>
      <rPr>
        <sz val="12"/>
        <color indexed="8"/>
        <rFont val="Century Schoolbook"/>
        <family val="1"/>
      </rPr>
      <t>6</t>
    </r>
    <r>
      <rPr>
        <sz val="12"/>
        <color indexed="8"/>
        <rFont val="新細明體"/>
        <family val="1"/>
        <charset val="136"/>
      </rPr>
      <t>表其為星期五、為</t>
    </r>
    <r>
      <rPr>
        <sz val="12"/>
        <color indexed="8"/>
        <rFont val="Century Schoolbook"/>
        <family val="1"/>
      </rPr>
      <t>0</t>
    </r>
    <r>
      <rPr>
        <sz val="12"/>
        <color indexed="8"/>
        <rFont val="新細明體"/>
        <family val="1"/>
        <charset val="136"/>
      </rPr>
      <t>表其為星期六。故對於</t>
    </r>
    <r>
      <rPr>
        <sz val="12"/>
        <color indexed="8"/>
        <rFont val="Century Schoolbook"/>
        <family val="1"/>
      </rPr>
      <t>B1</t>
    </r>
    <r>
      <rPr>
        <sz val="12"/>
        <color indexed="8"/>
        <rFont val="新細明體"/>
        <family val="1"/>
        <charset val="136"/>
      </rPr>
      <t xml:space="preserve">之日期，可用 </t>
    </r>
  </si>
  <si>
    <r>
      <t>=CHOOSE(MOD(B1,7)+1,"</t>
    </r>
    <r>
      <rPr>
        <sz val="12"/>
        <color indexed="54"/>
        <rFont val="細明體"/>
        <family val="3"/>
        <charset val="136"/>
      </rPr>
      <t>六</t>
    </r>
    <r>
      <rPr>
        <sz val="12"/>
        <color indexed="54"/>
        <rFont val="Century Schoolbook"/>
        <family val="1"/>
      </rPr>
      <t>","</t>
    </r>
    <r>
      <rPr>
        <sz val="12"/>
        <color indexed="54"/>
        <rFont val="細明體"/>
        <family val="3"/>
        <charset val="136"/>
      </rPr>
      <t>日</t>
    </r>
    <r>
      <rPr>
        <sz val="12"/>
        <color indexed="54"/>
        <rFont val="Century Schoolbook"/>
        <family val="1"/>
      </rPr>
      <t>","</t>
    </r>
    <r>
      <rPr>
        <sz val="12"/>
        <color indexed="54"/>
        <rFont val="細明體"/>
        <family val="3"/>
        <charset val="136"/>
      </rPr>
      <t>一</t>
    </r>
    <r>
      <rPr>
        <sz val="12"/>
        <color indexed="54"/>
        <rFont val="Century Schoolbook"/>
        <family val="1"/>
      </rPr>
      <t>","</t>
    </r>
    <r>
      <rPr>
        <sz val="12"/>
        <color indexed="54"/>
        <rFont val="細明體"/>
        <family val="3"/>
        <charset val="136"/>
      </rPr>
      <t>二</t>
    </r>
    <r>
      <rPr>
        <sz val="12"/>
        <color indexed="54"/>
        <rFont val="Century Schoolbook"/>
        <family val="1"/>
      </rPr>
      <t>","</t>
    </r>
    <r>
      <rPr>
        <sz val="12"/>
        <color indexed="54"/>
        <rFont val="細明體"/>
        <family val="3"/>
        <charset val="136"/>
      </rPr>
      <t>三</t>
    </r>
    <r>
      <rPr>
        <sz val="12"/>
        <color indexed="54"/>
        <rFont val="Century Schoolbook"/>
        <family val="1"/>
      </rPr>
      <t>","</t>
    </r>
    <r>
      <rPr>
        <sz val="12"/>
        <color indexed="54"/>
        <rFont val="細明體"/>
        <family val="3"/>
        <charset val="136"/>
      </rPr>
      <t>四</t>
    </r>
    <r>
      <rPr>
        <sz val="12"/>
        <color indexed="54"/>
        <rFont val="Century Schoolbook"/>
        <family val="1"/>
      </rPr>
      <t>","</t>
    </r>
    <r>
      <rPr>
        <sz val="12"/>
        <color indexed="54"/>
        <rFont val="細明體"/>
        <family val="3"/>
        <charset val="136"/>
      </rPr>
      <t>五</t>
    </r>
    <r>
      <rPr>
        <sz val="12"/>
        <color indexed="54"/>
        <rFont val="Century Schoolbook"/>
        <family val="1"/>
      </rPr>
      <t>")</t>
    </r>
    <phoneticPr fontId="5" type="noConversion"/>
  </si>
  <si>
    <r>
      <t>¢</t>
    </r>
    <r>
      <rPr>
        <sz val="12"/>
        <color indexed="8"/>
        <rFont val="新細明體"/>
        <family val="1"/>
        <charset val="136"/>
      </rPr>
      <t xml:space="preserve">假定，於上例之內容中加入一業績獎金欄，以 </t>
    </r>
  </si>
  <si>
    <t>CHOOSE3-練習</t>
  </si>
  <si>
    <t>CHOOSE3-獎金練習</t>
    <phoneticPr fontId="5" type="noConversion"/>
  </si>
  <si>
    <t>CHOOSE-業績練習</t>
    <phoneticPr fontId="5" type="noConversion"/>
  </si>
  <si>
    <t>CHOOSE5-練習</t>
  </si>
  <si>
    <t>A</t>
  </si>
  <si>
    <t>B</t>
  </si>
  <si>
    <t>公式</t>
  </si>
  <si>
    <t>語法</t>
  </si>
  <si>
    <t>例如，公式：</t>
  </si>
  <si>
    <t>計算結果：</t>
  </si>
  <si>
    <t xml:space="preserve">*       CHOOSE 函數所使用的數值引數也可以是參照位址。 </t>
  </si>
  <si>
    <t>傳回範圍儲存格 B1:B10 中數值的總和。</t>
  </si>
  <si>
    <t>首先計算 CHOOSE 函數，而結果指向 B1:B10，然後 SUM 函數再以 CHOOSE 函數的結果 B1:B10 當做引數來計算。</t>
  </si>
  <si>
    <t>=SUM(CHOOSE(3,B2:B4,C2:C4,D2:D4,E2:E4))</t>
    <phoneticPr fontId="5" type="noConversion"/>
  </si>
  <si>
    <r>
      <t xml:space="preserve">       </t>
    </r>
    <r>
      <rPr>
        <sz val="12"/>
        <rFont val="新細明體"/>
        <family val="1"/>
        <charset val="136"/>
      </rPr>
      <t>如果</t>
    </r>
    <r>
      <rPr>
        <sz val="12"/>
        <rFont val="Tahoma"/>
        <family val="2"/>
      </rPr>
      <t xml:space="preserve"> index_num </t>
    </r>
    <r>
      <rPr>
        <sz val="12"/>
        <rFont val="新細明體"/>
        <family val="1"/>
        <charset val="136"/>
      </rPr>
      <t>之值為</t>
    </r>
    <r>
      <rPr>
        <sz val="12"/>
        <rFont val="Tahoma"/>
        <family val="2"/>
      </rPr>
      <t xml:space="preserve"> 1</t>
    </r>
    <r>
      <rPr>
        <sz val="12"/>
        <rFont val="新細明體"/>
        <family val="1"/>
        <charset val="136"/>
      </rPr>
      <t>，則</t>
    </r>
    <r>
      <rPr>
        <sz val="12"/>
        <rFont val="Tahoma"/>
        <family val="2"/>
      </rPr>
      <t xml:space="preserve"> CHOOSE </t>
    </r>
    <r>
      <rPr>
        <sz val="12"/>
        <rFont val="新細明體"/>
        <family val="1"/>
        <charset val="136"/>
      </rPr>
      <t>函數會傳回</t>
    </r>
    <r>
      <rPr>
        <sz val="12"/>
        <rFont val="Tahoma"/>
        <family val="2"/>
      </rPr>
      <t xml:space="preserve"> value1</t>
    </r>
    <r>
      <rPr>
        <sz val="12"/>
        <rFont val="新細明體"/>
        <family val="1"/>
        <charset val="136"/>
      </rPr>
      <t>；如果其值為</t>
    </r>
    <r>
      <rPr>
        <sz val="12"/>
        <rFont val="Tahoma"/>
        <family val="2"/>
      </rPr>
      <t xml:space="preserve"> 2</t>
    </r>
    <r>
      <rPr>
        <sz val="12"/>
        <rFont val="新細明體"/>
        <family val="1"/>
        <charset val="136"/>
      </rPr>
      <t>，</t>
    </r>
    <r>
      <rPr>
        <sz val="12"/>
        <rFont val="Tahoma"/>
        <family val="2"/>
      </rPr>
      <t xml:space="preserve">CHOOSE </t>
    </r>
    <r>
      <rPr>
        <sz val="12"/>
        <rFont val="新細明體"/>
        <family val="1"/>
        <charset val="136"/>
      </rPr>
      <t>函數會傳回</t>
    </r>
    <r>
      <rPr>
        <sz val="12"/>
        <rFont val="Tahoma"/>
        <family val="2"/>
      </rPr>
      <t xml:space="preserve"> value2</t>
    </r>
    <r>
      <rPr>
        <sz val="12"/>
        <rFont val="新細明體"/>
        <family val="1"/>
        <charset val="136"/>
      </rPr>
      <t>；依此類推。</t>
    </r>
  </si>
  <si>
    <r>
      <t xml:space="preserve">       </t>
    </r>
    <r>
      <rPr>
        <sz val="12"/>
        <rFont val="新細明體"/>
        <family val="1"/>
        <charset val="136"/>
      </rPr>
      <t>如果</t>
    </r>
    <r>
      <rPr>
        <sz val="12"/>
        <rFont val="Tahoma"/>
        <family val="2"/>
      </rPr>
      <t xml:space="preserve"> index_num </t>
    </r>
    <r>
      <rPr>
        <sz val="12"/>
        <rFont val="新細明體"/>
        <family val="1"/>
        <charset val="136"/>
      </rPr>
      <t>小於</t>
    </r>
    <r>
      <rPr>
        <sz val="12"/>
        <rFont val="Tahoma"/>
        <family val="2"/>
      </rPr>
      <t xml:space="preserve"> 1 </t>
    </r>
    <r>
      <rPr>
        <sz val="12"/>
        <rFont val="新細明體"/>
        <family val="1"/>
        <charset val="136"/>
      </rPr>
      <t>或大於引數清單中最後值的個數，則</t>
    </r>
    <r>
      <rPr>
        <sz val="12"/>
        <rFont val="Tahoma"/>
        <family val="2"/>
      </rPr>
      <t xml:space="preserve"> CHOOSE </t>
    </r>
    <r>
      <rPr>
        <sz val="12"/>
        <rFont val="新細明體"/>
        <family val="1"/>
        <charset val="136"/>
      </rPr>
      <t>傳回錯誤值</t>
    </r>
    <r>
      <rPr>
        <sz val="12"/>
        <rFont val="Tahoma"/>
        <family val="2"/>
      </rPr>
      <t xml:space="preserve"> #VALUE!</t>
    </r>
    <r>
      <rPr>
        <sz val="12"/>
        <rFont val="新細明體"/>
        <family val="1"/>
        <charset val="136"/>
      </rPr>
      <t>。</t>
    </r>
  </si>
  <si>
    <r>
      <t xml:space="preserve">       </t>
    </r>
    <r>
      <rPr>
        <sz val="12"/>
        <rFont val="新細明體"/>
        <family val="1"/>
        <charset val="136"/>
      </rPr>
      <t>如果</t>
    </r>
    <r>
      <rPr>
        <sz val="12"/>
        <rFont val="Tahoma"/>
        <family val="2"/>
      </rPr>
      <t xml:space="preserve"> index_num </t>
    </r>
    <r>
      <rPr>
        <sz val="12"/>
        <rFont val="新細明體"/>
        <family val="1"/>
        <charset val="136"/>
      </rPr>
      <t>不是整數，則在運算之前，會先將它無條件捨去到最接近的整數。</t>
    </r>
  </si>
  <si>
    <t xml:space="preserve">CHOOSE </t>
  </si>
  <si>
    <r>
      <t xml:space="preserve">-Value1, value2, _ </t>
    </r>
    <r>
      <rPr>
        <sz val="12"/>
        <rFont val="新細明體"/>
        <family val="1"/>
        <charset val="136"/>
      </rPr>
      <t>是供</t>
    </r>
    <r>
      <rPr>
        <sz val="12"/>
        <rFont val="Tahoma"/>
        <family val="2"/>
      </rPr>
      <t xml:space="preserve"> CHOOSE </t>
    </r>
    <r>
      <rPr>
        <sz val="12"/>
        <rFont val="新細明體"/>
        <family val="1"/>
        <charset val="136"/>
      </rPr>
      <t>函數根據</t>
    </r>
    <r>
      <rPr>
        <sz val="12"/>
        <rFont val="Tahoma"/>
        <family val="2"/>
      </rPr>
      <t xml:space="preserve"> index_num </t>
    </r>
    <r>
      <rPr>
        <sz val="12"/>
        <rFont val="新細明體"/>
        <family val="1"/>
        <charset val="136"/>
      </rPr>
      <t>選取的</t>
    </r>
    <r>
      <rPr>
        <sz val="12"/>
        <rFont val="Tahoma"/>
        <family val="2"/>
      </rPr>
      <t xml:space="preserve"> 1 </t>
    </r>
    <r>
      <rPr>
        <sz val="12"/>
        <rFont val="新細明體"/>
        <family val="1"/>
        <charset val="136"/>
      </rPr>
      <t>到</t>
    </r>
    <r>
      <rPr>
        <sz val="12"/>
        <rFont val="Tahoma"/>
        <family val="2"/>
      </rPr>
      <t xml:space="preserve"> 29 </t>
    </r>
    <r>
      <rPr>
        <sz val="12"/>
        <rFont val="新細明體"/>
        <family val="1"/>
        <charset val="136"/>
      </rPr>
      <t>個引數。</t>
    </r>
    <phoneticPr fontId="5" type="noConversion"/>
  </si>
  <si>
    <t>這些引數可以是數字、儲存格位址、已定義的名稱、公式、函數或文字。</t>
  </si>
  <si>
    <r>
      <t xml:space="preserve">Index_num </t>
    </r>
    <r>
      <rPr>
        <sz val="12"/>
        <rFont val="新細明體"/>
        <family val="1"/>
        <charset val="136"/>
      </rPr>
      <t>是用以指定要選取第幾個引數值的數值。</t>
    </r>
    <phoneticPr fontId="5" type="noConversion"/>
  </si>
  <si>
    <t>=SUM(CHOOSE(2,A1:A10,B1:B10,C1:C10))</t>
    <phoneticPr fontId="5" type="noConversion"/>
  </si>
  <si>
    <t>=SUM(B1:B10)</t>
    <phoneticPr fontId="5" type="noConversion"/>
  </si>
  <si>
    <t>資料</t>
  </si>
  <si>
    <t>1st</t>
  </si>
  <si>
    <t>Nails</t>
  </si>
  <si>
    <t>2nd</t>
  </si>
  <si>
    <t>Screws</t>
  </si>
  <si>
    <t>3rd</t>
  </si>
  <si>
    <t>Nuts</t>
  </si>
  <si>
    <t>Finished</t>
  </si>
  <si>
    <t>Bolts</t>
  </si>
  <si>
    <r>
      <t>敘述</t>
    </r>
    <r>
      <rPr>
        <b/>
        <sz val="12"/>
        <rFont val="Tahoma"/>
        <family val="2"/>
      </rPr>
      <t xml:space="preserve"> (</t>
    </r>
    <r>
      <rPr>
        <b/>
        <sz val="12"/>
        <rFont val="新細明體"/>
        <family val="1"/>
        <charset val="136"/>
      </rPr>
      <t>結果</t>
    </r>
    <r>
      <rPr>
        <b/>
        <sz val="12"/>
        <rFont val="Tahoma"/>
        <family val="2"/>
      </rPr>
      <t>)</t>
    </r>
  </si>
  <si>
    <r>
      <t>第二個引數</t>
    </r>
    <r>
      <rPr>
        <sz val="12"/>
        <rFont val="Tahoma"/>
        <family val="2"/>
      </rPr>
      <t xml:space="preserve"> A3 </t>
    </r>
    <r>
      <rPr>
        <sz val="12"/>
        <rFont val="新細明體"/>
        <family val="1"/>
        <charset val="136"/>
      </rPr>
      <t>的結果</t>
    </r>
    <r>
      <rPr>
        <sz val="12"/>
        <rFont val="Tahoma"/>
        <family val="2"/>
      </rPr>
      <t xml:space="preserve"> (2nd)</t>
    </r>
  </si>
  <si>
    <r>
      <t>第四個引數</t>
    </r>
    <r>
      <rPr>
        <sz val="12"/>
        <rFont val="Tahoma"/>
        <family val="2"/>
      </rPr>
      <t xml:space="preserve"> B5 </t>
    </r>
    <r>
      <rPr>
        <sz val="12"/>
        <rFont val="新細明體"/>
        <family val="1"/>
        <charset val="136"/>
      </rPr>
      <t>的結果</t>
    </r>
    <r>
      <rPr>
        <sz val="12"/>
        <rFont val="Tahoma"/>
        <family val="2"/>
      </rPr>
      <t xml:space="preserve"> (Bolts)</t>
    </r>
  </si>
  <si>
    <r>
      <t>加總</t>
    </r>
    <r>
      <rPr>
        <sz val="12"/>
        <rFont val="Tahoma"/>
        <family val="2"/>
      </rPr>
      <t xml:space="preserve"> e3:e4 (68)</t>
    </r>
    <phoneticPr fontId="5" type="noConversion"/>
  </si>
  <si>
    <r>
      <t>*       如果</t>
    </r>
    <r>
      <rPr>
        <sz val="12"/>
        <color indexed="12"/>
        <rFont val="新細明體"/>
        <family val="1"/>
        <charset val="136"/>
      </rPr>
      <t xml:space="preserve"> index_num 是個陣列(</t>
    </r>
    <r>
      <rPr>
        <sz val="12"/>
        <rFont val="新細明體"/>
        <family val="1"/>
        <charset val="136"/>
      </rPr>
      <t xml:space="preserve">陣列：用來建立產生多個結果或運算一組以列及欄排列之引數的單一公式。陣列範圍共用一個公式；一個陣列常數是用作一個引數的一組常數。)，當執行 CHOOSE 時，會計算陣列中的每個數值。 </t>
    </r>
    <phoneticPr fontId="5" type="noConversion"/>
  </si>
  <si>
    <t xml:space="preserve"> index_num 是個陣列</t>
    <phoneticPr fontId="5" type="noConversion"/>
  </si>
  <si>
    <r>
      <t>¢</t>
    </r>
    <r>
      <rPr>
        <sz val="12"/>
        <color indexed="8"/>
        <rFont val="新細明體"/>
        <family val="1"/>
        <charset val="136"/>
      </rPr>
      <t>傳回索引值所指之第幾個結果，如：索引值為</t>
    </r>
    <r>
      <rPr>
        <sz val="12"/>
        <color indexed="8"/>
        <rFont val="Century Schoolbook"/>
        <family val="1"/>
      </rPr>
      <t>2</t>
    </r>
    <r>
      <rPr>
        <sz val="12"/>
        <color indexed="8"/>
        <rFont val="新細明體"/>
        <family val="1"/>
        <charset val="136"/>
      </rPr>
      <t>，將傳回結果</t>
    </r>
    <r>
      <rPr>
        <sz val="12"/>
        <color indexed="8"/>
        <rFont val="Century Schoolbook"/>
        <family val="1"/>
      </rPr>
      <t>2</t>
    </r>
    <r>
      <rPr>
        <sz val="12"/>
        <color indexed="8"/>
        <rFont val="新細明體"/>
        <family val="1"/>
        <charset val="136"/>
      </rPr>
      <t>。</t>
    </r>
    <r>
      <rPr>
        <sz val="12"/>
        <color indexed="14"/>
        <rFont val="新細明體"/>
        <family val="1"/>
        <charset val="136"/>
      </rPr>
      <t/>
    </r>
    <phoneticPr fontId="5" type="noConversion"/>
  </si>
  <si>
    <t>例如，如果引數值 value1 到 value7 分別代表星期一到星期日，則 CHOOSE 函數便可以根據範圍在 1 到 7 之間 index_num 的值，傳回其中的一天。</t>
  </si>
  <si>
    <t>ch12-5</t>
    <phoneticPr fontId="5" type="noConversion"/>
  </si>
  <si>
    <r>
      <t>CHOOSE</t>
    </r>
    <r>
      <rPr>
        <sz val="12"/>
        <color rgb="FF0070C0"/>
        <rFont val="Tahoma"/>
        <family val="2"/>
      </rPr>
      <t>(</t>
    </r>
    <r>
      <rPr>
        <b/>
        <sz val="12"/>
        <color rgb="FF0070C0"/>
        <rFont val="Tahoma"/>
        <family val="2"/>
      </rPr>
      <t>index_num</t>
    </r>
    <r>
      <rPr>
        <sz val="12"/>
        <color rgb="FF0070C0"/>
        <rFont val="Tahoma"/>
        <family val="2"/>
      </rPr>
      <t>,</t>
    </r>
    <r>
      <rPr>
        <b/>
        <sz val="12"/>
        <color rgb="FF0070C0"/>
        <rFont val="Tahoma"/>
        <family val="2"/>
      </rPr>
      <t>value1</t>
    </r>
    <r>
      <rPr>
        <sz val="12"/>
        <color rgb="FF0070C0"/>
        <rFont val="Tahoma"/>
        <family val="2"/>
      </rPr>
      <t>,value2,...)</t>
    </r>
  </si>
  <si>
    <t>Index_num 引數必須是個 1 到 254 的數字、公式或參照位址 (參照的儲存格有一個數字，數字範圍從 1 到 29)。</t>
    <phoneticPr fontId="5" type="noConversion"/>
  </si>
  <si>
    <r>
      <t>=CHOOSE(2,"</t>
    </r>
    <r>
      <rPr>
        <sz val="12"/>
        <color rgb="FF0070C0"/>
        <rFont val="細明體"/>
        <family val="3"/>
        <charset val="136"/>
      </rPr>
      <t>優等</t>
    </r>
    <r>
      <rPr>
        <sz val="12"/>
        <color rgb="FF0070C0"/>
        <rFont val="Century Schoolbook"/>
        <family val="1"/>
      </rPr>
      <t>","</t>
    </r>
    <r>
      <rPr>
        <sz val="12"/>
        <color rgb="FF0070C0"/>
        <rFont val="細明體"/>
        <family val="3"/>
        <charset val="136"/>
      </rPr>
      <t>中等</t>
    </r>
    <r>
      <rPr>
        <sz val="12"/>
        <color rgb="FF0070C0"/>
        <rFont val="Century Schoolbook"/>
        <family val="1"/>
      </rPr>
      <t>","</t>
    </r>
    <r>
      <rPr>
        <sz val="12"/>
        <color rgb="FF0070C0"/>
        <rFont val="細明體"/>
        <family val="3"/>
        <charset val="136"/>
      </rPr>
      <t>劣等</t>
    </r>
    <r>
      <rPr>
        <sz val="12"/>
        <color rgb="FF0070C0"/>
        <rFont val="Century Schoolbook"/>
        <family val="1"/>
      </rPr>
      <t>")</t>
    </r>
    <phoneticPr fontId="5" type="noConversion"/>
  </si>
  <si>
    <r>
      <t>使用</t>
    </r>
    <r>
      <rPr>
        <sz val="12"/>
        <color rgb="FF0070C0"/>
        <rFont val="Tahoma"/>
        <family val="2"/>
      </rPr>
      <t xml:space="preserve"> index_num </t>
    </r>
    <r>
      <rPr>
        <sz val="12"/>
        <color rgb="FF0070C0"/>
        <rFont val="新細明體"/>
        <family val="1"/>
        <charset val="136"/>
      </rPr>
      <t>自引數清單中傳回相對應的引數數值，引數的個數可由</t>
    </r>
    <r>
      <rPr>
        <sz val="12"/>
        <color rgb="FF0070C0"/>
        <rFont val="Tahoma"/>
        <family val="2"/>
      </rPr>
      <t xml:space="preserve"> 1 </t>
    </r>
    <r>
      <rPr>
        <sz val="12"/>
        <color rgb="FF0070C0"/>
        <rFont val="新細明體"/>
        <family val="1"/>
        <charset val="136"/>
      </rPr>
      <t>到</t>
    </r>
    <r>
      <rPr>
        <sz val="12"/>
        <color rgb="FF0070C0"/>
        <rFont val="Tahoma"/>
        <family val="2"/>
      </rPr>
      <t xml:space="preserve"> 254 </t>
    </r>
    <r>
      <rPr>
        <sz val="12"/>
        <color rgb="FF0070C0"/>
        <rFont val="新細明體"/>
        <family val="1"/>
        <charset val="136"/>
      </rPr>
      <t>個。例如，如果引數值</t>
    </r>
    <r>
      <rPr>
        <sz val="12"/>
        <color rgb="FF0070C0"/>
        <rFont val="Tahoma"/>
        <family val="2"/>
      </rPr>
      <t xml:space="preserve"> value1 </t>
    </r>
    <r>
      <rPr>
        <sz val="12"/>
        <color rgb="FF0070C0"/>
        <rFont val="新細明體"/>
        <family val="1"/>
        <charset val="136"/>
      </rPr>
      <t>到</t>
    </r>
    <r>
      <rPr>
        <sz val="12"/>
        <color rgb="FF0070C0"/>
        <rFont val="Tahoma"/>
        <family val="2"/>
      </rPr>
      <t xml:space="preserve"> value7 </t>
    </r>
    <r>
      <rPr>
        <sz val="12"/>
        <color rgb="FF0070C0"/>
        <rFont val="新細明體"/>
        <family val="1"/>
        <charset val="136"/>
      </rPr>
      <t>分別代表星期一到星期日，則</t>
    </r>
    <r>
      <rPr>
        <sz val="12"/>
        <color rgb="FF0070C0"/>
        <rFont val="Tahoma"/>
        <family val="2"/>
      </rPr>
      <t xml:space="preserve"> CHOOSE </t>
    </r>
    <r>
      <rPr>
        <sz val="12"/>
        <color rgb="FF0070C0"/>
        <rFont val="新細明體"/>
        <family val="1"/>
        <charset val="136"/>
      </rPr>
      <t>函數便可以根據範圍在</t>
    </r>
    <r>
      <rPr>
        <sz val="12"/>
        <color rgb="FF0070C0"/>
        <rFont val="Tahoma"/>
        <family val="2"/>
      </rPr>
      <t xml:space="preserve"> 1 </t>
    </r>
    <r>
      <rPr>
        <sz val="12"/>
        <color rgb="FF0070C0"/>
        <rFont val="新細明體"/>
        <family val="1"/>
        <charset val="136"/>
      </rPr>
      <t>到</t>
    </r>
    <r>
      <rPr>
        <sz val="12"/>
        <color rgb="FF0070C0"/>
        <rFont val="Tahoma"/>
        <family val="2"/>
      </rPr>
      <t xml:space="preserve"> 7 </t>
    </r>
    <r>
      <rPr>
        <sz val="12"/>
        <color rgb="FF0070C0"/>
        <rFont val="新細明體"/>
        <family val="1"/>
        <charset val="136"/>
      </rPr>
      <t>之間</t>
    </r>
    <r>
      <rPr>
        <sz val="12"/>
        <color rgb="FF0070C0"/>
        <rFont val="Tahoma"/>
        <family val="2"/>
      </rPr>
      <t xml:space="preserve"> index_num </t>
    </r>
    <r>
      <rPr>
        <sz val="12"/>
        <color rgb="FF0070C0"/>
        <rFont val="新細明體"/>
        <family val="1"/>
        <charset val="136"/>
      </rPr>
      <t>的值，傳回其中的一天。</t>
    </r>
    <phoneticPr fontId="5" type="noConversion"/>
  </si>
  <si>
    <t>檢視參照函數</t>
  </si>
  <si>
    <r>
      <t>垂直查表</t>
    </r>
    <r>
      <rPr>
        <b/>
        <sz val="12"/>
        <color rgb="FF7030A0"/>
        <rFont val="Trebuchet MS"/>
        <family val="2"/>
      </rPr>
      <t>VLOOKUP()</t>
    </r>
  </si>
  <si>
    <t>不用找到完全相同值之實例</t>
  </si>
  <si>
    <r>
      <t>將</t>
    </r>
    <r>
      <rPr>
        <b/>
        <sz val="12"/>
        <color rgb="FF7030A0"/>
        <rFont val="Trebuchet MS"/>
        <family val="2"/>
      </rPr>
      <t>#N/A</t>
    </r>
    <r>
      <rPr>
        <b/>
        <sz val="12"/>
        <color rgb="FF7030A0"/>
        <rFont val="微軟正黑體"/>
        <family val="2"/>
        <charset val="136"/>
      </rPr>
      <t>改為</t>
    </r>
    <r>
      <rPr>
        <b/>
        <sz val="12"/>
        <color rgb="FF7030A0"/>
        <rFont val="Trebuchet MS"/>
        <family val="2"/>
      </rPr>
      <t>"</t>
    </r>
    <r>
      <rPr>
        <b/>
        <sz val="12"/>
        <color rgb="FF7030A0"/>
        <rFont val="微軟正黑體"/>
        <family val="2"/>
        <charset val="136"/>
      </rPr>
      <t>找不到</t>
    </r>
    <r>
      <rPr>
        <b/>
        <sz val="12"/>
        <color rgb="FF7030A0"/>
        <rFont val="Trebuchet MS"/>
        <family val="2"/>
      </rPr>
      <t>"</t>
    </r>
  </si>
  <si>
    <t>設定僅能輸入編號進行查詢</t>
  </si>
  <si>
    <t>文字串之實例</t>
  </si>
  <si>
    <r>
      <t>水平查表</t>
    </r>
    <r>
      <rPr>
        <b/>
        <sz val="12"/>
        <color rgb="FF7030A0"/>
        <rFont val="Trebuchet MS"/>
        <family val="2"/>
      </rPr>
      <t>HLOOKUP()</t>
    </r>
  </si>
  <si>
    <r>
      <t>查表</t>
    </r>
    <r>
      <rPr>
        <b/>
        <sz val="12"/>
        <color rgb="FF7030A0"/>
        <rFont val="Trebuchet MS"/>
        <family val="2"/>
      </rPr>
      <t>LOOKUP()--</t>
    </r>
    <r>
      <rPr>
        <b/>
        <sz val="12"/>
        <color rgb="FF7030A0"/>
        <rFont val="微軟正黑體"/>
        <family val="2"/>
        <charset val="136"/>
      </rPr>
      <t>向量型</t>
    </r>
  </si>
  <si>
    <r>
      <t>查表</t>
    </r>
    <r>
      <rPr>
        <b/>
        <sz val="12"/>
        <color rgb="FF7030A0"/>
        <rFont val="Trebuchet MS"/>
        <family val="2"/>
      </rPr>
      <t>LOOKUP()--</t>
    </r>
    <r>
      <rPr>
        <b/>
        <sz val="12"/>
        <color rgb="FF7030A0"/>
        <rFont val="微軟正黑體"/>
        <family val="2"/>
        <charset val="136"/>
      </rPr>
      <t>陣列型</t>
    </r>
  </si>
  <si>
    <r>
      <t>索引</t>
    </r>
    <r>
      <rPr>
        <b/>
        <sz val="12"/>
        <color rgb="FF7030A0"/>
        <rFont val="Trebuchet MS"/>
        <family val="2"/>
      </rPr>
      <t>INDEX()--</t>
    </r>
    <r>
      <rPr>
        <b/>
        <sz val="12"/>
        <color rgb="FF7030A0"/>
        <rFont val="微軟正黑體"/>
        <family val="2"/>
        <charset val="136"/>
      </rPr>
      <t>陣列型</t>
    </r>
  </si>
  <si>
    <r>
      <t>索引</t>
    </r>
    <r>
      <rPr>
        <b/>
        <sz val="12"/>
        <color rgb="FF7030A0"/>
        <rFont val="Trebuchet MS"/>
        <family val="2"/>
      </rPr>
      <t>INDEX()--</t>
    </r>
    <r>
      <rPr>
        <b/>
        <sz val="12"/>
        <color rgb="FF7030A0"/>
        <rFont val="微軟正黑體"/>
        <family val="2"/>
        <charset val="136"/>
      </rPr>
      <t>參照型</t>
    </r>
  </si>
  <si>
    <r>
      <t>比對</t>
    </r>
    <r>
      <rPr>
        <b/>
        <sz val="12"/>
        <color rgb="FF7030A0"/>
        <rFont val="Trebuchet MS"/>
        <family val="2"/>
      </rPr>
      <t>MATCH()</t>
    </r>
  </si>
  <si>
    <r>
      <t>選擇</t>
    </r>
    <r>
      <rPr>
        <b/>
        <sz val="12"/>
        <color rgb="FF90C226"/>
        <rFont val="Trebuchet MS"/>
        <family val="2"/>
      </rPr>
      <t>CHOOSE()</t>
    </r>
  </si>
  <si>
    <t>求星期幾</t>
  </si>
  <si>
    <t>將業績分級</t>
  </si>
  <si>
    <t>依選擇求加總</t>
  </si>
  <si>
    <r>
      <t>間接參照</t>
    </r>
    <r>
      <rPr>
        <b/>
        <sz val="12"/>
        <color rgb="FF90C226"/>
        <rFont val="Trebuchet MS"/>
        <family val="2"/>
      </rPr>
      <t>INDIRECT()</t>
    </r>
  </si>
  <si>
    <r>
      <t>位移</t>
    </r>
    <r>
      <rPr>
        <b/>
        <sz val="12"/>
        <color rgb="FF7030A0"/>
        <rFont val="Trebuchet MS"/>
        <family val="2"/>
      </rPr>
      <t>OFFSET()</t>
    </r>
  </si>
  <si>
    <r>
      <t>列數欄數</t>
    </r>
    <r>
      <rPr>
        <b/>
        <sz val="12"/>
        <color rgb="FF7030A0"/>
        <rFont val="Trebuchet MS"/>
        <family val="2"/>
      </rPr>
      <t>ROW()</t>
    </r>
    <r>
      <rPr>
        <b/>
        <sz val="12"/>
        <color rgb="FF7030A0"/>
        <rFont val="微軟正黑體"/>
        <family val="2"/>
        <charset val="136"/>
      </rPr>
      <t>、</t>
    </r>
    <r>
      <rPr>
        <b/>
        <sz val="12"/>
        <color rgb="FF7030A0"/>
        <rFont val="Trebuchet MS"/>
        <family val="2"/>
      </rPr>
      <t>COLUMN()</t>
    </r>
  </si>
  <si>
    <r>
      <t>區域個數</t>
    </r>
    <r>
      <rPr>
        <b/>
        <sz val="12"/>
        <color rgb="FF7030A0"/>
        <rFont val="Trebuchet MS"/>
        <family val="2"/>
      </rPr>
      <t>AREAS()</t>
    </r>
  </si>
  <si>
    <r>
      <t>傳回指定參照的公式</t>
    </r>
    <r>
      <rPr>
        <sz val="12"/>
        <color rgb="FF7030A0"/>
        <rFont val="Trebuchet MS"/>
        <family val="2"/>
      </rPr>
      <t>FORMULATEXT</t>
    </r>
  </si>
  <si>
    <t>查閱與參照函數</t>
  </si>
  <si>
    <t>描述</t>
  </si>
  <si>
    <t>file</t>
    <phoneticPr fontId="5" type="noConversion"/>
  </si>
  <si>
    <t>VLOOKUP 函數</t>
  </si>
  <si>
    <t>尋找陣列的第一欄並移過該列以傳回儲存格的值</t>
  </si>
  <si>
    <t>查表</t>
    <phoneticPr fontId="5" type="noConversion"/>
  </si>
  <si>
    <t>V19</t>
  </si>
  <si>
    <t>lookup</t>
    <phoneticPr fontId="5" type="noConversion"/>
  </si>
  <si>
    <t>HLOOKUP 函數</t>
  </si>
  <si>
    <t>V08</t>
  </si>
  <si>
    <t>C02</t>
  </si>
  <si>
    <t>lookup</t>
    <phoneticPr fontId="5" type="noConversion"/>
  </si>
  <si>
    <t>LOOKUP 函數</t>
  </si>
  <si>
    <t>V12</t>
  </si>
  <si>
    <t>C03</t>
  </si>
  <si>
    <t>lookup</t>
    <phoneticPr fontId="5" type="noConversion"/>
  </si>
  <si>
    <t>INDEX 函數</t>
  </si>
  <si>
    <t>使用索引從參照或陣列中選擇值</t>
  </si>
  <si>
    <t>V10</t>
  </si>
  <si>
    <t>C04</t>
  </si>
  <si>
    <t>index&amp;match</t>
    <phoneticPr fontId="5" type="noConversion"/>
  </si>
  <si>
    <t>MATCH 函數</t>
  </si>
  <si>
    <t>V13</t>
  </si>
  <si>
    <t>C05</t>
  </si>
  <si>
    <t>CHOOSE 函數</t>
  </si>
  <si>
    <t>從值清單中選擇值</t>
  </si>
  <si>
    <t>參照</t>
    <phoneticPr fontId="5" type="noConversion"/>
  </si>
  <si>
    <t>V03</t>
  </si>
  <si>
    <t>C06</t>
  </si>
  <si>
    <t>index&amp;match</t>
    <phoneticPr fontId="5" type="noConversion"/>
  </si>
  <si>
    <t>INDIRECT 函數</t>
  </si>
  <si>
    <t>傳回文字值所指出的參照</t>
  </si>
  <si>
    <t>V11</t>
  </si>
  <si>
    <t>C07</t>
  </si>
  <si>
    <t>ADDRESS 函數</t>
  </si>
  <si>
    <t>將工作表中單一儲存格的參照以文字格式傳回</t>
  </si>
  <si>
    <t>C08</t>
  </si>
  <si>
    <t>AREAS 函數</t>
  </si>
  <si>
    <t>V02</t>
  </si>
  <si>
    <t>C09</t>
  </si>
  <si>
    <t>OFFSET 函數</t>
  </si>
  <si>
    <t>從指定參照中傳回參照位移</t>
  </si>
  <si>
    <t>V14</t>
  </si>
  <si>
    <t>C10</t>
  </si>
  <si>
    <t>COLUMN 函數</t>
  </si>
  <si>
    <t>V04</t>
  </si>
  <si>
    <t>C11</t>
  </si>
  <si>
    <t>COLUMNS 函數</t>
  </si>
  <si>
    <t>傳回參照中的欄數</t>
  </si>
  <si>
    <t>V05</t>
  </si>
  <si>
    <t>C12</t>
  </si>
  <si>
    <t>ROW 函數</t>
  </si>
  <si>
    <t>V15</t>
  </si>
  <si>
    <t>C13</t>
  </si>
  <si>
    <t>ROWS 函數</t>
  </si>
  <si>
    <t>V16</t>
  </si>
  <si>
    <t>C14</t>
  </si>
  <si>
    <t>FORMULATEXT 函數</t>
  </si>
  <si>
    <t>以文字格式傳回指定參照的公式</t>
  </si>
  <si>
    <t>參照</t>
  </si>
  <si>
    <t>=FORMULATEXT(reference)</t>
    <phoneticPr fontId="5" type="noConversion"/>
  </si>
  <si>
    <t>V06</t>
  </si>
  <si>
    <t>C15</t>
  </si>
  <si>
    <t>GETPIVOTDATA 函數</t>
  </si>
  <si>
    <t>傳回樞紐分析表中儲存的資料</t>
  </si>
  <si>
    <t>=GETPIVOTDATA(database,field,criteria)</t>
    <phoneticPr fontId="5" type="noConversion"/>
  </si>
  <si>
    <t>資料庫函數改到參照</t>
    <phoneticPr fontId="5" type="noConversion"/>
  </si>
  <si>
    <t>V07</t>
  </si>
  <si>
    <t>C16</t>
  </si>
  <si>
    <t>data</t>
    <phoneticPr fontId="5" type="noConversion"/>
  </si>
  <si>
    <t>RTD 函數</t>
  </si>
  <si>
    <r>
      <t xml:space="preserve">從支援 </t>
    </r>
    <r>
      <rPr>
        <u/>
        <sz val="12"/>
        <color theme="10"/>
        <rFont val="新細明體"/>
        <family val="1"/>
        <charset val="136"/>
        <scheme val="minor"/>
      </rPr>
      <t>COM 自動化(自動化:透過另一個應用程式或開發工具使用某應用程式的物件的方法。以前稱為 OLE Automation，Automation 是工業標準，並且是「元件物件模型 (COM)」的一項功能。)的程式中擷取即時資料</t>
    </r>
  </si>
  <si>
    <t>V17</t>
  </si>
  <si>
    <t>C17</t>
  </si>
  <si>
    <t>HYPERLINK 函數</t>
  </si>
  <si>
    <t>建立捷徑或連結，以開啟儲存在網路伺服器、內部網路或網際網路上的文件</t>
  </si>
  <si>
    <t>超連結</t>
    <phoneticPr fontId="5" type="noConversion"/>
  </si>
  <si>
    <t>V09</t>
  </si>
  <si>
    <t>C18</t>
  </si>
  <si>
    <t>TRANSPOSE 函數</t>
  </si>
  <si>
    <t>傳回陣列的轉置</t>
    <phoneticPr fontId="5" type="noConversion"/>
  </si>
  <si>
    <t>轉置</t>
  </si>
  <si>
    <t>V18</t>
  </si>
  <si>
    <t>C19</t>
  </si>
  <si>
    <t>類型與說明</t>
  </si>
  <si>
    <t>查閱與參照</t>
  </si>
  <si>
    <t>ISFORMULA 函數</t>
  </si>
  <si>
    <r>
      <t>資訊：</t>
    </r>
    <r>
      <rPr>
        <sz val="12"/>
        <color rgb="FF666666"/>
        <rFont val="Microsoft JhengHei UI"/>
        <family val="2"/>
        <charset val="136"/>
      </rPr>
      <t>   如果有參照到包含公式的儲存格，傳回 TRUE</t>
    </r>
  </si>
  <si>
    <t>SHEET 函數</t>
  </si>
  <si>
    <r>
      <t>資訊：</t>
    </r>
    <r>
      <rPr>
        <sz val="12"/>
        <color rgb="FF666666"/>
        <rFont val="Microsoft JhengHei UI"/>
        <family val="2"/>
        <charset val="136"/>
      </rPr>
      <t>   傳回參照工作表的工作表號碼</t>
    </r>
  </si>
  <si>
    <t>SHEETS 函數</t>
  </si>
  <si>
    <r>
      <t>資訊：</t>
    </r>
    <r>
      <rPr>
        <sz val="12"/>
        <color rgb="FF666666"/>
        <rFont val="Microsoft JhengHei UI"/>
        <family val="2"/>
        <charset val="136"/>
      </rPr>
      <t>   傳回參照中的工作表數目</t>
    </r>
  </si>
  <si>
    <t>UNICHAR 函數</t>
  </si>
  <si>
    <r>
      <t>文字：</t>
    </r>
    <r>
      <rPr>
        <sz val="12"/>
        <color rgb="FF666666"/>
        <rFont val="Microsoft JhengHei UI"/>
        <family val="2"/>
        <charset val="136"/>
      </rPr>
      <t>   傳回指定數值參照的 Unicode 字元</t>
    </r>
  </si>
  <si>
    <t>V01</t>
    <phoneticPr fontId="5" type="noConversion"/>
  </si>
  <si>
    <t>=hyperlink(link_location,[friendly_name])</t>
    <phoneticPr fontId="5" type="noConversion"/>
  </si>
  <si>
    <t>=COLUMN(reference)</t>
    <phoneticPr fontId="5" type="noConversion"/>
  </si>
  <si>
    <t>=ROWS(reference)</t>
    <phoneticPr fontId="5" type="noConversion"/>
  </si>
  <si>
    <t>查表函數</t>
    <phoneticPr fontId="8" type="noConversion"/>
  </si>
  <si>
    <t>說明</t>
    <phoneticPr fontId="8" type="noConversion"/>
  </si>
  <si>
    <t>語法</t>
    <phoneticPr fontId="8" type="noConversion"/>
  </si>
  <si>
    <t>課本章節</t>
    <phoneticPr fontId="8" type="noConversion"/>
  </si>
  <si>
    <t>備註</t>
    <phoneticPr fontId="8" type="noConversion"/>
  </si>
  <si>
    <t>NO</t>
    <phoneticPr fontId="5" type="noConversion"/>
  </si>
  <si>
    <t>=lookup(lookup_value,lookup_vector,[result_vector])</t>
    <phoneticPr fontId="5" type="noConversion"/>
  </si>
  <si>
    <t>ch11</t>
    <phoneticPr fontId="5" type="noConversion"/>
  </si>
  <si>
    <t>V01</t>
    <phoneticPr fontId="5" type="noConversion"/>
  </si>
  <si>
    <t>=hlookup(lookup_value,table_array,row_index_num,[range_lookup])</t>
    <phoneticPr fontId="5" type="noConversion"/>
  </si>
  <si>
    <t>=vlookup(lookup_value,table_array,col_index_num,[range_lookup])</t>
    <phoneticPr fontId="5" type="noConversion"/>
  </si>
  <si>
    <t>=index(array,row_num,[column_num])
=index(reference,row_num,[column_num],[area_num])</t>
    <phoneticPr fontId="5" type="noConversion"/>
  </si>
  <si>
    <t>=match(lookup_value,lookup_array,[match_type])</t>
    <phoneticPr fontId="5" type="noConversion"/>
  </si>
  <si>
    <t>=choose(index_num,value1,[value2],…)</t>
    <phoneticPr fontId="5" type="noConversion"/>
  </si>
  <si>
    <t>=indirect(ref_text,[a1])</t>
    <phoneticPr fontId="5" type="noConversion"/>
  </si>
  <si>
    <t>類別</t>
    <phoneticPr fontId="8" type="noConversion"/>
  </si>
  <si>
    <t>語法</t>
    <phoneticPr fontId="8" type="noConversion"/>
  </si>
  <si>
    <t>備註</t>
    <phoneticPr fontId="8" type="noConversion"/>
  </si>
  <si>
    <t>NO</t>
    <phoneticPr fontId="8" type="noConversion"/>
  </si>
  <si>
    <t>查表</t>
    <phoneticPr fontId="5" type="noConversion"/>
  </si>
  <si>
    <t>C01</t>
    <phoneticPr fontId="5" type="noConversion"/>
  </si>
  <si>
    <t>參照</t>
    <phoneticPr fontId="5" type="noConversion"/>
  </si>
  <si>
    <t>NEW</t>
    <phoneticPr fontId="5" type="noConversion"/>
  </si>
  <si>
    <t>參照相關</t>
    <phoneticPr fontId="5" type="noConversion"/>
  </si>
  <si>
    <t>函數</t>
    <phoneticPr fontId="5" type="noConversion"/>
  </si>
  <si>
    <t>類別</t>
    <phoneticPr fontId="8" type="noConversion"/>
  </si>
  <si>
    <r>
      <t>查閱與參照：</t>
    </r>
    <r>
      <rPr>
        <sz val="12"/>
        <color rgb="FF666666"/>
        <rFont val="Microsoft JhengHei UI"/>
        <family val="2"/>
        <charset val="136"/>
      </rPr>
      <t>   以文字格式傳回指定參照的公式</t>
    </r>
    <phoneticPr fontId="5" type="noConversion"/>
  </si>
  <si>
    <t>資訊</t>
    <phoneticPr fontId="5" type="noConversion"/>
  </si>
  <si>
    <t>=isFORMULA(reference)</t>
    <phoneticPr fontId="5" type="noConversion"/>
  </si>
  <si>
    <t>=SHEET(value)</t>
    <phoneticPr fontId="5" type="noConversion"/>
  </si>
  <si>
    <t>=SHEETs(value)</t>
    <phoneticPr fontId="5" type="noConversion"/>
  </si>
  <si>
    <t>文字</t>
    <phoneticPr fontId="5" type="noConversion"/>
  </si>
  <si>
    <t>=UNICHAR(number)</t>
    <phoneticPr fontId="5" type="noConversion"/>
  </si>
  <si>
    <t xml:space="preserve">    </t>
    <phoneticPr fontId="5" type="noConversion"/>
  </si>
  <si>
    <t>NEW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</si>
</sst>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a"/>
  </numFmts>
  <fonts count="52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name val="Times New Roman"/>
      <family val="1"/>
    </font>
    <font>
      <sz val="9"/>
      <name val="細明體"/>
      <family val="3"/>
      <charset val="136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color indexed="54"/>
      <name val="Century Schoolbook"/>
      <family val="1"/>
    </font>
    <font>
      <sz val="12"/>
      <color indexed="54"/>
      <name val="新細明體"/>
      <family val="1"/>
      <charset val="136"/>
    </font>
    <font>
      <sz val="12"/>
      <color indexed="52"/>
      <name val="Wingdings"/>
      <charset val="2"/>
    </font>
    <font>
      <sz val="12"/>
      <color indexed="8"/>
      <name val="Century Schoolbook"/>
      <family val="1"/>
    </font>
    <font>
      <sz val="12"/>
      <name val="新細明體"/>
      <family val="1"/>
      <charset val="136"/>
    </font>
    <font>
      <b/>
      <sz val="12"/>
      <color indexed="54"/>
      <name val="Century Schoolbook"/>
      <family val="1"/>
    </font>
    <font>
      <b/>
      <sz val="12"/>
      <color indexed="54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54"/>
      <name val="細明體"/>
      <family val="3"/>
      <charset val="136"/>
    </font>
    <font>
      <sz val="12"/>
      <color indexed="8"/>
      <name val="Arial"/>
      <family val="2"/>
    </font>
    <font>
      <sz val="12"/>
      <color indexed="14"/>
      <name val="新細明體"/>
      <family val="1"/>
      <charset val="136"/>
    </font>
    <font>
      <sz val="12"/>
      <color indexed="10"/>
      <name val="Century Schoolbook"/>
      <family val="1"/>
    </font>
    <font>
      <sz val="12"/>
      <name val="Tahoma"/>
      <family val="2"/>
    </font>
    <font>
      <sz val="7"/>
      <name val="Times New Roman"/>
      <family val="1"/>
    </font>
    <font>
      <b/>
      <sz val="12"/>
      <name val="Tahoma"/>
      <family val="2"/>
    </font>
    <font>
      <b/>
      <sz val="12"/>
      <color indexed="12"/>
      <name val="新細明體"/>
      <family val="1"/>
      <charset val="136"/>
    </font>
    <font>
      <b/>
      <sz val="12"/>
      <name val="Arial"/>
      <family val="2"/>
    </font>
    <font>
      <sz val="12"/>
      <color rgb="FF0070C0"/>
      <name val="新細明體"/>
      <family val="1"/>
      <charset val="136"/>
    </font>
    <font>
      <sz val="12"/>
      <color rgb="FF0070C0"/>
      <name val="Tahoma"/>
      <family val="2"/>
    </font>
    <font>
      <b/>
      <sz val="12"/>
      <color rgb="FF0070C0"/>
      <name val="Tahoma"/>
      <family val="2"/>
    </font>
    <font>
      <sz val="12"/>
      <color rgb="FF0070C0"/>
      <name val="Century Schoolbook"/>
      <family val="1"/>
    </font>
    <font>
      <sz val="12"/>
      <color rgb="FF7030A0"/>
      <name val="新細明體"/>
      <family val="1"/>
      <charset val="136"/>
    </font>
    <font>
      <sz val="12"/>
      <color rgb="FFC00000"/>
      <name val="新細明體"/>
      <family val="1"/>
      <charset val="136"/>
    </font>
    <font>
      <sz val="12"/>
      <color rgb="FF0070C0"/>
      <name val="細明體"/>
      <family val="3"/>
      <charset val="136"/>
    </font>
    <font>
      <b/>
      <sz val="12"/>
      <color rgb="FF90C226"/>
      <name val="微軟正黑體"/>
      <family val="2"/>
      <charset val="136"/>
    </font>
    <font>
      <b/>
      <sz val="12"/>
      <color rgb="FF7030A0"/>
      <name val="微軟正黑體"/>
      <family val="2"/>
      <charset val="136"/>
    </font>
    <font>
      <b/>
      <sz val="12"/>
      <color rgb="FF7030A0"/>
      <name val="Trebuchet MS"/>
      <family val="2"/>
    </font>
    <font>
      <b/>
      <sz val="12"/>
      <color rgb="FF90C226"/>
      <name val="Trebuchet MS"/>
      <family val="2"/>
    </font>
    <font>
      <sz val="12"/>
      <color rgb="FF7030A0"/>
      <name val="微軟正黑體"/>
      <family val="2"/>
      <charset val="136"/>
    </font>
    <font>
      <sz val="12"/>
      <color rgb="FF7030A0"/>
      <name val="Trebuchet MS"/>
      <family val="2"/>
    </font>
    <font>
      <sz val="12"/>
      <color rgb="FF90C226"/>
      <name val="微軟正黑體"/>
      <family val="2"/>
      <charset val="136"/>
    </font>
    <font>
      <b/>
      <sz val="12"/>
      <color rgb="FF666666"/>
      <name val="Microsoft JhengHei UI"/>
      <family val="2"/>
      <charset val="136"/>
    </font>
    <font>
      <sz val="13.4"/>
      <color rgb="FF333333"/>
      <name val="Microsoft JhengHei UI"/>
      <family val="2"/>
      <charset val="136"/>
    </font>
    <font>
      <sz val="12"/>
      <color rgb="FF666666"/>
      <name val="Microsoft JhengHei UI"/>
      <family val="2"/>
      <charset val="136"/>
    </font>
    <font>
      <u/>
      <sz val="12"/>
      <color rgb="FF7030A0"/>
      <name val="新細明體"/>
      <family val="1"/>
      <charset val="136"/>
    </font>
    <font>
      <sz val="12"/>
      <color rgb="FF7030A0"/>
      <name val="Microsoft JhengHei UI"/>
      <family val="2"/>
      <charset val="136"/>
    </font>
    <font>
      <u/>
      <sz val="12"/>
      <color theme="10"/>
      <name val="新細明體"/>
      <family val="1"/>
      <charset val="136"/>
      <scheme val="minor"/>
    </font>
    <font>
      <u/>
      <sz val="12"/>
      <color rgb="FFC00000"/>
      <name val="新細明體"/>
      <family val="1"/>
      <charset val="136"/>
    </font>
    <font>
      <sz val="12"/>
      <color rgb="FFC00000"/>
      <name val="Microsoft JhengHei UI"/>
      <family val="2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14" fontId="0" fillId="0" borderId="0" xfId="0" applyNumberFormat="1" applyFont="1"/>
    <xf numFmtId="3" fontId="0" fillId="0" borderId="0" xfId="0" applyNumberFormat="1" applyFont="1"/>
    <xf numFmtId="3" fontId="0" fillId="0" borderId="2" xfId="0" applyNumberFormat="1" applyFont="1" applyFill="1" applyBorder="1" applyAlignment="1"/>
    <xf numFmtId="176" fontId="0" fillId="0" borderId="0" xfId="0" applyNumberFormat="1" applyFont="1"/>
    <xf numFmtId="0" fontId="0" fillId="3" borderId="3" xfId="0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shrinkToFit="1"/>
    </xf>
    <xf numFmtId="0" fontId="7" fillId="0" borderId="0" xfId="0" applyFont="1" applyAlignment="1">
      <alignment horizontal="center"/>
    </xf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0" fillId="6" borderId="0" xfId="0" applyFont="1" applyFill="1"/>
    <xf numFmtId="0" fontId="0" fillId="7" borderId="0" xfId="0" applyFont="1" applyFill="1"/>
    <xf numFmtId="0" fontId="0" fillId="5" borderId="0" xfId="0" applyFont="1" applyFill="1"/>
    <xf numFmtId="0" fontId="14" fillId="0" borderId="0" xfId="0" applyFont="1"/>
    <xf numFmtId="0" fontId="16" fillId="0" borderId="0" xfId="0" applyFont="1"/>
    <xf numFmtId="0" fontId="2" fillId="0" borderId="0" xfId="0" applyFont="1"/>
    <xf numFmtId="0" fontId="3" fillId="0" borderId="0" xfId="0" applyFont="1"/>
    <xf numFmtId="0" fontId="17" fillId="0" borderId="0" xfId="0" applyFont="1"/>
    <xf numFmtId="0" fontId="19" fillId="0" borderId="0" xfId="0" applyFont="1"/>
    <xf numFmtId="0" fontId="12" fillId="0" borderId="0" xfId="0" quotePrefix="1" applyFont="1"/>
    <xf numFmtId="0" fontId="0" fillId="4" borderId="0" xfId="0" quotePrefix="1" applyFill="1"/>
    <xf numFmtId="0" fontId="0" fillId="5" borderId="0" xfId="0" quotePrefix="1" applyFill="1"/>
    <xf numFmtId="0" fontId="0" fillId="5" borderId="0" xfId="0" quotePrefix="1" applyFill="1" applyAlignment="1">
      <alignment wrapText="1"/>
    </xf>
    <xf numFmtId="0" fontId="2" fillId="6" borderId="0" xfId="0" applyFont="1" applyFill="1"/>
    <xf numFmtId="176" fontId="0" fillId="6" borderId="0" xfId="0" applyNumberFormat="1" applyFont="1" applyFill="1"/>
    <xf numFmtId="0" fontId="0" fillId="4" borderId="0" xfId="0" applyFont="1" applyFill="1"/>
    <xf numFmtId="0" fontId="10" fillId="6" borderId="0" xfId="0" applyFont="1" applyFill="1"/>
    <xf numFmtId="10" fontId="15" fillId="0" borderId="0" xfId="0" applyNumberFormat="1" applyFont="1"/>
    <xf numFmtId="0" fontId="23" fillId="0" borderId="0" xfId="0" applyFont="1"/>
    <xf numFmtId="0" fontId="4" fillId="4" borderId="0" xfId="0" applyFont="1" applyFill="1" applyAlignment="1">
      <alignment horizontal="right"/>
    </xf>
    <xf numFmtId="0" fontId="0" fillId="8" borderId="0" xfId="0" applyFont="1" applyFill="1"/>
    <xf numFmtId="0" fontId="0" fillId="8" borderId="0" xfId="0" applyFill="1"/>
    <xf numFmtId="0" fontId="26" fillId="0" borderId="0" xfId="0" applyFont="1" applyAlignment="1">
      <alignment horizontal="left" indent="3"/>
    </xf>
    <xf numFmtId="0" fontId="28" fillId="0" borderId="0" xfId="0" applyFont="1"/>
    <xf numFmtId="0" fontId="25" fillId="0" borderId="0" xfId="0" quotePrefix="1" applyFont="1"/>
    <xf numFmtId="0" fontId="25" fillId="0" borderId="0" xfId="0" applyFont="1" applyAlignment="1">
      <alignment wrapText="1"/>
    </xf>
    <xf numFmtId="0" fontId="25" fillId="0" borderId="0" xfId="0" applyFont="1" applyAlignment="1"/>
    <xf numFmtId="0" fontId="0" fillId="0" borderId="0" xfId="0" applyAlignme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29" fillId="0" borderId="0" xfId="0" applyFont="1"/>
    <xf numFmtId="0" fontId="27" fillId="3" borderId="0" xfId="0" applyFont="1" applyFill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20" fillId="0" borderId="0" xfId="0" applyFont="1" applyAlignment="1"/>
    <xf numFmtId="0" fontId="30" fillId="0" borderId="0" xfId="0" applyFont="1"/>
    <xf numFmtId="0" fontId="32" fillId="0" borderId="0" xfId="0" applyFont="1"/>
    <xf numFmtId="0" fontId="25" fillId="6" borderId="4" xfId="0" applyFont="1" applyFill="1" applyBorder="1" applyAlignment="1">
      <alignment wrapText="1"/>
    </xf>
    <xf numFmtId="0" fontId="25" fillId="6" borderId="5" xfId="0" applyFont="1" applyFill="1" applyBorder="1" applyAlignment="1">
      <alignment wrapText="1"/>
    </xf>
    <xf numFmtId="0" fontId="25" fillId="0" borderId="6" xfId="0" applyFont="1" applyBorder="1" applyAlignment="1">
      <alignment wrapText="1"/>
    </xf>
    <xf numFmtId="0" fontId="0" fillId="10" borderId="0" xfId="0" applyFill="1"/>
    <xf numFmtId="0" fontId="0" fillId="10" borderId="0" xfId="0" applyFill="1" applyAlignment="1">
      <alignment wrapText="1"/>
    </xf>
    <xf numFmtId="0" fontId="0" fillId="10" borderId="0" xfId="0" quotePrefix="1" applyFill="1"/>
    <xf numFmtId="0" fontId="33" fillId="0" borderId="0" xfId="0" quotePrefix="1" applyFont="1"/>
    <xf numFmtId="0" fontId="37" fillId="0" borderId="0" xfId="0" applyFont="1" applyAlignment="1">
      <alignment horizontal="left" vertical="center" readingOrder="1"/>
    </xf>
    <xf numFmtId="0" fontId="38" fillId="12" borderId="0" xfId="0" applyFont="1" applyFill="1" applyAlignment="1">
      <alignment horizontal="left" vertical="center" readingOrder="1"/>
    </xf>
    <xf numFmtId="0" fontId="38" fillId="13" borderId="0" xfId="0" applyFont="1" applyFill="1" applyAlignment="1">
      <alignment horizontal="left" vertical="center" readingOrder="1"/>
    </xf>
    <xf numFmtId="0" fontId="38" fillId="14" borderId="0" xfId="0" applyFont="1" applyFill="1" applyAlignment="1">
      <alignment horizontal="left" vertical="center" readingOrder="1"/>
    </xf>
    <xf numFmtId="0" fontId="41" fillId="15" borderId="0" xfId="0" applyFont="1" applyFill="1" applyAlignment="1">
      <alignment horizontal="left" vertical="center" readingOrder="1"/>
    </xf>
    <xf numFmtId="0" fontId="34" fillId="15" borderId="0" xfId="0" applyFont="1" applyFill="1"/>
    <xf numFmtId="0" fontId="43" fillId="0" borderId="0" xfId="0" applyFont="1" applyAlignment="1">
      <alignment horizontal="left" vertical="center" readingOrder="1"/>
    </xf>
    <xf numFmtId="0" fontId="44" fillId="0" borderId="3" xfId="0" applyFont="1" applyBorder="1" applyAlignment="1">
      <alignment horizontal="left" vertical="center"/>
    </xf>
    <xf numFmtId="0" fontId="45" fillId="16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/>
    </xf>
    <xf numFmtId="0" fontId="9" fillId="3" borderId="3" xfId="1" applyFont="1" applyFill="1" applyBorder="1" applyAlignment="1">
      <alignment horizontal="center" shrinkToFit="1"/>
    </xf>
    <xf numFmtId="0" fontId="0" fillId="0" borderId="0" xfId="0" applyAlignment="1">
      <alignment vertical="center"/>
    </xf>
    <xf numFmtId="0" fontId="11" fillId="11" borderId="3" xfId="2" applyFill="1" applyBorder="1" applyAlignment="1" applyProtection="1">
      <alignment vertical="center"/>
    </xf>
    <xf numFmtId="0" fontId="46" fillId="11" borderId="3" xfId="0" applyFont="1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11" fillId="17" borderId="3" xfId="2" applyFill="1" applyBorder="1" applyAlignment="1" applyProtection="1">
      <alignment vertical="center"/>
    </xf>
    <xf numFmtId="0" fontId="46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1" fillId="18" borderId="3" xfId="2" applyFill="1" applyBorder="1" applyAlignment="1" applyProtection="1">
      <alignment vertical="center"/>
    </xf>
    <xf numFmtId="0" fontId="46" fillId="18" borderId="3" xfId="0" applyFont="1" applyFill="1" applyBorder="1" applyAlignment="1">
      <alignment vertical="center"/>
    </xf>
    <xf numFmtId="0" fontId="0" fillId="18" borderId="3" xfId="0" applyFill="1" applyBorder="1" applyAlignment="1">
      <alignment vertical="center"/>
    </xf>
    <xf numFmtId="0" fontId="11" fillId="19" borderId="3" xfId="2" applyFill="1" applyBorder="1" applyAlignment="1" applyProtection="1">
      <alignment vertical="center"/>
    </xf>
    <xf numFmtId="0" fontId="46" fillId="19" borderId="3" xfId="0" applyFont="1" applyFill="1" applyBorder="1" applyAlignment="1">
      <alignment vertical="center"/>
    </xf>
    <xf numFmtId="0" fontId="0" fillId="19" borderId="3" xfId="0" applyFill="1" applyBorder="1" applyAlignment="1">
      <alignment vertical="center"/>
    </xf>
    <xf numFmtId="0" fontId="47" fillId="15" borderId="3" xfId="2" applyFont="1" applyFill="1" applyBorder="1" applyAlignment="1" applyProtection="1">
      <alignment vertical="center"/>
    </xf>
    <xf numFmtId="0" fontId="48" fillId="15" borderId="3" xfId="0" applyFont="1" applyFill="1" applyBorder="1" applyAlignment="1">
      <alignment vertical="center"/>
    </xf>
    <xf numFmtId="0" fontId="34" fillId="15" borderId="3" xfId="0" applyFont="1" applyFill="1" applyBorder="1" applyAlignment="1">
      <alignment vertical="center"/>
    </xf>
    <xf numFmtId="0" fontId="48" fillId="15" borderId="3" xfId="0" quotePrefix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1" fillId="20" borderId="3" xfId="2" applyFill="1" applyBorder="1" applyAlignment="1" applyProtection="1">
      <alignment vertical="center"/>
    </xf>
    <xf numFmtId="0" fontId="46" fillId="20" borderId="3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50" fillId="21" borderId="3" xfId="2" applyFont="1" applyFill="1" applyBorder="1" applyAlignment="1" applyProtection="1">
      <alignment vertical="center"/>
    </xf>
    <xf numFmtId="0" fontId="51" fillId="21" borderId="3" xfId="0" applyFont="1" applyFill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51" fillId="20" borderId="3" xfId="0" applyFont="1" applyFill="1" applyBorder="1" applyAlignment="1">
      <alignment vertical="center"/>
    </xf>
    <xf numFmtId="0" fontId="51" fillId="9" borderId="3" xfId="0" applyFont="1" applyFill="1" applyBorder="1" applyAlignment="1">
      <alignment vertical="center"/>
    </xf>
    <xf numFmtId="0" fontId="51" fillId="15" borderId="3" xfId="0" applyFont="1" applyFill="1" applyBorder="1" applyAlignment="1">
      <alignment vertical="center"/>
    </xf>
    <xf numFmtId="0" fontId="11" fillId="21" borderId="3" xfId="2" applyFill="1" applyBorder="1" applyAlignment="1" applyProtection="1">
      <alignment vertical="center"/>
    </xf>
    <xf numFmtId="0" fontId="44" fillId="21" borderId="3" xfId="0" applyFont="1" applyFill="1" applyBorder="1" applyAlignment="1">
      <alignment vertical="center"/>
    </xf>
    <xf numFmtId="0" fontId="0" fillId="0" borderId="3" xfId="0" applyBorder="1" applyAlignment="1"/>
    <xf numFmtId="0" fontId="0" fillId="9" borderId="3" xfId="0" applyFill="1" applyBorder="1" applyAlignment="1"/>
    <xf numFmtId="0" fontId="0" fillId="0" borderId="3" xfId="0" quotePrefix="1" applyBorder="1" applyAlignment="1"/>
    <xf numFmtId="0" fontId="44" fillId="20" borderId="3" xfId="0" applyFont="1" applyFill="1" applyBorder="1" applyAlignment="1">
      <alignment vertical="center"/>
    </xf>
    <xf numFmtId="0" fontId="0" fillId="0" borderId="3" xfId="0" applyFill="1" applyBorder="1" applyAlignment="1"/>
    <xf numFmtId="0" fontId="34" fillId="0" borderId="0" xfId="0" applyFont="1"/>
    <xf numFmtId="0" fontId="0" fillId="13" borderId="0" xfId="0" applyFill="1"/>
    <xf numFmtId="0" fontId="0" fillId="13" borderId="0" xfId="0" applyFill="1" applyAlignment="1">
      <alignment wrapText="1"/>
    </xf>
    <xf numFmtId="0" fontId="0" fillId="13" borderId="0" xfId="0" quotePrefix="1" applyFill="1"/>
  </cellXfs>
  <cellStyles count="4">
    <cellStyle name="一般" xfId="0" builtinId="0"/>
    <cellStyle name="一般 2" xfId="3" xr:uid="{00000000-0005-0000-0000-000001000000}"/>
    <cellStyle name="一般_function2003-text" xfId="1" xr:uid="{00000000-0005-0000-0000-000002000000}"/>
    <cellStyle name="超連結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ffice2013\excelfun2013-AEI005200\example\Excel2013\ch10\FunCh10-looku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13"/>
      <sheetName val="參照函數"/>
      <sheetName val="VLOOKUP1"/>
      <sheetName val="VLOOKUP-淨所得"/>
      <sheetName val="VLOOKUP2"/>
      <sheetName val="VLOOKUP2-練習"/>
      <sheetName val="VLOOKUP2-1"/>
      <sheetName val="VLOOKUP2-1-練習"/>
      <sheetName val="VLOOKUP3"/>
      <sheetName val="VLOOKUP3-練習"/>
      <sheetName val="VLOOKUP4"/>
      <sheetName val="VLOOKUP4-練習"/>
      <sheetName val="HLookup等第"/>
      <sheetName val="HLOOKUP生肖"/>
      <sheetName val="HLOOKUP-練習"/>
      <sheetName val="LOOKUP向量"/>
      <sheetName val="LOOKUP向量-練習"/>
      <sheetName val="LOOKUP陣列"/>
      <sheetName val="LOOKUP陣列-練習"/>
      <sheetName val="INDEX陣列"/>
      <sheetName val="INDEX陣列-練習"/>
      <sheetName val="INDEX參照"/>
      <sheetName val="MATCH"/>
      <sheetName val="match1"/>
      <sheetName val="match2"/>
      <sheetName val="MATCH-課表"/>
      <sheetName val="choose"/>
      <sheetName val="CHOOSE1"/>
      <sheetName val="CHOOSE1-練習"/>
      <sheetName val="CHOOSE2"/>
      <sheetName val="CHOOSE2-練習"/>
      <sheetName val="CHOOSE3"/>
      <sheetName val="CHOOSE3-獎金"/>
      <sheetName val="CHOOSE4"/>
      <sheetName val="CHOOSE4-練習"/>
      <sheetName val="CHOOSE5"/>
      <sheetName val="CHOOSE-業績"/>
      <sheetName val="INDIRECT1"/>
      <sheetName val="INDIRECT2"/>
      <sheetName val="INDIRECT-業績"/>
      <sheetName val="OFFSET1"/>
      <sheetName val="OFFSET1-練習"/>
      <sheetName val="ROWS&amp;COLUMNS"/>
      <sheetName val="ROWS&amp;COLUMNS-練習"/>
      <sheetName val="ROW&amp;COLUMN"/>
      <sheetName val="ROW&amp;COLUMN-練習"/>
      <sheetName val="AREAS"/>
      <sheetName val="AREAS-練習"/>
      <sheetName val="transpose"/>
      <sheetName val="transpose-ex"/>
    </sheetNames>
    <sheetDataSet>
      <sheetData sheetId="0"/>
      <sheetData sheetId="1"/>
      <sheetData sheetId="2">
        <row r="1">
          <cell r="A1" t="str">
            <v>查表函數</v>
          </cell>
          <cell r="B1" t="str">
            <v>說明</v>
          </cell>
          <cell r="C1" t="str">
            <v>語法</v>
          </cell>
          <cell r="D1" t="str">
            <v>課本章節</v>
          </cell>
          <cell r="E1" t="str">
            <v>備註</v>
          </cell>
          <cell r="F1" t="str">
            <v>NO</v>
          </cell>
        </row>
        <row r="2">
          <cell r="A2" t="str">
            <v>LOOKUP</v>
          </cell>
          <cell r="B2" t="str">
            <v>在向量或陣列中尋找值</v>
          </cell>
          <cell r="C2" t="str">
            <v>=lookup(lookup_value,lookup_vector,[result_vector])</v>
          </cell>
          <cell r="D2" t="str">
            <v>ch11</v>
          </cell>
          <cell r="E2"/>
          <cell r="F2" t="str">
            <v>V01</v>
          </cell>
        </row>
        <row r="3">
          <cell r="A3" t="str">
            <v>HLOOKUP</v>
          </cell>
          <cell r="B3" t="str">
            <v>尋找陣列的第一列並傳回指定儲存格的值</v>
          </cell>
          <cell r="C3" t="str">
            <v>=hlookup(lookup_value,table_array,row_index_num,[range_lookup])</v>
          </cell>
          <cell r="D3" t="str">
            <v>ch11</v>
          </cell>
          <cell r="E3"/>
          <cell r="F3" t="str">
            <v>V02</v>
          </cell>
        </row>
        <row r="4">
          <cell r="A4" t="str">
            <v>VLOOKUP</v>
          </cell>
          <cell r="B4" t="str">
            <v>尋找陣列的第一欄並移過列，然後傳回儲存格的值</v>
          </cell>
          <cell r="C4" t="str">
            <v>=vlookup(lookup_value,table_array,col_index_num,[range_lookup])</v>
          </cell>
          <cell r="D4" t="str">
            <v>ch11</v>
          </cell>
          <cell r="E4"/>
          <cell r="F4" t="str">
            <v>V03</v>
          </cell>
        </row>
        <row r="5">
          <cell r="A5" t="str">
            <v>INDEX</v>
          </cell>
          <cell r="B5" t="str">
            <v>使用索引從參照或陣列中選擇一個值</v>
          </cell>
          <cell r="C5" t="str">
            <v>=index(array,row_num,[column_num])
=index(reference,row_num,[column_num],[area_num])</v>
          </cell>
          <cell r="D5" t="str">
            <v>ch11</v>
          </cell>
          <cell r="E5"/>
          <cell r="F5" t="str">
            <v>V04</v>
          </cell>
        </row>
        <row r="6">
          <cell r="A6" t="str">
            <v>MATCH</v>
          </cell>
          <cell r="B6" t="str">
            <v>在參照或陣列中尋找值</v>
          </cell>
          <cell r="C6" t="str">
            <v>=match(lookup_value,lookup_array,[match_type])</v>
          </cell>
          <cell r="D6" t="str">
            <v>ch11</v>
          </cell>
          <cell r="E6"/>
          <cell r="F6" t="str">
            <v>V05</v>
          </cell>
        </row>
        <row r="7">
          <cell r="A7" t="str">
            <v>CHOOSE</v>
          </cell>
          <cell r="B7" t="str">
            <v>從值的清單中選擇一個值</v>
          </cell>
          <cell r="C7" t="str">
            <v>=choose(index_num,value1,[value2],…)</v>
          </cell>
          <cell r="D7" t="str">
            <v>ch11</v>
          </cell>
          <cell r="E7"/>
          <cell r="F7" t="str">
            <v>V06</v>
          </cell>
        </row>
        <row r="8">
          <cell r="A8" t="str">
            <v>INDIRECT</v>
          </cell>
          <cell r="B8" t="str">
            <v>傳回由文字值表示的參照</v>
          </cell>
          <cell r="C8" t="str">
            <v>=indirect(ref_text,[a1])</v>
          </cell>
          <cell r="D8" t="str">
            <v>ch11</v>
          </cell>
          <cell r="E8"/>
          <cell r="F8" t="str">
            <v>V07</v>
          </cell>
        </row>
        <row r="9">
          <cell r="A9" t="str">
            <v>ADDRESS</v>
          </cell>
          <cell r="B9" t="str">
            <v>以文字格式傳回對工作表中單一儲存格的參照</v>
          </cell>
          <cell r="C9" t="str">
            <v>=address(row_num,column_num,[abs_num],[a1],sheet_text])</v>
          </cell>
          <cell r="D9" t="str">
            <v>ch11</v>
          </cell>
          <cell r="E9"/>
          <cell r="F9" t="str">
            <v>V08</v>
          </cell>
        </row>
        <row r="10">
          <cell r="A10" t="str">
            <v>AREAS</v>
          </cell>
          <cell r="B10" t="str">
            <v>傳回參照中的區域數</v>
          </cell>
          <cell r="C10" t="str">
            <v>=areas(reference)</v>
          </cell>
          <cell r="D10" t="str">
            <v>ch11</v>
          </cell>
          <cell r="E10"/>
          <cell r="F10" t="str">
            <v>V09</v>
          </cell>
        </row>
        <row r="11">
          <cell r="A11" t="str">
            <v>OFFSET</v>
          </cell>
          <cell r="B11" t="str">
            <v>從指定參照中傳回與某一已知參照的偏移量</v>
          </cell>
          <cell r="C11" t="str">
            <v>=offset(reference,rows,cols,[height],[width])</v>
          </cell>
          <cell r="D11" t="str">
            <v>ch11</v>
          </cell>
          <cell r="E11"/>
          <cell r="F11" t="str">
            <v>V10</v>
          </cell>
        </row>
        <row r="12">
          <cell r="A12" t="str">
            <v>COLUMN</v>
          </cell>
          <cell r="B12" t="str">
            <v>傳回參照的欄號</v>
          </cell>
          <cell r="C12" t="str">
            <v>=COLUMN(reference)</v>
          </cell>
          <cell r="D12" t="str">
            <v>ch11</v>
          </cell>
          <cell r="F12" t="str">
            <v>V11</v>
          </cell>
        </row>
        <row r="13">
          <cell r="A13" t="str">
            <v>COLUMNS</v>
          </cell>
          <cell r="B13" t="str">
            <v>傳回參照的欄數</v>
          </cell>
          <cell r="C13" t="str">
            <v>=COLUMNS(reference)</v>
          </cell>
          <cell r="D13" t="str">
            <v>ch11</v>
          </cell>
          <cell r="F13" t="str">
            <v>V12</v>
          </cell>
        </row>
        <row r="14">
          <cell r="A14" t="str">
            <v>ROW</v>
          </cell>
          <cell r="B14" t="str">
            <v>傳回參照的列號</v>
          </cell>
          <cell r="C14" t="str">
            <v>=ROW(reference)</v>
          </cell>
          <cell r="D14" t="str">
            <v>ch11</v>
          </cell>
          <cell r="F14" t="str">
            <v>V13</v>
          </cell>
        </row>
        <row r="15">
          <cell r="A15" t="str">
            <v>ROWS</v>
          </cell>
          <cell r="B15" t="str">
            <v>傳回參照中的列數</v>
          </cell>
          <cell r="C15" t="str">
            <v>=ROWS(reference)</v>
          </cell>
          <cell r="D15" t="str">
            <v>ch11</v>
          </cell>
          <cell r="F15" t="str">
            <v>V14</v>
          </cell>
        </row>
        <row r="16">
          <cell r="A16" t="str">
            <v>RTD</v>
          </cell>
          <cell r="B16" t="str">
            <v>從支援COM自動化 (自動化：透過另一個應用程式或開發工具使用某應用程式的物件的方法。以前稱為OLE自動化，自動化是工業標準，並且是「元件物件模型(COM)」的一項功能。)的程式中擷取即時資料</v>
          </cell>
          <cell r="C16" t="str">
            <v>=rtd(progID,server,string1,[string2]…)</v>
          </cell>
          <cell r="D16" t="str">
            <v>ch11</v>
          </cell>
          <cell r="F16" t="str">
            <v>V15</v>
          </cell>
        </row>
        <row r="17">
          <cell r="A17" t="str">
            <v>TRANSPOSE</v>
          </cell>
          <cell r="B17" t="str">
            <v>傳回陣列的轉置</v>
          </cell>
          <cell r="C17" t="str">
            <v>=TRANSPOSE(array)</v>
          </cell>
          <cell r="D17" t="str">
            <v>ch12-5</v>
          </cell>
          <cell r="E17" t="str">
            <v>選擇性貼上的轉置</v>
          </cell>
          <cell r="F17" t="str">
            <v>V16</v>
          </cell>
        </row>
        <row r="18">
          <cell r="A18" t="str">
            <v>HYPERLINK</v>
          </cell>
          <cell r="B18" t="str">
            <v>建立捷徑或跳轉以開啟儲存在網路伺服器、企業內部網路或網際網路上的文件</v>
          </cell>
          <cell r="C18" t="str">
            <v>=hyperlink(link_location,[friendly_name])</v>
          </cell>
          <cell r="D18" t="str">
            <v>ch11</v>
          </cell>
          <cell r="F18" t="str">
            <v>V17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office.microsoft.com/zh-tw/excel-help/redir/HA102752997.aspx?CTT=5&amp;origin=HA102752955" TargetMode="External"/><Relationship Id="rId13" Type="http://schemas.openxmlformats.org/officeDocument/2006/relationships/hyperlink" Target="http://office.microsoft.com/zh-tw/excel-help/redir/HA102752945.aspx?CTT=5&amp;origin=HA102752955" TargetMode="External"/><Relationship Id="rId18" Type="http://schemas.openxmlformats.org/officeDocument/2006/relationships/hyperlink" Target="javascript:AppendPopup(this,'207323483_1')" TargetMode="External"/><Relationship Id="rId3" Type="http://schemas.openxmlformats.org/officeDocument/2006/relationships/hyperlink" Target="http://office.microsoft.com/zh-tw/excel-help/redir/HA102753094.aspx?CTT=5&amp;origin=HA102752955" TargetMode="External"/><Relationship Id="rId21" Type="http://schemas.openxmlformats.org/officeDocument/2006/relationships/hyperlink" Target="http://office.microsoft.com/zh-tw/excel-help/redir/HA102753280.aspx?CTT=5&amp;origin=HA103980604" TargetMode="External"/><Relationship Id="rId7" Type="http://schemas.openxmlformats.org/officeDocument/2006/relationships/hyperlink" Target="http://office.microsoft.com/zh-tw/excel-help/redir/HA102753004.aspx?CTT=5&amp;origin=HA102752955" TargetMode="External"/><Relationship Id="rId12" Type="http://schemas.openxmlformats.org/officeDocument/2006/relationships/hyperlink" Target="http://office.microsoft.com/zh-tw/excel-help/redir/HA102752947.aspx?CTT=5&amp;origin=HA102752955" TargetMode="External"/><Relationship Id="rId17" Type="http://schemas.openxmlformats.org/officeDocument/2006/relationships/hyperlink" Target="http://office.microsoft.com/zh-tw/excel-help/redir/HA102752876.aspx?CTT=5&amp;origin=HA102752955" TargetMode="External"/><Relationship Id="rId25" Type="http://schemas.openxmlformats.org/officeDocument/2006/relationships/hyperlink" Target="http://office.microsoft.com/zh-tw/excel-help/redir/HA102753273.aspx?CTT=5&amp;origin=HA103980604" TargetMode="External"/><Relationship Id="rId2" Type="http://schemas.openxmlformats.org/officeDocument/2006/relationships/hyperlink" Target="http://office.microsoft.com/zh-tw/excel-help/redir/HA102753117.aspx?CTT=5&amp;origin=HA102752955" TargetMode="External"/><Relationship Id="rId16" Type="http://schemas.openxmlformats.org/officeDocument/2006/relationships/hyperlink" Target="http://office.microsoft.com/zh-tw/excel-help/redir/HA102752878.aspx?CTT=5&amp;origin=HA102752955" TargetMode="External"/><Relationship Id="rId20" Type="http://schemas.openxmlformats.org/officeDocument/2006/relationships/hyperlink" Target="http://office.microsoft.com/zh-tw/excel-help/redir/HA102752820.aspx?CTT=5&amp;origin=HA102752955" TargetMode="External"/><Relationship Id="rId1" Type="http://schemas.openxmlformats.org/officeDocument/2006/relationships/hyperlink" Target="http://office.microsoft.com/zh-tw/excel-help/redir/HA102753122.aspx?CTT=5&amp;origin=HA102752955" TargetMode="External"/><Relationship Id="rId6" Type="http://schemas.openxmlformats.org/officeDocument/2006/relationships/hyperlink" Target="http://office.microsoft.com/zh-tw/excel-help/redir/HA102753280.aspx?CTT=5&amp;origin=HA102752955" TargetMode="External"/><Relationship Id="rId11" Type="http://schemas.openxmlformats.org/officeDocument/2006/relationships/hyperlink" Target="http://office.microsoft.com/zh-tw/excel-help/redir/HA102752975.aspx?CTT=5&amp;origin=HA102752955" TargetMode="External"/><Relationship Id="rId24" Type="http://schemas.openxmlformats.org/officeDocument/2006/relationships/hyperlink" Target="http://office.microsoft.com/zh-tw/excel-help/redir/HA102753271.aspx?CTT=5&amp;origin=HA103980604" TargetMode="External"/><Relationship Id="rId5" Type="http://schemas.openxmlformats.org/officeDocument/2006/relationships/hyperlink" Target="http://office.microsoft.com/zh-tw/excel-help/redir/HA102753089.aspx?CTT=5&amp;origin=HA102752955" TargetMode="External"/><Relationship Id="rId15" Type="http://schemas.openxmlformats.org/officeDocument/2006/relationships/hyperlink" Target="http://office.microsoft.com/zh-tw/excel-help/redir/HA102752879.aspx?CTT=5&amp;origin=HA102752955" TargetMode="External"/><Relationship Id="rId23" Type="http://schemas.openxmlformats.org/officeDocument/2006/relationships/hyperlink" Target="http://office.microsoft.com/zh-tw/excel-help/redir/HA102753270.aspx?CTT=5&amp;origin=HA103980604" TargetMode="External"/><Relationship Id="rId10" Type="http://schemas.openxmlformats.org/officeDocument/2006/relationships/hyperlink" Target="http://office.microsoft.com/zh-tw/excel-help/redir/HA102752976.aspx?CTT=5&amp;origin=HA102752955" TargetMode="External"/><Relationship Id="rId19" Type="http://schemas.openxmlformats.org/officeDocument/2006/relationships/hyperlink" Target="http://office.microsoft.com/zh-tw/excel-help/redir/HA102752833.aspx?CTT=5&amp;origin=HA102752955" TargetMode="External"/><Relationship Id="rId4" Type="http://schemas.openxmlformats.org/officeDocument/2006/relationships/hyperlink" Target="http://office.microsoft.com/zh-tw/excel-help/redir/HA102753091.aspx?CTT=5&amp;origin=HA102752955" TargetMode="External"/><Relationship Id="rId9" Type="http://schemas.openxmlformats.org/officeDocument/2006/relationships/hyperlink" Target="http://office.microsoft.com/zh-tw/excel-help/redir/HA102752995.aspx?CTT=5&amp;origin=HA102752955" TargetMode="External"/><Relationship Id="rId14" Type="http://schemas.openxmlformats.org/officeDocument/2006/relationships/hyperlink" Target="http://office.microsoft.com/zh-tw/excel-help/redir/HA102752910.aspx?CTT=5&amp;origin=HA102752955" TargetMode="External"/><Relationship Id="rId22" Type="http://schemas.openxmlformats.org/officeDocument/2006/relationships/hyperlink" Target="http://office.microsoft.com/zh-tw/excel-help/redir/HA102753291.aspx?CTT=5&amp;origin=HA103980604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workbookViewId="0">
      <selection activeCell="A14" sqref="A14"/>
    </sheetView>
  </sheetViews>
  <sheetFormatPr defaultRowHeight="16.5"/>
  <cols>
    <col min="1" max="1" width="43.125" customWidth="1"/>
  </cols>
  <sheetData>
    <row r="1" spans="1:1">
      <c r="A1" s="70" t="s">
        <v>154</v>
      </c>
    </row>
    <row r="2" spans="1:1" ht="18">
      <c r="A2" s="71" t="s">
        <v>155</v>
      </c>
    </row>
    <row r="3" spans="1:1">
      <c r="A3" s="71" t="s">
        <v>156</v>
      </c>
    </row>
    <row r="4" spans="1:1">
      <c r="A4" s="71" t="s">
        <v>306</v>
      </c>
    </row>
    <row r="5" spans="1:1" ht="18">
      <c r="A5" s="71" t="s">
        <v>157</v>
      </c>
    </row>
    <row r="6" spans="1:1">
      <c r="A6" s="71" t="s">
        <v>158</v>
      </c>
    </row>
    <row r="7" spans="1:1">
      <c r="A7" s="71" t="s">
        <v>159</v>
      </c>
    </row>
    <row r="8" spans="1:1" ht="18">
      <c r="A8" s="71" t="s">
        <v>160</v>
      </c>
    </row>
    <row r="9" spans="1:1" ht="18">
      <c r="A9" s="71" t="s">
        <v>161</v>
      </c>
    </row>
    <row r="10" spans="1:1" ht="18">
      <c r="A10" s="71" t="s">
        <v>162</v>
      </c>
    </row>
    <row r="11" spans="1:1" ht="18">
      <c r="A11" s="72" t="s">
        <v>163</v>
      </c>
    </row>
    <row r="12" spans="1:1" ht="18">
      <c r="A12" s="72" t="s">
        <v>164</v>
      </c>
    </row>
    <row r="13" spans="1:1" ht="18">
      <c r="A13" s="72" t="s">
        <v>165</v>
      </c>
    </row>
    <row r="14" spans="1:1" ht="18">
      <c r="A14" s="70" t="s">
        <v>166</v>
      </c>
    </row>
    <row r="15" spans="1:1">
      <c r="A15" s="70" t="s">
        <v>167</v>
      </c>
    </row>
    <row r="16" spans="1:1">
      <c r="A16" s="70" t="s">
        <v>168</v>
      </c>
    </row>
    <row r="17" spans="1:2">
      <c r="A17" s="70" t="s">
        <v>169</v>
      </c>
    </row>
    <row r="18" spans="1:2" ht="18">
      <c r="A18" s="70" t="s">
        <v>170</v>
      </c>
    </row>
    <row r="19" spans="1:2" ht="18">
      <c r="A19" s="73" t="s">
        <v>171</v>
      </c>
    </row>
    <row r="20" spans="1:2" ht="18">
      <c r="A20" s="73" t="s">
        <v>172</v>
      </c>
    </row>
    <row r="21" spans="1:2" ht="18">
      <c r="A21" s="73" t="s">
        <v>173</v>
      </c>
    </row>
    <row r="22" spans="1:2" ht="18">
      <c r="A22" s="74" t="s">
        <v>174</v>
      </c>
      <c r="B22" s="75" t="s">
        <v>307</v>
      </c>
    </row>
    <row r="23" spans="1:2">
      <c r="A23" s="76"/>
    </row>
  </sheetData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2"/>
  <sheetViews>
    <sheetView workbookViewId="0">
      <selection activeCell="A21" sqref="A21"/>
    </sheetView>
  </sheetViews>
  <sheetFormatPr defaultRowHeight="16.5"/>
  <cols>
    <col min="1" max="1" width="12.75" style="5" customWidth="1"/>
    <col min="2" max="2" width="7" style="5" bestFit="1" customWidth="1"/>
    <col min="3" max="7" width="6.25" style="5" bestFit="1" customWidth="1"/>
    <col min="8" max="13" width="9" style="5"/>
    <col min="14" max="14" width="10.5" style="5" bestFit="1" customWidth="1"/>
    <col min="15" max="15" width="7" style="5" bestFit="1" customWidth="1"/>
    <col min="16" max="20" width="6.25" style="5" bestFit="1" customWidth="1"/>
    <col min="21" max="16384" width="9" style="5"/>
  </cols>
  <sheetData>
    <row r="1" spans="1:20"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</row>
    <row r="2" spans="1:20">
      <c r="A2" s="1" t="s">
        <v>17</v>
      </c>
      <c r="B2" s="11">
        <v>3600</v>
      </c>
      <c r="C2" s="11">
        <v>4200</v>
      </c>
      <c r="D2" s="11">
        <v>5500</v>
      </c>
      <c r="E2" s="11">
        <v>4800</v>
      </c>
      <c r="F2" s="11">
        <v>4500</v>
      </c>
      <c r="G2" s="11">
        <v>3800</v>
      </c>
      <c r="N2" s="1" t="s">
        <v>17</v>
      </c>
      <c r="O2" s="11">
        <v>3600</v>
      </c>
      <c r="P2" s="11">
        <v>4200</v>
      </c>
      <c r="Q2" s="11">
        <v>5500</v>
      </c>
      <c r="R2" s="11">
        <v>4800</v>
      </c>
      <c r="S2" s="11">
        <v>4500</v>
      </c>
      <c r="T2" s="11">
        <v>3800</v>
      </c>
    </row>
    <row r="3" spans="1:20">
      <c r="A3" s="1" t="s">
        <v>18</v>
      </c>
      <c r="B3" s="11">
        <v>2400</v>
      </c>
      <c r="C3" s="11">
        <v>2600</v>
      </c>
      <c r="D3" s="11">
        <v>2550</v>
      </c>
      <c r="E3" s="11">
        <v>3000</v>
      </c>
      <c r="F3" s="11">
        <v>3800</v>
      </c>
      <c r="G3" s="11">
        <v>4000</v>
      </c>
      <c r="N3" s="1" t="s">
        <v>18</v>
      </c>
      <c r="O3" s="11">
        <v>2400</v>
      </c>
      <c r="P3" s="11">
        <v>2600</v>
      </c>
      <c r="Q3" s="11">
        <v>2550</v>
      </c>
      <c r="R3" s="11">
        <v>3000</v>
      </c>
      <c r="S3" s="11">
        <v>3800</v>
      </c>
      <c r="T3" s="11">
        <v>4000</v>
      </c>
    </row>
    <row r="4" spans="1:20">
      <c r="A4" s="1" t="s">
        <v>19</v>
      </c>
      <c r="B4" s="11">
        <v>2500</v>
      </c>
      <c r="C4" s="11">
        <v>2000</v>
      </c>
      <c r="D4" s="11">
        <v>3650</v>
      </c>
      <c r="E4" s="11">
        <v>4200</v>
      </c>
      <c r="F4" s="11">
        <v>6400</v>
      </c>
      <c r="G4" s="11">
        <v>8000</v>
      </c>
      <c r="N4" s="1" t="s">
        <v>19</v>
      </c>
      <c r="O4" s="11">
        <v>2500</v>
      </c>
      <c r="P4" s="11">
        <v>2000</v>
      </c>
      <c r="Q4" s="11">
        <v>3650</v>
      </c>
      <c r="R4" s="11">
        <v>4200</v>
      </c>
      <c r="S4" s="11">
        <v>6400</v>
      </c>
      <c r="T4" s="11">
        <v>8000</v>
      </c>
    </row>
    <row r="6" spans="1:20">
      <c r="A6" s="1" t="s">
        <v>20</v>
      </c>
      <c r="B6" s="25">
        <v>2</v>
      </c>
      <c r="N6" s="1" t="s">
        <v>20</v>
      </c>
      <c r="O6" s="5">
        <v>2</v>
      </c>
    </row>
    <row r="7" spans="1:20">
      <c r="A7" s="1" t="s">
        <v>21</v>
      </c>
      <c r="B7" s="11">
        <f>SUM(CHOOSE(B6,B2:B4,C2:C4,D2:D4,E2:E4,F2:F4,G2:G4))</f>
        <v>8800</v>
      </c>
      <c r="N7" s="1" t="s">
        <v>21</v>
      </c>
      <c r="O7" s="11"/>
    </row>
    <row r="10" spans="1:20">
      <c r="A10" s="28" t="s">
        <v>93</v>
      </c>
      <c r="B10" s="29"/>
    </row>
    <row r="11" spans="1:20">
      <c r="A11" s="29" t="s">
        <v>92</v>
      </c>
      <c r="B11" s="34" t="s">
        <v>91</v>
      </c>
    </row>
    <row r="12" spans="1:20">
      <c r="A12" s="29"/>
      <c r="B12" s="30" t="s">
        <v>90</v>
      </c>
    </row>
  </sheetData>
  <phoneticPr fontId="5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3"/>
  <sheetViews>
    <sheetView workbookViewId="0">
      <selection activeCell="A21" sqref="A21"/>
    </sheetView>
  </sheetViews>
  <sheetFormatPr defaultRowHeight="16.5"/>
  <cols>
    <col min="1" max="1" width="10.5" style="5" bestFit="1" customWidth="1"/>
    <col min="2" max="2" width="7" style="5" bestFit="1" customWidth="1"/>
    <col min="3" max="7" width="6.25" style="5" bestFit="1" customWidth="1"/>
    <col min="8" max="16384" width="9" style="5"/>
  </cols>
  <sheetData>
    <row r="1" spans="1:7">
      <c r="B1" s="44" t="s">
        <v>11</v>
      </c>
      <c r="C1" s="44" t="s">
        <v>12</v>
      </c>
      <c r="D1" s="44" t="s">
        <v>13</v>
      </c>
      <c r="E1" s="44" t="s">
        <v>14</v>
      </c>
      <c r="F1" s="44" t="s">
        <v>15</v>
      </c>
      <c r="G1" s="44" t="s">
        <v>16</v>
      </c>
    </row>
    <row r="2" spans="1:7">
      <c r="A2" s="1" t="s">
        <v>17</v>
      </c>
      <c r="B2" s="11">
        <v>3600</v>
      </c>
      <c r="C2" s="11">
        <v>4200</v>
      </c>
      <c r="D2" s="11">
        <v>5500</v>
      </c>
      <c r="E2" s="11">
        <v>4800</v>
      </c>
      <c r="F2" s="11">
        <v>4500</v>
      </c>
      <c r="G2" s="11">
        <v>3800</v>
      </c>
    </row>
    <row r="3" spans="1:7">
      <c r="A3" s="1" t="s">
        <v>18</v>
      </c>
      <c r="B3" s="11">
        <v>2400</v>
      </c>
      <c r="C3" s="11">
        <v>2600</v>
      </c>
      <c r="D3" s="11">
        <v>2550</v>
      </c>
      <c r="E3" s="11">
        <v>3000</v>
      </c>
      <c r="F3" s="11">
        <v>3800</v>
      </c>
      <c r="G3" s="11">
        <v>4000</v>
      </c>
    </row>
    <row r="4" spans="1:7">
      <c r="A4" s="1" t="s">
        <v>19</v>
      </c>
      <c r="B4" s="11">
        <v>2500</v>
      </c>
      <c r="C4" s="11">
        <v>2000</v>
      </c>
      <c r="D4" s="11">
        <v>3650</v>
      </c>
      <c r="E4" s="11">
        <v>4200</v>
      </c>
      <c r="F4" s="11">
        <v>6400</v>
      </c>
      <c r="G4" s="11">
        <v>8000</v>
      </c>
    </row>
    <row r="6" spans="1:7">
      <c r="A6" s="1" t="s">
        <v>20</v>
      </c>
      <c r="B6" s="40" t="s">
        <v>26</v>
      </c>
    </row>
    <row r="7" spans="1:7">
      <c r="A7" s="1" t="s">
        <v>21</v>
      </c>
      <c r="B7" s="11">
        <f>SUM(CHOOSE(MATCH(B6,B1:G1,0),B2:B4,C2:C4,D2:D4,E2:E4,F2:F4,G2:G4))</f>
        <v>11700</v>
      </c>
    </row>
    <row r="10" spans="1:7">
      <c r="A10" s="28" t="s">
        <v>94</v>
      </c>
      <c r="B10" s="29"/>
    </row>
    <row r="11" spans="1:7">
      <c r="A11" s="29"/>
      <c r="B11" s="34" t="s">
        <v>95</v>
      </c>
    </row>
    <row r="12" spans="1:7">
      <c r="A12" s="29"/>
      <c r="B12" s="30" t="s">
        <v>90</v>
      </c>
    </row>
    <row r="16" spans="1:7">
      <c r="A16" s="45" t="s">
        <v>112</v>
      </c>
    </row>
    <row r="17" spans="1:7">
      <c r="B17" s="2" t="s">
        <v>11</v>
      </c>
      <c r="C17" s="2" t="s">
        <v>12</v>
      </c>
      <c r="D17" s="2" t="s">
        <v>13</v>
      </c>
      <c r="E17" s="2" t="s">
        <v>14</v>
      </c>
      <c r="F17" s="2" t="s">
        <v>15</v>
      </c>
      <c r="G17" s="2" t="s">
        <v>16</v>
      </c>
    </row>
    <row r="18" spans="1:7">
      <c r="A18" s="1" t="s">
        <v>17</v>
      </c>
      <c r="B18" s="11">
        <v>3600</v>
      </c>
      <c r="C18" s="11">
        <v>4200</v>
      </c>
      <c r="D18" s="11">
        <v>5500</v>
      </c>
      <c r="E18" s="11">
        <v>4800</v>
      </c>
      <c r="F18" s="11">
        <v>4500</v>
      </c>
      <c r="G18" s="11">
        <v>3800</v>
      </c>
    </row>
    <row r="19" spans="1:7">
      <c r="A19" s="1" t="s">
        <v>18</v>
      </c>
      <c r="B19" s="11">
        <v>2400</v>
      </c>
      <c r="C19" s="11">
        <v>2600</v>
      </c>
      <c r="D19" s="11">
        <v>2550</v>
      </c>
      <c r="E19" s="11">
        <v>3000</v>
      </c>
      <c r="F19" s="11">
        <v>3800</v>
      </c>
      <c r="G19" s="11">
        <v>4000</v>
      </c>
    </row>
    <row r="20" spans="1:7">
      <c r="A20" s="1" t="s">
        <v>19</v>
      </c>
      <c r="B20" s="11">
        <v>2500</v>
      </c>
      <c r="C20" s="11">
        <v>2000</v>
      </c>
      <c r="D20" s="11">
        <v>3650</v>
      </c>
      <c r="E20" s="11">
        <v>4200</v>
      </c>
      <c r="F20" s="11">
        <v>6400</v>
      </c>
      <c r="G20" s="11">
        <v>8000</v>
      </c>
    </row>
    <row r="22" spans="1:7">
      <c r="A22" s="1" t="s">
        <v>20</v>
      </c>
      <c r="B22" s="5" t="s">
        <v>26</v>
      </c>
    </row>
    <row r="23" spans="1:7">
      <c r="A23" s="1" t="s">
        <v>21</v>
      </c>
      <c r="B23" s="11"/>
    </row>
  </sheetData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G25"/>
  <sheetViews>
    <sheetView topLeftCell="A4" workbookViewId="0">
      <selection activeCell="A21" sqref="A21"/>
    </sheetView>
  </sheetViews>
  <sheetFormatPr defaultRowHeight="16.5"/>
  <cols>
    <col min="1" max="1" width="10.5" style="5" bestFit="1" customWidth="1"/>
    <col min="2" max="2" width="7" style="5" bestFit="1" customWidth="1"/>
    <col min="3" max="3" width="6.25" style="5" bestFit="1" customWidth="1"/>
    <col min="4" max="4" width="9.5" style="5" bestFit="1" customWidth="1"/>
    <col min="5" max="7" width="6.25" style="5" bestFit="1" customWidth="1"/>
    <col min="8" max="16384" width="9" style="5"/>
  </cols>
  <sheetData>
    <row r="1" spans="1:7"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</row>
    <row r="2" spans="1:7">
      <c r="A2" s="1" t="s">
        <v>17</v>
      </c>
      <c r="B2" s="11">
        <v>3600</v>
      </c>
      <c r="C2" s="11">
        <v>4200</v>
      </c>
      <c r="D2" s="11">
        <v>5500</v>
      </c>
      <c r="E2" s="11">
        <v>4800</v>
      </c>
      <c r="F2" s="11">
        <v>4500</v>
      </c>
      <c r="G2" s="11">
        <v>3800</v>
      </c>
    </row>
    <row r="3" spans="1:7">
      <c r="A3" s="1" t="s">
        <v>18</v>
      </c>
      <c r="B3" s="11">
        <v>2400</v>
      </c>
      <c r="C3" s="11">
        <v>2600</v>
      </c>
      <c r="D3" s="11">
        <v>2550</v>
      </c>
      <c r="E3" s="11">
        <v>3000</v>
      </c>
      <c r="F3" s="11">
        <v>3800</v>
      </c>
      <c r="G3" s="11">
        <v>4000</v>
      </c>
    </row>
    <row r="4" spans="1:7">
      <c r="A4" s="1" t="s">
        <v>19</v>
      </c>
      <c r="B4" s="11">
        <v>2500</v>
      </c>
      <c r="C4" s="11">
        <v>2000</v>
      </c>
      <c r="D4" s="11">
        <v>3650</v>
      </c>
      <c r="E4" s="11">
        <v>4200</v>
      </c>
      <c r="F4" s="11">
        <v>6400</v>
      </c>
      <c r="G4" s="11">
        <v>8000</v>
      </c>
    </row>
    <row r="6" spans="1:7">
      <c r="A6" s="1" t="s">
        <v>20</v>
      </c>
      <c r="B6" s="5" t="s">
        <v>22</v>
      </c>
    </row>
    <row r="7" spans="1:7">
      <c r="A7" s="1" t="s">
        <v>21</v>
      </c>
      <c r="B7" s="11">
        <f>SUM(CHOOSE(MATCH(B6,B1:G1,0),B2:B4,C2:C4,D2:D4,E2:E4,F2:F4,G2:G4))</f>
        <v>8800</v>
      </c>
    </row>
    <row r="9" spans="1:7">
      <c r="A9" s="1" t="s">
        <v>23</v>
      </c>
      <c r="B9" s="11">
        <f>MAX(CHOOSE(MATCH(B6,B1:G1,0),B2:B4,C2:C4,D2:D4,E2:E4,F2:F4,G2:G4,))</f>
        <v>4200</v>
      </c>
      <c r="C9" s="1" t="s">
        <v>24</v>
      </c>
      <c r="D9" t="str">
        <f>INDEX(A2:A4,MATCH(B9,CHOOSE(MATCH(B6,B1:G1,0),B2:B4,C2:C4,D2:D4,E2:E4,F2:F4,G2:G4),0))</f>
        <v>電視</v>
      </c>
    </row>
    <row r="10" spans="1:7">
      <c r="A10" s="1" t="s">
        <v>25</v>
      </c>
      <c r="B10" s="11">
        <f>MIN(CHOOSE(MATCH(B6,B1:G1,0),B2:B4,C2:C4,D2:D4,E2:E4,F2:F4,G2:G4,))</f>
        <v>2000</v>
      </c>
      <c r="C10" s="1" t="s">
        <v>24</v>
      </c>
      <c r="D10" t="str">
        <f>CHOOSE(MATCH(B10,CHOOSE(MATCH(B6,B1:G1,0),B2:B4,C2:C4,D2:D4,E2:E4,F2:F4,G2:G4),0),"電視","電冰箱","冷氣機")</f>
        <v>冷氣機</v>
      </c>
    </row>
    <row r="15" spans="1:7">
      <c r="A15" s="46" t="s">
        <v>111</v>
      </c>
    </row>
    <row r="16" spans="1:7">
      <c r="B16" s="2" t="s">
        <v>11</v>
      </c>
      <c r="C16" s="2" t="s">
        <v>12</v>
      </c>
      <c r="D16" s="2" t="s">
        <v>13</v>
      </c>
      <c r="E16" s="2" t="s">
        <v>14</v>
      </c>
      <c r="F16" s="2" t="s">
        <v>15</v>
      </c>
      <c r="G16" s="2" t="s">
        <v>16</v>
      </c>
    </row>
    <row r="17" spans="1:7">
      <c r="A17" s="1" t="s">
        <v>17</v>
      </c>
      <c r="B17" s="11">
        <v>3600</v>
      </c>
      <c r="C17" s="11">
        <v>4200</v>
      </c>
      <c r="D17" s="11">
        <v>5500</v>
      </c>
      <c r="E17" s="11">
        <v>4800</v>
      </c>
      <c r="F17" s="11">
        <v>4500</v>
      </c>
      <c r="G17" s="11">
        <v>3800</v>
      </c>
    </row>
    <row r="18" spans="1:7">
      <c r="A18" s="1" t="s">
        <v>18</v>
      </c>
      <c r="B18" s="11">
        <v>2400</v>
      </c>
      <c r="C18" s="11">
        <v>2600</v>
      </c>
      <c r="D18" s="11">
        <v>2550</v>
      </c>
      <c r="E18" s="11">
        <v>3000</v>
      </c>
      <c r="F18" s="11">
        <v>3800</v>
      </c>
      <c r="G18" s="11">
        <v>4000</v>
      </c>
    </row>
    <row r="19" spans="1:7">
      <c r="A19" s="1" t="s">
        <v>19</v>
      </c>
      <c r="B19" s="11">
        <v>2500</v>
      </c>
      <c r="C19" s="11">
        <v>2000</v>
      </c>
      <c r="D19" s="11">
        <v>3650</v>
      </c>
      <c r="E19" s="11">
        <v>4200</v>
      </c>
      <c r="F19" s="11">
        <v>6400</v>
      </c>
      <c r="G19" s="11">
        <v>8000</v>
      </c>
    </row>
    <row r="21" spans="1:7">
      <c r="A21" s="1" t="s">
        <v>20</v>
      </c>
      <c r="B21" s="5" t="s">
        <v>22</v>
      </c>
    </row>
    <row r="22" spans="1:7">
      <c r="A22" s="1" t="s">
        <v>21</v>
      </c>
      <c r="B22" s="11"/>
    </row>
    <row r="24" spans="1:7">
      <c r="A24" s="1" t="s">
        <v>23</v>
      </c>
      <c r="B24" s="11"/>
      <c r="C24" s="1" t="s">
        <v>24</v>
      </c>
      <c r="D24"/>
    </row>
    <row r="25" spans="1:7">
      <c r="A25" s="1" t="s">
        <v>25</v>
      </c>
      <c r="B25" s="11"/>
      <c r="C25" s="1" t="s">
        <v>24</v>
      </c>
      <c r="D25"/>
    </row>
  </sheetData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activeCell="B28" sqref="B28"/>
    </sheetView>
  </sheetViews>
  <sheetFormatPr defaultRowHeight="16.5"/>
  <cols>
    <col min="1" max="1" width="21" style="52" customWidth="1"/>
    <col min="2" max="2" width="43.125" style="52" customWidth="1"/>
    <col min="3" max="3" width="11.875" style="52" customWidth="1"/>
    <col min="4" max="4" width="30.75" style="52" customWidth="1"/>
    <col min="5" max="5" width="16.375" style="52" customWidth="1"/>
    <col min="6" max="6" width="17.125" style="52" customWidth="1"/>
    <col min="7" max="7" width="5.875" style="52" customWidth="1"/>
    <col min="8" max="8" width="5.25" style="52" customWidth="1"/>
    <col min="9" max="9" width="12.375" style="52" bestFit="1" customWidth="1"/>
    <col min="10" max="16384" width="9" style="52"/>
  </cols>
  <sheetData>
    <row r="1" spans="1:9" s="81" customFormat="1" ht="18">
      <c r="A1" s="77" t="s">
        <v>175</v>
      </c>
      <c r="B1" s="78" t="s">
        <v>176</v>
      </c>
      <c r="C1" s="79" t="s">
        <v>288</v>
      </c>
      <c r="D1" s="79" t="s">
        <v>289</v>
      </c>
      <c r="E1" s="80">
        <v>2003</v>
      </c>
      <c r="F1" s="80" t="s">
        <v>290</v>
      </c>
      <c r="G1" s="80" t="s">
        <v>291</v>
      </c>
      <c r="H1" s="80" t="s">
        <v>291</v>
      </c>
      <c r="I1" s="81" t="s">
        <v>177</v>
      </c>
    </row>
    <row r="2" spans="1:9" s="81" customFormat="1">
      <c r="A2" s="82" t="s">
        <v>178</v>
      </c>
      <c r="B2" s="83" t="s">
        <v>179</v>
      </c>
      <c r="C2" s="84" t="s">
        <v>292</v>
      </c>
      <c r="D2" s="83" t="str">
        <f>VLOOKUP(TRIM(MID($A2,1,FIND(" ",$A2))),[1]參照函數!$A:$F,3,0)</f>
        <v>=vlookup(lookup_value,table_array,col_index_num,[range_lookup])</v>
      </c>
      <c r="E2" s="83" t="str">
        <f>VLOOKUP(TRIM(MID($A2,1,FIND(" ",$A2))),[1]參照函數!$A:$F,1,0)</f>
        <v>VLOOKUP</v>
      </c>
      <c r="F2" s="83">
        <f>VLOOKUP(TRIM(MID($A2,1,FIND(" ",$A2))),[1]參照函數!$A:$F,5,0)</f>
        <v>0</v>
      </c>
      <c r="G2" s="84" t="s">
        <v>181</v>
      </c>
      <c r="H2" s="84" t="s">
        <v>293</v>
      </c>
      <c r="I2" s="81" t="s">
        <v>182</v>
      </c>
    </row>
    <row r="3" spans="1:9" s="81" customFormat="1">
      <c r="A3" s="82" t="s">
        <v>183</v>
      </c>
      <c r="B3" s="83" t="s">
        <v>49</v>
      </c>
      <c r="C3" s="84" t="s">
        <v>180</v>
      </c>
      <c r="D3" s="83" t="str">
        <f>VLOOKUP(TRIM(MID($A3,1,FIND(" ",$A3))),[1]參照函數!$A:$F,3,0)</f>
        <v>=hlookup(lookup_value,table_array,row_index_num,[range_lookup])</v>
      </c>
      <c r="E3" s="83" t="str">
        <f>VLOOKUP(TRIM(MID($A3,1,FIND(" ",$A3))),[1]參照函數!$A:$F,1,0)</f>
        <v>HLOOKUP</v>
      </c>
      <c r="F3" s="83">
        <f>VLOOKUP(TRIM(MID($A3,1,FIND(" ",$A3))),[1]參照函數!$A:$F,5,0)</f>
        <v>0</v>
      </c>
      <c r="G3" s="84" t="s">
        <v>184</v>
      </c>
      <c r="H3" s="84" t="s">
        <v>185</v>
      </c>
      <c r="I3" s="81" t="s">
        <v>186</v>
      </c>
    </row>
    <row r="4" spans="1:9" s="81" customFormat="1">
      <c r="A4" s="82" t="s">
        <v>187</v>
      </c>
      <c r="B4" s="83" t="s">
        <v>57</v>
      </c>
      <c r="C4" s="84" t="s">
        <v>180</v>
      </c>
      <c r="D4" s="83" t="str">
        <f>VLOOKUP(TRIM(MID($A4,1,FIND(" ",$A4))),[1]參照函數!$A:$F,3,0)</f>
        <v>=lookup(lookup_value,lookup_vector,[result_vector])</v>
      </c>
      <c r="E4" s="83" t="str">
        <f>VLOOKUP(TRIM(MID($A4,1,FIND(" ",$A4))),[1]參照函數!$A:$F,1,0)</f>
        <v>LOOKUP</v>
      </c>
      <c r="F4" s="83">
        <f>VLOOKUP(TRIM(MID($A4,1,FIND(" ",$A4))),[1]參照函數!$A:$F,5,0)</f>
        <v>0</v>
      </c>
      <c r="G4" s="84" t="s">
        <v>188</v>
      </c>
      <c r="H4" s="84" t="s">
        <v>189</v>
      </c>
      <c r="I4" s="81" t="s">
        <v>190</v>
      </c>
    </row>
    <row r="5" spans="1:9" s="81" customFormat="1">
      <c r="A5" s="85" t="s">
        <v>191</v>
      </c>
      <c r="B5" s="86" t="s">
        <v>192</v>
      </c>
      <c r="C5" s="87" t="s">
        <v>180</v>
      </c>
      <c r="D5" s="86" t="str">
        <f>VLOOKUP(TRIM(MID($A5,1,FIND(" ",$A5))),[1]參照函數!$A:$F,3,0)</f>
        <v>=index(array,row_num,[column_num])
=index(reference,row_num,[column_num],[area_num])</v>
      </c>
      <c r="E5" s="86" t="str">
        <f>VLOOKUP(TRIM(MID($A5,1,FIND(" ",$A5))),[1]參照函數!$A:$F,1,0)</f>
        <v>INDEX</v>
      </c>
      <c r="F5" s="86">
        <f>VLOOKUP(TRIM(MID($A5,1,FIND(" ",$A5))),[1]參照函數!$A:$F,5,0)</f>
        <v>0</v>
      </c>
      <c r="G5" s="87" t="s">
        <v>193</v>
      </c>
      <c r="H5" s="87" t="s">
        <v>194</v>
      </c>
      <c r="I5" s="81" t="s">
        <v>195</v>
      </c>
    </row>
    <row r="6" spans="1:9" s="81" customFormat="1">
      <c r="A6" s="85" t="s">
        <v>196</v>
      </c>
      <c r="B6" s="86" t="s">
        <v>59</v>
      </c>
      <c r="C6" s="87" t="s">
        <v>180</v>
      </c>
      <c r="D6" s="86" t="str">
        <f>VLOOKUP(TRIM(MID($A6,1,FIND(" ",$A6))),[1]參照函數!$A:$F,3,0)</f>
        <v>=match(lookup_value,lookup_array,[match_type])</v>
      </c>
      <c r="E6" s="86" t="str">
        <f>VLOOKUP(TRIM(MID($A6,1,FIND(" ",$A6))),[1]參照函數!$A:$F,1,0)</f>
        <v>MATCH</v>
      </c>
      <c r="F6" s="86">
        <f>VLOOKUP(TRIM(MID($A6,1,FIND(" ",$A6))),[1]參照函數!$A:$F,5,0)</f>
        <v>0</v>
      </c>
      <c r="G6" s="87" t="s">
        <v>197</v>
      </c>
      <c r="H6" s="87" t="s">
        <v>198</v>
      </c>
      <c r="I6" s="81" t="s">
        <v>195</v>
      </c>
    </row>
    <row r="7" spans="1:9" s="81" customFormat="1">
      <c r="A7" s="88" t="s">
        <v>199</v>
      </c>
      <c r="B7" s="89" t="s">
        <v>200</v>
      </c>
      <c r="C7" s="89" t="s">
        <v>201</v>
      </c>
      <c r="D7" s="89" t="str">
        <f>VLOOKUP(TRIM(MID($A7,1,FIND(" ",$A7))),[1]參照函數!$A:$F,3,0)</f>
        <v>=choose(index_num,value1,[value2],…)</v>
      </c>
      <c r="E7" s="89" t="str">
        <f>VLOOKUP(TRIM(MID($A7,1,FIND(" ",$A7))),[1]參照函數!$A:$F,1,0)</f>
        <v>CHOOSE</v>
      </c>
      <c r="F7" s="89">
        <f>VLOOKUP(TRIM(MID($A7,1,FIND(" ",$A7))),[1]參照函數!$A:$F,5,0)</f>
        <v>0</v>
      </c>
      <c r="G7" s="90" t="s">
        <v>202</v>
      </c>
      <c r="H7" s="90" t="s">
        <v>203</v>
      </c>
      <c r="I7" s="81" t="s">
        <v>204</v>
      </c>
    </row>
    <row r="8" spans="1:9" s="81" customFormat="1">
      <c r="A8" s="88" t="s">
        <v>205</v>
      </c>
      <c r="B8" s="89" t="s">
        <v>206</v>
      </c>
      <c r="C8" s="89" t="s">
        <v>201</v>
      </c>
      <c r="D8" s="89" t="str">
        <f>VLOOKUP(TRIM(MID($A8,1,FIND(" ",$A8))),[1]參照函數!$A:$F,3,0)</f>
        <v>=indirect(ref_text,[a1])</v>
      </c>
      <c r="E8" s="89" t="str">
        <f>VLOOKUP(TRIM(MID($A8,1,FIND(" ",$A8))),[1]參照函數!$A:$F,1,0)</f>
        <v>INDIRECT</v>
      </c>
      <c r="F8" s="89">
        <f>VLOOKUP(TRIM(MID($A8,1,FIND(" ",$A8))),[1]參照函數!$A:$F,5,0)</f>
        <v>0</v>
      </c>
      <c r="G8" s="90" t="s">
        <v>207</v>
      </c>
      <c r="H8" s="90" t="s">
        <v>208</v>
      </c>
      <c r="I8" s="81" t="s">
        <v>204</v>
      </c>
    </row>
    <row r="9" spans="1:9" s="81" customFormat="1">
      <c r="A9" s="88" t="s">
        <v>209</v>
      </c>
      <c r="B9" s="89" t="s">
        <v>210</v>
      </c>
      <c r="C9" s="89" t="s">
        <v>201</v>
      </c>
      <c r="D9" s="89" t="str">
        <f>VLOOKUP(TRIM(MID($A9,1,FIND(" ",$A9))),[1]參照函數!$A:$F,3,0)</f>
        <v>=address(row_num,column_num,[abs_num],[a1],sheet_text])</v>
      </c>
      <c r="E9" s="89" t="str">
        <f>VLOOKUP(TRIM(MID($A9,1,FIND(" ",$A9))),[1]參照函數!$A:$F,1,0)</f>
        <v>ADDRESS</v>
      </c>
      <c r="F9" s="89">
        <f>VLOOKUP(TRIM(MID($A9,1,FIND(" ",$A9))),[1]參照函數!$A:$F,5,0)</f>
        <v>0</v>
      </c>
      <c r="G9" s="90" t="s">
        <v>269</v>
      </c>
      <c r="H9" s="90" t="s">
        <v>211</v>
      </c>
      <c r="I9" s="81" t="s">
        <v>204</v>
      </c>
    </row>
    <row r="10" spans="1:9" s="81" customFormat="1">
      <c r="A10" s="88" t="s">
        <v>212</v>
      </c>
      <c r="B10" s="89" t="s">
        <v>41</v>
      </c>
      <c r="C10" s="89" t="s">
        <v>201</v>
      </c>
      <c r="D10" s="89" t="str">
        <f>VLOOKUP(TRIM(MID($A10,1,FIND(" ",$A10))),[1]參照函數!$A:$F,3,0)</f>
        <v>=areas(reference)</v>
      </c>
      <c r="E10" s="89" t="str">
        <f>VLOOKUP(TRIM(MID($A10,1,FIND(" ",$A10))),[1]參照函數!$A:$F,1,0)</f>
        <v>AREAS</v>
      </c>
      <c r="F10" s="89">
        <f>VLOOKUP(TRIM(MID($A10,1,FIND(" ",$A10))),[1]參照函數!$A:$F,5,0)</f>
        <v>0</v>
      </c>
      <c r="G10" s="90" t="s">
        <v>213</v>
      </c>
      <c r="H10" s="90" t="s">
        <v>214</v>
      </c>
      <c r="I10" s="81" t="s">
        <v>204</v>
      </c>
    </row>
    <row r="11" spans="1:9" s="81" customFormat="1">
      <c r="A11" s="88" t="s">
        <v>215</v>
      </c>
      <c r="B11" s="89" t="s">
        <v>216</v>
      </c>
      <c r="C11" s="89" t="s">
        <v>201</v>
      </c>
      <c r="D11" s="89" t="str">
        <f>VLOOKUP(TRIM(MID($A11,1,FIND(" ",$A11))),[1]參照函數!$A:$F,3,0)</f>
        <v>=offset(reference,rows,cols,[height],[width])</v>
      </c>
      <c r="E11" s="89" t="str">
        <f>VLOOKUP(TRIM(MID($A11,1,FIND(" ",$A11))),[1]參照函數!$A:$F,1,0)</f>
        <v>OFFSET</v>
      </c>
      <c r="F11" s="89">
        <f>VLOOKUP(TRIM(MID($A11,1,FIND(" ",$A11))),[1]參照函數!$A:$F,5,0)</f>
        <v>0</v>
      </c>
      <c r="G11" s="90" t="s">
        <v>217</v>
      </c>
      <c r="H11" s="90" t="s">
        <v>218</v>
      </c>
      <c r="I11" s="81" t="s">
        <v>204</v>
      </c>
    </row>
    <row r="12" spans="1:9" s="81" customFormat="1">
      <c r="A12" s="91" t="s">
        <v>219</v>
      </c>
      <c r="B12" s="92" t="s">
        <v>45</v>
      </c>
      <c r="C12" s="92" t="s">
        <v>294</v>
      </c>
      <c r="D12" s="92" t="str">
        <f>VLOOKUP(TRIM(MID($A12,1,FIND(" ",$A12))),[1]參照函數!$A:$F,3,0)</f>
        <v>=COLUMN(reference)</v>
      </c>
      <c r="E12" s="92" t="str">
        <f>VLOOKUP(TRIM(MID($A12,1,FIND(" ",$A12))),[1]參照函數!$A:$F,1,0)</f>
        <v>COLUMN</v>
      </c>
      <c r="F12" s="92">
        <f>VLOOKUP(TRIM(MID($A12,1,FIND(" ",$A12))),[1]參照函數!$A:$F,5,0)</f>
        <v>0</v>
      </c>
      <c r="G12" s="93" t="s">
        <v>220</v>
      </c>
      <c r="H12" s="93" t="s">
        <v>221</v>
      </c>
    </row>
    <row r="13" spans="1:9" s="81" customFormat="1">
      <c r="A13" s="91" t="s">
        <v>222</v>
      </c>
      <c r="B13" s="92" t="s">
        <v>223</v>
      </c>
      <c r="C13" s="92" t="s">
        <v>201</v>
      </c>
      <c r="D13" s="92" t="str">
        <f>VLOOKUP(TRIM(MID($A13,1,FIND(" ",$A13))),[1]參照函數!$A:$F,3,0)</f>
        <v>=COLUMNS(reference)</v>
      </c>
      <c r="E13" s="92" t="str">
        <f>VLOOKUP(TRIM(MID($A13,1,FIND(" ",$A13))),[1]參照函數!$A:$F,1,0)</f>
        <v>COLUMNS</v>
      </c>
      <c r="F13" s="92">
        <f>VLOOKUP(TRIM(MID($A13,1,FIND(" ",$A13))),[1]參照函數!$A:$F,5,0)</f>
        <v>0</v>
      </c>
      <c r="G13" s="93" t="s">
        <v>224</v>
      </c>
      <c r="H13" s="93" t="s">
        <v>225</v>
      </c>
    </row>
    <row r="14" spans="1:9" s="81" customFormat="1">
      <c r="A14" s="91" t="s">
        <v>226</v>
      </c>
      <c r="B14" s="92" t="s">
        <v>63</v>
      </c>
      <c r="C14" s="92" t="s">
        <v>201</v>
      </c>
      <c r="D14" s="92" t="str">
        <f>VLOOKUP(TRIM(MID($A14,1,FIND(" ",$A14))),[1]參照函數!$A:$F,3,0)</f>
        <v>=ROW(reference)</v>
      </c>
      <c r="E14" s="92" t="str">
        <f>VLOOKUP(TRIM(MID($A14,1,FIND(" ",$A14))),[1]參照函數!$A:$F,1,0)</f>
        <v>ROW</v>
      </c>
      <c r="F14" s="92">
        <f>VLOOKUP(TRIM(MID($A14,1,FIND(" ",$A14))),[1]參照函數!$A:$F,5,0)</f>
        <v>0</v>
      </c>
      <c r="G14" s="93" t="s">
        <v>227</v>
      </c>
      <c r="H14" s="93" t="s">
        <v>228</v>
      </c>
    </row>
    <row r="15" spans="1:9" s="81" customFormat="1">
      <c r="A15" s="91" t="s">
        <v>229</v>
      </c>
      <c r="B15" s="92" t="s">
        <v>65</v>
      </c>
      <c r="C15" s="92" t="s">
        <v>201</v>
      </c>
      <c r="D15" s="92" t="str">
        <f>VLOOKUP(TRIM(MID($A15,1,FIND(" ",$A15))),[1]參照函數!$A:$F,3,0)</f>
        <v>=ROWS(reference)</v>
      </c>
      <c r="E15" s="92" t="str">
        <f>VLOOKUP(TRIM(MID($A15,1,FIND(" ",$A15))),[1]參照函數!$A:$F,1,0)</f>
        <v>ROWS</v>
      </c>
      <c r="F15" s="92">
        <f>VLOOKUP(TRIM(MID($A15,1,FIND(" ",$A15))),[1]參照函數!$A:$F,5,0)</f>
        <v>0</v>
      </c>
      <c r="G15" s="93" t="s">
        <v>230</v>
      </c>
      <c r="H15" s="93" t="s">
        <v>231</v>
      </c>
    </row>
    <row r="16" spans="1:9" s="81" customFormat="1">
      <c r="A16" s="94" t="s">
        <v>232</v>
      </c>
      <c r="B16" s="95" t="s">
        <v>233</v>
      </c>
      <c r="C16" s="96" t="s">
        <v>234</v>
      </c>
      <c r="D16" s="97" t="s">
        <v>235</v>
      </c>
      <c r="E16" s="95" t="e">
        <f>VLOOKUP(TRIM(MID($A16,1,FIND(" ",$A16))),[1]參照函數!$A:$F,1,0)</f>
        <v>#N/A</v>
      </c>
      <c r="F16" s="95" t="s">
        <v>295</v>
      </c>
      <c r="G16" s="96" t="s">
        <v>236</v>
      </c>
      <c r="H16" s="98" t="s">
        <v>237</v>
      </c>
    </row>
    <row r="17" spans="1:9" s="81" customFormat="1">
      <c r="A17" s="94" t="s">
        <v>238</v>
      </c>
      <c r="B17" s="95" t="s">
        <v>239</v>
      </c>
      <c r="C17" s="96" t="s">
        <v>234</v>
      </c>
      <c r="D17" s="97" t="s">
        <v>240</v>
      </c>
      <c r="E17" s="95" t="e">
        <f>VLOOKUP(TRIM(MID($A17,1,FIND(" ",$A17))),[1]參照函數!$A:$F,1,0)</f>
        <v>#N/A</v>
      </c>
      <c r="F17" s="95" t="s">
        <v>241</v>
      </c>
      <c r="G17" s="96" t="s">
        <v>242</v>
      </c>
      <c r="H17" s="98" t="s">
        <v>243</v>
      </c>
      <c r="I17" s="81" t="s">
        <v>244</v>
      </c>
    </row>
    <row r="18" spans="1:9" s="81" customFormat="1">
      <c r="A18" s="99" t="s">
        <v>245</v>
      </c>
      <c r="B18" s="99" t="s">
        <v>246</v>
      </c>
      <c r="C18" s="100" t="s">
        <v>201</v>
      </c>
      <c r="D18" s="100" t="str">
        <f>VLOOKUP(TRIM(MID($A18,1,FIND(" ",$A18))),[1]參照函數!$A:$F,3,0)</f>
        <v>=rtd(progID,server,string1,[string2]…)</v>
      </c>
      <c r="E18" s="100" t="str">
        <f>VLOOKUP(TRIM(MID($A18,1,FIND(" ",$A18))),[1]參照函數!$A:$F,1,0)</f>
        <v>RTD</v>
      </c>
      <c r="F18" s="100">
        <f>VLOOKUP(TRIM(MID($A18,1,FIND(" ",$A18))),[1]參照函數!$A:$F,5,0)</f>
        <v>0</v>
      </c>
      <c r="G18" s="98" t="s">
        <v>247</v>
      </c>
      <c r="H18" s="98" t="s">
        <v>248</v>
      </c>
    </row>
    <row r="19" spans="1:9" s="101" customFormat="1">
      <c r="A19" s="99" t="s">
        <v>249</v>
      </c>
      <c r="B19" s="100" t="s">
        <v>250</v>
      </c>
      <c r="C19" s="100" t="s">
        <v>251</v>
      </c>
      <c r="D19" s="100" t="str">
        <f>VLOOKUP(TRIM(MID($A19,1,FIND(" ",$A19))),[1]參照函數!$A:$F,3,0)</f>
        <v>=hyperlink(link_location,[friendly_name])</v>
      </c>
      <c r="E19" s="100" t="str">
        <f>VLOOKUP(TRIM(MID($A19,1,FIND(" ",$A19))),[1]參照函數!$A:$F,1,0)</f>
        <v>HYPERLINK</v>
      </c>
      <c r="F19" s="100">
        <f>VLOOKUP(TRIM(MID($A19,1,FIND(" ",$A19))),[1]參照函數!$A:$F,5,0)</f>
        <v>0</v>
      </c>
      <c r="G19" s="98" t="s">
        <v>252</v>
      </c>
      <c r="H19" s="98" t="s">
        <v>253</v>
      </c>
    </row>
    <row r="20" spans="1:9" s="81" customFormat="1">
      <c r="A20" s="102" t="s">
        <v>254</v>
      </c>
      <c r="B20" s="103" t="s">
        <v>255</v>
      </c>
      <c r="C20" s="104" t="s">
        <v>256</v>
      </c>
      <c r="D20" s="105" t="str">
        <f>VLOOKUP(TRIM(MID($A20,1,FIND(" ",$A20))),[1]參照函數!$A:$F,3,0)</f>
        <v>=TRANSPOSE(array)</v>
      </c>
      <c r="E20" s="106" t="str">
        <f>VLOOKUP(TRIM(MID($A20,1,FIND(" ",$A20))),[1]參照函數!$A:$F,1,0)</f>
        <v>TRANSPOSE</v>
      </c>
      <c r="F20" s="107" t="str">
        <f>VLOOKUP(TRIM(MID($A20,1,FIND(" ",$A20))),[1]參照函數!$A:$F,5,0)</f>
        <v>選擇性貼上的轉置</v>
      </c>
      <c r="G20" s="98" t="s">
        <v>257</v>
      </c>
      <c r="H20" s="98" t="s">
        <v>258</v>
      </c>
    </row>
    <row r="22" spans="1:9">
      <c r="A22" s="52" t="s">
        <v>296</v>
      </c>
    </row>
    <row r="23" spans="1:9" ht="18">
      <c r="A23" s="78" t="s">
        <v>297</v>
      </c>
      <c r="B23" s="78" t="s">
        <v>259</v>
      </c>
      <c r="C23" s="79" t="s">
        <v>298</v>
      </c>
      <c r="D23" s="79" t="s">
        <v>37</v>
      </c>
      <c r="E23" s="79" t="s">
        <v>37</v>
      </c>
    </row>
    <row r="24" spans="1:9">
      <c r="A24" s="108" t="s">
        <v>232</v>
      </c>
      <c r="B24" s="109" t="s">
        <v>299</v>
      </c>
      <c r="C24" s="110" t="s">
        <v>260</v>
      </c>
      <c r="D24" s="97" t="s">
        <v>235</v>
      </c>
      <c r="E24" s="111" t="str">
        <f ca="1">_xlfn.FORMULATEXT(E20)</f>
        <v>=VLOOKUP(TRIM(MID($A20,1,FIND(" ",$A20))),'G:\office2013\excelfun2013-AEI005200\example\Excel2013\ch10\[FunCh10-lookup1.xlsx]參照函數'!$A:$F,1,0)</v>
      </c>
    </row>
    <row r="25" spans="1:9">
      <c r="A25" s="108" t="s">
        <v>261</v>
      </c>
      <c r="B25" s="109" t="s">
        <v>262</v>
      </c>
      <c r="C25" s="110" t="s">
        <v>300</v>
      </c>
      <c r="D25" s="97" t="s">
        <v>301</v>
      </c>
      <c r="E25" s="110" t="b">
        <f>_xlfn.ISFORMULA(A25)</f>
        <v>0</v>
      </c>
    </row>
    <row r="26" spans="1:9">
      <c r="A26" s="108" t="s">
        <v>263</v>
      </c>
      <c r="B26" s="109" t="s">
        <v>264</v>
      </c>
      <c r="C26" s="110" t="s">
        <v>300</v>
      </c>
      <c r="D26" s="112" t="s">
        <v>302</v>
      </c>
      <c r="E26" s="110">
        <f ca="1">_xlfn.SHEET()</f>
        <v>2</v>
      </c>
    </row>
    <row r="27" spans="1:9">
      <c r="A27" s="99" t="s">
        <v>265</v>
      </c>
      <c r="B27" s="113" t="s">
        <v>266</v>
      </c>
      <c r="C27" s="110" t="s">
        <v>300</v>
      </c>
      <c r="D27" s="112" t="s">
        <v>303</v>
      </c>
      <c r="E27" s="110">
        <f ca="1">_xlfn.SHEETS()</f>
        <v>12</v>
      </c>
    </row>
    <row r="28" spans="1:9">
      <c r="A28" s="99" t="s">
        <v>267</v>
      </c>
      <c r="B28" s="113" t="s">
        <v>268</v>
      </c>
      <c r="C28" s="114" t="s">
        <v>304</v>
      </c>
      <c r="D28" s="112" t="s">
        <v>305</v>
      </c>
      <c r="E28" s="110" t="str">
        <f>_xlfn.UNICHAR(65)</f>
        <v>A</v>
      </c>
    </row>
  </sheetData>
  <phoneticPr fontId="5" type="noConversion"/>
  <hyperlinks>
    <hyperlink ref="A9" r:id="rId1" display="http://office.microsoft.com/zh-tw/excel-help/redir/HA102753122.aspx?CTT=5&amp;origin=HA102752955" xr:uid="{00000000-0004-0000-0100-000000000000}"/>
    <hyperlink ref="A10" r:id="rId2" display="http://office.microsoft.com/zh-tw/excel-help/redir/HA102753117.aspx?CTT=5&amp;origin=HA102752955" xr:uid="{00000000-0004-0000-0100-000001000000}"/>
    <hyperlink ref="A7" r:id="rId3" display="http://office.microsoft.com/zh-tw/excel-help/redir/HA102753094.aspx?CTT=5&amp;origin=HA102752955" xr:uid="{00000000-0004-0000-0100-000002000000}"/>
    <hyperlink ref="A12" r:id="rId4" display="http://office.microsoft.com/zh-tw/excel-help/redir/HA102753091.aspx?CTT=5&amp;origin=HA102752955" xr:uid="{00000000-0004-0000-0100-000003000000}"/>
    <hyperlink ref="A13" r:id="rId5" display="http://office.microsoft.com/zh-tw/excel-help/redir/HA102753089.aspx?CTT=5&amp;origin=HA102752955" xr:uid="{00000000-0004-0000-0100-000004000000}"/>
    <hyperlink ref="A16" r:id="rId6" display="http://office.microsoft.com/zh-tw/excel-help/redir/HA102753280.aspx?CTT=5&amp;origin=HA102752955" xr:uid="{00000000-0004-0000-0100-000005000000}"/>
    <hyperlink ref="A17" r:id="rId7" display="http://office.microsoft.com/zh-tw/excel-help/redir/HA102753004.aspx?CTT=5&amp;origin=HA102752955" xr:uid="{00000000-0004-0000-0100-000006000000}"/>
    <hyperlink ref="A3" r:id="rId8" display="http://office.microsoft.com/zh-tw/excel-help/redir/HA102752997.aspx?CTT=5&amp;origin=HA102752955" xr:uid="{00000000-0004-0000-0100-000007000000}"/>
    <hyperlink ref="A19" r:id="rId9" display="http://office.microsoft.com/zh-tw/excel-help/redir/HA102752995.aspx?CTT=5&amp;origin=HA102752955" xr:uid="{00000000-0004-0000-0100-000008000000}"/>
    <hyperlink ref="A5" r:id="rId10" display="http://office.microsoft.com/zh-tw/excel-help/redir/HA102752976.aspx?CTT=5&amp;origin=HA102752955" xr:uid="{00000000-0004-0000-0100-000009000000}"/>
    <hyperlink ref="A8" r:id="rId11" display="http://office.microsoft.com/zh-tw/excel-help/redir/HA102752975.aspx?CTT=5&amp;origin=HA102752955" xr:uid="{00000000-0004-0000-0100-00000A000000}"/>
    <hyperlink ref="A4" r:id="rId12" display="http://office.microsoft.com/zh-tw/excel-help/redir/HA102752947.aspx?CTT=5&amp;origin=HA102752955" xr:uid="{00000000-0004-0000-0100-00000B000000}"/>
    <hyperlink ref="A6" r:id="rId13" display="http://office.microsoft.com/zh-tw/excel-help/redir/HA102752945.aspx?CTT=5&amp;origin=HA102752955" xr:uid="{00000000-0004-0000-0100-00000C000000}"/>
    <hyperlink ref="A11" r:id="rId14" display="http://office.microsoft.com/zh-tw/excel-help/redir/HA102752910.aspx?CTT=5&amp;origin=HA102752955" xr:uid="{00000000-0004-0000-0100-00000D000000}"/>
    <hyperlink ref="A14" r:id="rId15" display="http://office.microsoft.com/zh-tw/excel-help/redir/HA102752879.aspx?CTT=5&amp;origin=HA102752955" xr:uid="{00000000-0004-0000-0100-00000E000000}"/>
    <hyperlink ref="A15" r:id="rId16" display="http://office.microsoft.com/zh-tw/excel-help/redir/HA102752878.aspx?CTT=5&amp;origin=HA102752955" xr:uid="{00000000-0004-0000-0100-00000F000000}"/>
    <hyperlink ref="A18" r:id="rId17" display="http://office.microsoft.com/zh-tw/excel-help/redir/HA102752876.aspx?CTT=5&amp;origin=HA102752955" xr:uid="{00000000-0004-0000-0100-000010000000}"/>
    <hyperlink ref="B18" r:id="rId18" display="javascript:AppendPopup(this,'207323483_1')" xr:uid="{00000000-0004-0000-0100-000011000000}"/>
    <hyperlink ref="A20" r:id="rId19" display="http://office.microsoft.com/zh-tw/excel-help/redir/HA102752833.aspx?CTT=5&amp;origin=HA102752955" xr:uid="{00000000-0004-0000-0100-000012000000}"/>
    <hyperlink ref="A2" r:id="rId20" display="http://office.microsoft.com/zh-tw/excel-help/redir/HA102752820.aspx?CTT=5&amp;origin=HA102752955" xr:uid="{00000000-0004-0000-0100-000013000000}"/>
    <hyperlink ref="A24" r:id="rId21" display="http://office.microsoft.com/zh-tw/excel-help/redir/HA102753280.aspx?CTT=5&amp;origin=HA103980604" xr:uid="{00000000-0004-0000-0100-000014000000}"/>
    <hyperlink ref="A25" r:id="rId22" display="http://office.microsoft.com/zh-tw/excel-help/redir/HA102753291.aspx?CTT=5&amp;origin=HA103980604" xr:uid="{00000000-0004-0000-0100-000015000000}"/>
    <hyperlink ref="A26" r:id="rId23" display="http://office.microsoft.com/zh-tw/excel-help/redir/HA102753270.aspx?CTT=5&amp;origin=HA103980604" xr:uid="{00000000-0004-0000-0100-000016000000}"/>
    <hyperlink ref="A27" r:id="rId24" display="http://office.microsoft.com/zh-tw/excel-help/redir/HA102753271.aspx?CTT=5&amp;origin=HA103980604" xr:uid="{00000000-0004-0000-0100-000017000000}"/>
    <hyperlink ref="A28" r:id="rId25" display="http://office.microsoft.com/zh-tw/excel-help/redir/HA102753273.aspx?CTT=5&amp;origin=HA103980604" xr:uid="{00000000-0004-0000-0100-000018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>
      <pane xSplit="1" ySplit="1" topLeftCell="B2" activePane="bottomRight" state="frozen"/>
      <selection sqref="A1:F18"/>
      <selection pane="topRight" sqref="A1:F18"/>
      <selection pane="bottomLeft" sqref="A1:F18"/>
      <selection pane="bottomRight" activeCell="B11" sqref="B11"/>
    </sheetView>
  </sheetViews>
  <sheetFormatPr defaultRowHeight="16.5"/>
  <cols>
    <col min="1" max="1" width="14.5" customWidth="1"/>
    <col min="2" max="2" width="39.25" style="23" customWidth="1"/>
    <col min="3" max="3" width="37.375" customWidth="1"/>
  </cols>
  <sheetData>
    <row r="1" spans="1:6" s="18" customFormat="1">
      <c r="A1" s="14" t="s">
        <v>273</v>
      </c>
      <c r="B1" s="15" t="s">
        <v>274</v>
      </c>
      <c r="C1" s="16" t="s">
        <v>275</v>
      </c>
      <c r="D1" s="17" t="s">
        <v>276</v>
      </c>
      <c r="E1" s="17" t="s">
        <v>277</v>
      </c>
      <c r="F1" s="18" t="s">
        <v>278</v>
      </c>
    </row>
    <row r="2" spans="1:6">
      <c r="A2" s="19" t="s">
        <v>56</v>
      </c>
      <c r="B2" s="21" t="s">
        <v>57</v>
      </c>
      <c r="C2" s="35" t="s">
        <v>279</v>
      </c>
      <c r="D2" s="19" t="s">
        <v>280</v>
      </c>
      <c r="E2" s="19"/>
      <c r="F2" s="19" t="s">
        <v>281</v>
      </c>
    </row>
    <row r="3" spans="1:6">
      <c r="A3" s="19" t="s">
        <v>48</v>
      </c>
      <c r="B3" s="21" t="s">
        <v>49</v>
      </c>
      <c r="C3" s="35" t="s">
        <v>282</v>
      </c>
      <c r="D3" s="19" t="s">
        <v>101</v>
      </c>
      <c r="E3" s="19"/>
      <c r="F3" s="19" t="s">
        <v>213</v>
      </c>
    </row>
    <row r="4" spans="1:6" ht="33">
      <c r="A4" s="19" t="s">
        <v>69</v>
      </c>
      <c r="B4" s="21" t="s">
        <v>70</v>
      </c>
      <c r="C4" s="35" t="s">
        <v>283</v>
      </c>
      <c r="D4" s="19" t="s">
        <v>101</v>
      </c>
      <c r="E4" s="19"/>
      <c r="F4" s="19" t="s">
        <v>202</v>
      </c>
    </row>
    <row r="5" spans="1:6" ht="49.5">
      <c r="A5" s="20" t="s">
        <v>52</v>
      </c>
      <c r="B5" s="22" t="s">
        <v>53</v>
      </c>
      <c r="C5" s="37" t="s">
        <v>284</v>
      </c>
      <c r="D5" s="36" t="s">
        <v>101</v>
      </c>
      <c r="E5" s="37"/>
      <c r="F5" s="19" t="s">
        <v>220</v>
      </c>
    </row>
    <row r="6" spans="1:6">
      <c r="A6" s="20" t="s">
        <v>58</v>
      </c>
      <c r="B6" s="22" t="s">
        <v>59</v>
      </c>
      <c r="C6" s="36" t="s">
        <v>285</v>
      </c>
      <c r="D6" s="20" t="s">
        <v>101</v>
      </c>
      <c r="E6" s="20"/>
      <c r="F6" s="19" t="s">
        <v>224</v>
      </c>
    </row>
    <row r="7" spans="1:6">
      <c r="A7" s="66" t="s">
        <v>42</v>
      </c>
      <c r="B7" s="67" t="s">
        <v>43</v>
      </c>
      <c r="C7" s="68" t="s">
        <v>286</v>
      </c>
      <c r="D7" s="66" t="s">
        <v>101</v>
      </c>
      <c r="E7" s="66"/>
      <c r="F7" s="19" t="s">
        <v>236</v>
      </c>
    </row>
    <row r="8" spans="1:6">
      <c r="A8" s="66" t="s">
        <v>54</v>
      </c>
      <c r="B8" s="67" t="s">
        <v>55</v>
      </c>
      <c r="C8" s="68" t="s">
        <v>287</v>
      </c>
      <c r="D8" s="66" t="s">
        <v>101</v>
      </c>
      <c r="E8" s="66"/>
      <c r="F8" s="19" t="s">
        <v>242</v>
      </c>
    </row>
    <row r="9" spans="1:6" ht="33">
      <c r="A9" s="116" t="s">
        <v>38</v>
      </c>
      <c r="B9" s="117" t="s">
        <v>39</v>
      </c>
      <c r="C9" s="118" t="s">
        <v>96</v>
      </c>
      <c r="D9" s="116" t="s">
        <v>101</v>
      </c>
      <c r="E9" s="116"/>
      <c r="F9" s="19" t="s">
        <v>184</v>
      </c>
    </row>
    <row r="10" spans="1:6">
      <c r="A10" s="116" t="s">
        <v>40</v>
      </c>
      <c r="B10" s="117" t="s">
        <v>41</v>
      </c>
      <c r="C10" s="118" t="s">
        <v>97</v>
      </c>
      <c r="D10" s="116" t="s">
        <v>101</v>
      </c>
      <c r="E10" s="116"/>
      <c r="F10" s="19" t="s">
        <v>252</v>
      </c>
    </row>
    <row r="11" spans="1:6">
      <c r="A11" s="116" t="s">
        <v>60</v>
      </c>
      <c r="B11" s="117" t="s">
        <v>61</v>
      </c>
      <c r="C11" s="118" t="s">
        <v>98</v>
      </c>
      <c r="D11" s="116" t="s">
        <v>101</v>
      </c>
      <c r="E11" s="116"/>
      <c r="F11" s="19" t="s">
        <v>193</v>
      </c>
    </row>
    <row r="12" spans="1:6">
      <c r="A12" s="20" t="s">
        <v>44</v>
      </c>
      <c r="B12" s="22" t="s">
        <v>45</v>
      </c>
      <c r="C12" s="24" t="s">
        <v>271</v>
      </c>
      <c r="D12" t="s">
        <v>101</v>
      </c>
      <c r="F12" s="19" t="s">
        <v>207</v>
      </c>
    </row>
    <row r="13" spans="1:6">
      <c r="A13" s="20" t="s">
        <v>46</v>
      </c>
      <c r="B13" s="22" t="s">
        <v>47</v>
      </c>
      <c r="C13" s="24" t="s">
        <v>73</v>
      </c>
      <c r="D13" t="s">
        <v>101</v>
      </c>
      <c r="F13" s="19" t="s">
        <v>188</v>
      </c>
    </row>
    <row r="14" spans="1:6">
      <c r="A14" s="20" t="s">
        <v>62</v>
      </c>
      <c r="B14" s="22" t="s">
        <v>63</v>
      </c>
      <c r="C14" s="24" t="s">
        <v>74</v>
      </c>
      <c r="D14" t="s">
        <v>101</v>
      </c>
      <c r="F14" s="19" t="s">
        <v>197</v>
      </c>
    </row>
    <row r="15" spans="1:6">
      <c r="A15" s="20" t="s">
        <v>64</v>
      </c>
      <c r="B15" s="22" t="s">
        <v>65</v>
      </c>
      <c r="C15" s="24" t="s">
        <v>272</v>
      </c>
      <c r="D15" t="s">
        <v>101</v>
      </c>
      <c r="F15" s="19" t="s">
        <v>217</v>
      </c>
    </row>
    <row r="16" spans="1:6" ht="82.5">
      <c r="A16" t="s">
        <v>66</v>
      </c>
      <c r="B16" s="23" t="s">
        <v>71</v>
      </c>
      <c r="C16" s="24" t="s">
        <v>99</v>
      </c>
      <c r="D16" t="s">
        <v>101</v>
      </c>
      <c r="F16" s="19" t="s">
        <v>227</v>
      </c>
    </row>
    <row r="17" spans="1:6">
      <c r="A17" s="19" t="s">
        <v>67</v>
      </c>
      <c r="B17" s="21" t="s">
        <v>68</v>
      </c>
      <c r="C17" s="24" t="s">
        <v>100</v>
      </c>
      <c r="D17" t="s">
        <v>149</v>
      </c>
      <c r="E17" s="115" t="s">
        <v>72</v>
      </c>
      <c r="F17" s="19" t="s">
        <v>230</v>
      </c>
    </row>
    <row r="18" spans="1:6" ht="33">
      <c r="A18" t="s">
        <v>50</v>
      </c>
      <c r="B18" s="23" t="s">
        <v>51</v>
      </c>
      <c r="C18" s="24" t="s">
        <v>270</v>
      </c>
      <c r="D18" t="s">
        <v>101</v>
      </c>
      <c r="F18" s="19" t="s">
        <v>247</v>
      </c>
    </row>
    <row r="22" spans="1:6">
      <c r="C22">
        <f>AREAS(A1:E18)</f>
        <v>1</v>
      </c>
    </row>
    <row r="23" spans="1:6">
      <c r="B23"/>
    </row>
  </sheetData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workbookViewId="0">
      <selection activeCell="A21" sqref="A21"/>
    </sheetView>
  </sheetViews>
  <sheetFormatPr defaultRowHeight="16.5"/>
  <cols>
    <col min="1" max="1" width="11.875" customWidth="1"/>
    <col min="2" max="2" width="28.5" customWidth="1"/>
    <col min="4" max="4" width="19.125" customWidth="1"/>
    <col min="6" max="6" width="16.625" customWidth="1"/>
  </cols>
  <sheetData>
    <row r="1" spans="1:6" s="52" customFormat="1">
      <c r="A1" s="56" t="s">
        <v>113</v>
      </c>
      <c r="B1" s="56" t="s">
        <v>114</v>
      </c>
      <c r="D1" s="60" t="s">
        <v>146</v>
      </c>
      <c r="E1" s="56" t="s">
        <v>113</v>
      </c>
      <c r="F1" s="57"/>
    </row>
    <row r="2" spans="1:6" s="52" customFormat="1" ht="17.25" thickBot="1">
      <c r="A2" s="59" t="s">
        <v>132</v>
      </c>
      <c r="B2" s="59" t="s">
        <v>132</v>
      </c>
      <c r="E2" s="58" t="s">
        <v>132</v>
      </c>
      <c r="F2" s="57"/>
    </row>
    <row r="3" spans="1:6" s="52" customFormat="1">
      <c r="A3" s="51" t="s">
        <v>133</v>
      </c>
      <c r="B3" s="51" t="s">
        <v>134</v>
      </c>
      <c r="E3" s="63">
        <v>23</v>
      </c>
      <c r="F3"/>
    </row>
    <row r="4" spans="1:6" s="52" customFormat="1">
      <c r="A4" s="51" t="s">
        <v>135</v>
      </c>
      <c r="B4" s="51" t="s">
        <v>136</v>
      </c>
      <c r="E4" s="64">
        <v>45</v>
      </c>
      <c r="F4"/>
    </row>
    <row r="5" spans="1:6" s="52" customFormat="1" ht="17.25" thickBot="1">
      <c r="A5" s="51" t="s">
        <v>137</v>
      </c>
      <c r="B5" s="51" t="s">
        <v>138</v>
      </c>
      <c r="E5" s="65">
        <v>12</v>
      </c>
      <c r="F5"/>
    </row>
    <row r="6" spans="1:6" s="52" customFormat="1">
      <c r="A6" s="51" t="s">
        <v>139</v>
      </c>
      <c r="B6" s="51" t="s">
        <v>140</v>
      </c>
      <c r="E6" s="50">
        <v>10</v>
      </c>
    </row>
    <row r="7" spans="1:6" s="52" customFormat="1">
      <c r="A7" s="59" t="s">
        <v>115</v>
      </c>
      <c r="B7" s="59" t="s">
        <v>141</v>
      </c>
      <c r="E7" s="58" t="s">
        <v>115</v>
      </c>
      <c r="F7" s="58" t="s">
        <v>141</v>
      </c>
    </row>
    <row r="8" spans="1:6" s="52" customFormat="1">
      <c r="A8" s="51" t="str">
        <f>CHOOSE(2,A3,A4,A5,A6)</f>
        <v>2nd</v>
      </c>
      <c r="B8" s="54" t="s">
        <v>142</v>
      </c>
      <c r="E8" s="50">
        <f>SUM(E3:CHOOSE(2,E3,E4,E5))</f>
        <v>68</v>
      </c>
      <c r="F8" s="53" t="s">
        <v>144</v>
      </c>
    </row>
    <row r="9" spans="1:6" s="52" customFormat="1">
      <c r="A9" s="51" t="str">
        <f>CHOOSE(4,B3,B4,B5,B6)</f>
        <v>Bolts</v>
      </c>
      <c r="B9" s="54" t="s">
        <v>143</v>
      </c>
    </row>
    <row r="10" spans="1:6" s="52" customFormat="1">
      <c r="A10" s="51"/>
      <c r="B10" s="54"/>
    </row>
    <row r="11" spans="1:6" s="1" customFormat="1">
      <c r="A11" s="55" t="s">
        <v>126</v>
      </c>
      <c r="E11" s="52"/>
    </row>
    <row r="12" spans="1:6">
      <c r="A12" s="61" t="s">
        <v>153</v>
      </c>
      <c r="E12" s="1"/>
    </row>
    <row r="13" spans="1:6">
      <c r="A13" s="48" t="s">
        <v>116</v>
      </c>
    </row>
    <row r="14" spans="1:6">
      <c r="A14" s="62" t="s">
        <v>150</v>
      </c>
    </row>
    <row r="15" spans="1:6" s="52" customFormat="1">
      <c r="A15" s="51" t="s">
        <v>129</v>
      </c>
      <c r="E15"/>
    </row>
    <row r="16" spans="1:6" s="52" customFormat="1">
      <c r="A16" s="61" t="s">
        <v>151</v>
      </c>
    </row>
    <row r="17" spans="1:5">
      <c r="A17" s="47" t="s">
        <v>123</v>
      </c>
      <c r="E17" s="52"/>
    </row>
    <row r="18" spans="1:5">
      <c r="A18" s="47" t="s">
        <v>124</v>
      </c>
    </row>
    <row r="19" spans="1:5">
      <c r="A19" s="47" t="s">
        <v>125</v>
      </c>
    </row>
    <row r="20" spans="1:5">
      <c r="A20" s="49" t="s">
        <v>127</v>
      </c>
    </row>
    <row r="21" spans="1:5">
      <c r="A21" s="61" t="s">
        <v>128</v>
      </c>
    </row>
    <row r="23" spans="1:5">
      <c r="A23" t="s">
        <v>145</v>
      </c>
    </row>
    <row r="24" spans="1:5">
      <c r="A24" t="s">
        <v>119</v>
      </c>
    </row>
    <row r="25" spans="1:5">
      <c r="A25" t="s">
        <v>117</v>
      </c>
    </row>
    <row r="26" spans="1:5">
      <c r="A26">
        <f>SUM(CHOOSE(2,A11:A20,B11:B20,C11:C20))</f>
        <v>0</v>
      </c>
      <c r="B26" s="24" t="s">
        <v>130</v>
      </c>
    </row>
    <row r="27" spans="1:5">
      <c r="A27" t="s">
        <v>118</v>
      </c>
    </row>
    <row r="28" spans="1:5">
      <c r="A28">
        <f>SUM(B11:B20)</f>
        <v>0</v>
      </c>
      <c r="B28" s="24" t="s">
        <v>131</v>
      </c>
    </row>
    <row r="29" spans="1:5">
      <c r="A29" t="s">
        <v>120</v>
      </c>
    </row>
    <row r="30" spans="1:5">
      <c r="A30" t="s">
        <v>121</v>
      </c>
    </row>
  </sheetData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workbookViewId="0">
      <selection activeCell="A21" sqref="A21"/>
    </sheetView>
  </sheetViews>
  <sheetFormatPr defaultRowHeight="16.5"/>
  <cols>
    <col min="1" max="1" width="6" style="5" bestFit="1" customWidth="1"/>
    <col min="2" max="2" width="10.5" style="5" bestFit="1" customWidth="1"/>
    <col min="3" max="3" width="5.5" style="5" customWidth="1"/>
    <col min="4" max="4" width="12.75" style="5" bestFit="1" customWidth="1"/>
    <col min="5" max="5" width="5.125" style="5" customWidth="1"/>
    <col min="6" max="6" width="9" style="5"/>
    <col min="7" max="7" width="5.875" style="5" customWidth="1"/>
    <col min="8" max="16384" width="9" style="5"/>
  </cols>
  <sheetData>
    <row r="1" spans="1:8">
      <c r="A1" s="1" t="s">
        <v>32</v>
      </c>
      <c r="B1" s="10">
        <v>39117</v>
      </c>
      <c r="D1" s="5" t="s">
        <v>34</v>
      </c>
      <c r="E1" s="5">
        <f>MOD(B1,7)</f>
        <v>1</v>
      </c>
      <c r="F1" s="5" t="s">
        <v>35</v>
      </c>
    </row>
    <row r="2" spans="1:8">
      <c r="A2" s="1" t="s">
        <v>33</v>
      </c>
      <c r="B2" s="41" t="str">
        <f>CHOOSE(MOD(B1,7)+1,"六","日","一","二","三","四","五")</f>
        <v>日</v>
      </c>
      <c r="C2" s="26"/>
      <c r="D2" s="40"/>
      <c r="E2" s="27"/>
      <c r="H2" s="5" t="s">
        <v>148</v>
      </c>
    </row>
    <row r="3" spans="1:8">
      <c r="B3" s="25"/>
      <c r="C3" s="26"/>
      <c r="D3" s="40"/>
      <c r="E3" s="27"/>
      <c r="H3" s="28" t="s">
        <v>106</v>
      </c>
    </row>
    <row r="4" spans="1:8">
      <c r="B4" s="39">
        <f>B1</f>
        <v>39117</v>
      </c>
      <c r="C4" s="26" t="s">
        <v>36</v>
      </c>
      <c r="D4" s="40"/>
      <c r="E4" s="27"/>
      <c r="H4" s="34" t="s">
        <v>107</v>
      </c>
    </row>
    <row r="7" spans="1:8">
      <c r="A7" s="32" t="s">
        <v>75</v>
      </c>
      <c r="B7" s="33"/>
    </row>
    <row r="8" spans="1:8">
      <c r="A8" s="28" t="s">
        <v>147</v>
      </c>
      <c r="B8" s="29"/>
    </row>
    <row r="9" spans="1:8">
      <c r="A9" s="29" t="s">
        <v>102</v>
      </c>
      <c r="B9" s="69" t="s">
        <v>152</v>
      </c>
    </row>
    <row r="10" spans="1:8">
      <c r="A10" s="29"/>
      <c r="B10" s="30" t="s">
        <v>76</v>
      </c>
    </row>
    <row r="11" spans="1:8">
      <c r="A11" s="28" t="s">
        <v>77</v>
      </c>
      <c r="B11" s="29"/>
    </row>
    <row r="12" spans="1:8">
      <c r="A12" s="29"/>
      <c r="B12" s="34" t="s">
        <v>103</v>
      </c>
    </row>
    <row r="13" spans="1:8">
      <c r="A13" s="29"/>
      <c r="B13" s="30" t="s">
        <v>78</v>
      </c>
    </row>
    <row r="14" spans="1:8">
      <c r="A14" s="28" t="s">
        <v>79</v>
      </c>
      <c r="B14" s="29"/>
    </row>
    <row r="15" spans="1:8">
      <c r="A15" s="28" t="s">
        <v>80</v>
      </c>
      <c r="B15" s="29"/>
    </row>
    <row r="17" spans="1:2">
      <c r="B17" s="35" t="s">
        <v>122</v>
      </c>
    </row>
    <row r="28" spans="1:2">
      <c r="A28" s="10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F4"/>
  <sheetViews>
    <sheetView workbookViewId="0">
      <selection activeCell="A21" sqref="A21"/>
    </sheetView>
  </sheetViews>
  <sheetFormatPr defaultRowHeight="16.5"/>
  <cols>
    <col min="1" max="1" width="6" style="5" bestFit="1" customWidth="1"/>
    <col min="2" max="2" width="10.5" style="5" bestFit="1" customWidth="1"/>
    <col min="3" max="3" width="5.5" style="5" customWidth="1"/>
    <col min="4" max="4" width="12.75" style="5" bestFit="1" customWidth="1"/>
    <col min="5" max="5" width="5.125" style="5" customWidth="1"/>
    <col min="6" max="16384" width="9" style="5"/>
  </cols>
  <sheetData>
    <row r="1" spans="1:6">
      <c r="A1" s="1" t="s">
        <v>32</v>
      </c>
      <c r="B1" s="10">
        <f ca="1">TODAY()</f>
        <v>44739</v>
      </c>
      <c r="D1" s="5" t="s">
        <v>34</v>
      </c>
      <c r="E1" s="5">
        <f ca="1">MOD(B1,7)</f>
        <v>2</v>
      </c>
      <c r="F1" s="5" t="s">
        <v>35</v>
      </c>
    </row>
    <row r="2" spans="1:6">
      <c r="A2" s="1" t="s">
        <v>33</v>
      </c>
    </row>
    <row r="4" spans="1:6">
      <c r="B4" s="13">
        <f ca="1">B1</f>
        <v>44739</v>
      </c>
      <c r="C4" s="5" t="s">
        <v>36</v>
      </c>
    </row>
  </sheetData>
  <phoneticPr fontId="5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7"/>
  <sheetViews>
    <sheetView workbookViewId="0">
      <selection activeCell="A21" sqref="A21"/>
    </sheetView>
  </sheetViews>
  <sheetFormatPr defaultRowHeight="16.5"/>
  <cols>
    <col min="1" max="1" width="5.5" style="5" bestFit="1" customWidth="1"/>
    <col min="2" max="2" width="11.875" style="5" customWidth="1"/>
    <col min="3" max="3" width="9.5" style="5" bestFit="1" customWidth="1"/>
    <col min="4" max="10" width="9" style="5"/>
    <col min="11" max="11" width="5.5" style="5" bestFit="1" customWidth="1"/>
    <col min="12" max="12" width="9" style="5"/>
    <col min="13" max="13" width="9.5" style="5" bestFit="1" customWidth="1"/>
    <col min="14" max="16384" width="9" style="5"/>
  </cols>
  <sheetData>
    <row r="1" spans="1:14">
      <c r="A1" s="3" t="s">
        <v>1</v>
      </c>
      <c r="B1" s="3" t="s">
        <v>0</v>
      </c>
      <c r="C1" s="4" t="s">
        <v>30</v>
      </c>
      <c r="D1" s="3" t="s">
        <v>31</v>
      </c>
      <c r="K1" s="3" t="s">
        <v>1</v>
      </c>
      <c r="L1" s="3" t="s">
        <v>0</v>
      </c>
      <c r="M1" s="4" t="s">
        <v>30</v>
      </c>
      <c r="N1" s="3" t="s">
        <v>31</v>
      </c>
    </row>
    <row r="2" spans="1:14">
      <c r="A2" s="6">
        <v>1201</v>
      </c>
      <c r="B2" s="7" t="s">
        <v>2</v>
      </c>
      <c r="C2" s="11">
        <v>1362580</v>
      </c>
      <c r="D2" s="5" t="str">
        <f>CHOOSE(MATCH(C2,{0,1000000,2000000},1),"待加強","尚可","優等")</f>
        <v>尚可</v>
      </c>
      <c r="K2" s="6">
        <v>1201</v>
      </c>
      <c r="L2" s="7" t="s">
        <v>2</v>
      </c>
      <c r="M2" s="11">
        <v>1362580</v>
      </c>
    </row>
    <row r="3" spans="1:14">
      <c r="A3" s="6">
        <v>1203</v>
      </c>
      <c r="B3" s="7" t="s">
        <v>3</v>
      </c>
      <c r="C3" s="11">
        <v>687200</v>
      </c>
      <c r="D3" s="5" t="str">
        <f>CHOOSE(MATCH(C3,{0,1000000,2000000},1),"待加強","尚可","優等")</f>
        <v>待加強</v>
      </c>
      <c r="K3" s="6">
        <v>1203</v>
      </c>
      <c r="L3" s="7" t="s">
        <v>3</v>
      </c>
      <c r="M3" s="11">
        <v>687200</v>
      </c>
    </row>
    <row r="4" spans="1:14">
      <c r="A4" s="6">
        <v>1208</v>
      </c>
      <c r="B4" s="7" t="s">
        <v>4</v>
      </c>
      <c r="C4" s="11">
        <v>2586950</v>
      </c>
      <c r="D4" s="5" t="str">
        <f>CHOOSE(MATCH(C4,{0,1000000,2000000},1),"待加強","尚可","優等")</f>
        <v>優等</v>
      </c>
      <c r="K4" s="6">
        <v>1208</v>
      </c>
      <c r="L4" s="7" t="s">
        <v>4</v>
      </c>
      <c r="M4" s="11">
        <v>2586950</v>
      </c>
    </row>
    <row r="5" spans="1:14">
      <c r="A5" s="6">
        <v>1218</v>
      </c>
      <c r="B5" s="7" t="s">
        <v>5</v>
      </c>
      <c r="C5" s="11">
        <v>747000</v>
      </c>
      <c r="D5" s="5" t="str">
        <f>CHOOSE(MATCH(C5,{0,1000000,2000000},1),"待加強","尚可","優等")</f>
        <v>待加強</v>
      </c>
      <c r="K5" s="6">
        <v>1218</v>
      </c>
      <c r="L5" s="7" t="s">
        <v>5</v>
      </c>
      <c r="M5" s="11">
        <v>747000</v>
      </c>
    </row>
    <row r="6" spans="1:14">
      <c r="A6" s="6">
        <v>1220</v>
      </c>
      <c r="B6" s="7" t="s">
        <v>6</v>
      </c>
      <c r="C6" s="11">
        <v>4389750</v>
      </c>
      <c r="D6" s="5" t="str">
        <f>CHOOSE(MATCH(C6,{0,1000000,2000000},1),"待加強","尚可","優等")</f>
        <v>優等</v>
      </c>
      <c r="K6" s="6">
        <v>1220</v>
      </c>
      <c r="L6" s="7" t="s">
        <v>6</v>
      </c>
      <c r="M6" s="11">
        <v>4389750</v>
      </c>
    </row>
    <row r="7" spans="1:14">
      <c r="A7" s="6">
        <v>1316</v>
      </c>
      <c r="B7" s="7" t="s">
        <v>7</v>
      </c>
      <c r="C7" s="11">
        <v>2556000</v>
      </c>
      <c r="D7" s="5" t="str">
        <f>CHOOSE(MATCH(C7,{0,1000000,2000000},1),"待加強","尚可","優等")</f>
        <v>優等</v>
      </c>
      <c r="K7" s="6">
        <v>1316</v>
      </c>
      <c r="L7" s="7" t="s">
        <v>7</v>
      </c>
      <c r="M7" s="11">
        <v>2556000</v>
      </c>
    </row>
    <row r="8" spans="1:14">
      <c r="A8" s="6">
        <v>1318</v>
      </c>
      <c r="B8" s="7" t="s">
        <v>8</v>
      </c>
      <c r="C8" s="11">
        <v>648000</v>
      </c>
      <c r="D8" s="5" t="str">
        <f>CHOOSE(MATCH(C8,{0,1000000,2000000},1),"待加強","尚可","優等")</f>
        <v>待加強</v>
      </c>
      <c r="K8" s="6">
        <v>1318</v>
      </c>
      <c r="L8" s="7" t="s">
        <v>8</v>
      </c>
      <c r="M8" s="11">
        <v>648000</v>
      </c>
    </row>
    <row r="9" spans="1:14">
      <c r="A9" s="6">
        <v>1440</v>
      </c>
      <c r="B9" s="7" t="s">
        <v>9</v>
      </c>
      <c r="C9" s="11">
        <v>125000</v>
      </c>
      <c r="D9" s="5" t="str">
        <f>CHOOSE(MATCH(C9,{0,1000000,2000000},1),"待加強","尚可","優等")</f>
        <v>待加強</v>
      </c>
      <c r="K9" s="6">
        <v>1440</v>
      </c>
      <c r="L9" s="7" t="s">
        <v>9</v>
      </c>
      <c r="M9" s="11">
        <v>125000</v>
      </c>
    </row>
    <row r="10" spans="1:14" ht="17.25" thickBot="1">
      <c r="A10" s="8">
        <v>1452</v>
      </c>
      <c r="B10" s="9" t="s">
        <v>10</v>
      </c>
      <c r="C10" s="12">
        <v>6890000</v>
      </c>
      <c r="D10" s="9" t="str">
        <f>CHOOSE(MATCH(C10,{0,1000000,2000000},1),"待加強","尚可","優等")</f>
        <v>優等</v>
      </c>
      <c r="K10" s="8">
        <v>1452</v>
      </c>
      <c r="L10" s="9" t="s">
        <v>10</v>
      </c>
      <c r="M10" s="12">
        <v>6890000</v>
      </c>
      <c r="N10" s="9"/>
    </row>
    <row r="13" spans="1:14">
      <c r="A13" s="28" t="s">
        <v>87</v>
      </c>
      <c r="B13" s="29"/>
      <c r="C13" s="29"/>
    </row>
    <row r="14" spans="1:14">
      <c r="A14" s="29"/>
      <c r="B14" s="38" t="s">
        <v>81</v>
      </c>
      <c r="C14" s="38" t="s">
        <v>82</v>
      </c>
    </row>
    <row r="15" spans="1:14">
      <c r="A15" s="31"/>
      <c r="B15" s="38" t="s">
        <v>83</v>
      </c>
      <c r="C15" s="38" t="s">
        <v>84</v>
      </c>
    </row>
    <row r="16" spans="1:14">
      <c r="A16" s="31"/>
      <c r="B16" s="38" t="s">
        <v>85</v>
      </c>
      <c r="C16" s="38" t="s">
        <v>86</v>
      </c>
    </row>
    <row r="17" spans="1:3">
      <c r="A17" s="28" t="s">
        <v>88</v>
      </c>
      <c r="B17" s="29"/>
      <c r="C17" s="29"/>
    </row>
  </sheetData>
  <phoneticPr fontId="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7"/>
  <sheetViews>
    <sheetView tabSelected="1" workbookViewId="0">
      <selection activeCell="A21" sqref="A21"/>
    </sheetView>
  </sheetViews>
  <sheetFormatPr defaultRowHeight="16.5"/>
  <cols>
    <col min="1" max="1" width="5.5" style="5" bestFit="1" customWidth="1"/>
    <col min="2" max="2" width="9" style="5"/>
    <col min="3" max="3" width="9.5" style="5" bestFit="1" customWidth="1"/>
    <col min="4" max="5" width="9" style="5"/>
    <col min="6" max="6" width="14.25" style="5" customWidth="1"/>
    <col min="7" max="16" width="9" style="5"/>
    <col min="17" max="17" width="13.625" style="5" customWidth="1"/>
    <col min="18" max="16384" width="9" style="5"/>
  </cols>
  <sheetData>
    <row r="1" spans="1:18">
      <c r="A1" s="3" t="s">
        <v>1</v>
      </c>
      <c r="B1" s="3" t="s">
        <v>0</v>
      </c>
      <c r="C1" s="4" t="s">
        <v>30</v>
      </c>
      <c r="D1" s="3" t="s">
        <v>31</v>
      </c>
      <c r="K1" s="43" t="s">
        <v>109</v>
      </c>
      <c r="L1" s="3" t="s">
        <v>1</v>
      </c>
      <c r="M1" s="3" t="s">
        <v>0</v>
      </c>
      <c r="N1" s="4" t="s">
        <v>30</v>
      </c>
      <c r="O1" s="3" t="s">
        <v>31</v>
      </c>
      <c r="Q1" s="28"/>
      <c r="R1" s="29"/>
    </row>
    <row r="2" spans="1:18">
      <c r="A2" s="6">
        <v>1201</v>
      </c>
      <c r="B2" s="7" t="s">
        <v>2</v>
      </c>
      <c r="C2" s="11">
        <v>1362580</v>
      </c>
      <c r="D2" s="5" t="str">
        <f>CHOOSE(IF(INT(C2/1000000)+1&gt;=3,3,INT(C2/1000000)+1),"待加強","尚可","優等")</f>
        <v>尚可</v>
      </c>
      <c r="L2" s="6">
        <v>1201</v>
      </c>
      <c r="M2" s="7" t="s">
        <v>2</v>
      </c>
      <c r="N2" s="11">
        <v>1362580</v>
      </c>
      <c r="Q2" s="30"/>
      <c r="R2" s="42"/>
    </row>
    <row r="3" spans="1:18">
      <c r="A3" s="6">
        <v>1203</v>
      </c>
      <c r="B3" s="7" t="s">
        <v>3</v>
      </c>
      <c r="C3" s="11">
        <v>687200</v>
      </c>
      <c r="D3" s="5" t="str">
        <f t="shared" ref="D3:D10" si="0">CHOOSE(IF(INT(C3/1000000)+1&gt;=3,3,INT(C3/1000000)+1),"待加強","尚可","優等")</f>
        <v>待加強</v>
      </c>
      <c r="L3" s="6">
        <v>1203</v>
      </c>
      <c r="M3" s="7" t="s">
        <v>3</v>
      </c>
      <c r="N3" s="11">
        <v>687200</v>
      </c>
      <c r="Q3" s="30"/>
      <c r="R3" s="42"/>
    </row>
    <row r="4" spans="1:18">
      <c r="A4" s="6">
        <v>1208</v>
      </c>
      <c r="B4" s="7" t="s">
        <v>4</v>
      </c>
      <c r="C4" s="11">
        <v>2586950</v>
      </c>
      <c r="D4" s="5" t="str">
        <f t="shared" si="0"/>
        <v>優等</v>
      </c>
      <c r="L4" s="6">
        <v>1208</v>
      </c>
      <c r="M4" s="7" t="s">
        <v>4</v>
      </c>
      <c r="N4" s="11">
        <v>2586950</v>
      </c>
      <c r="Q4" s="30"/>
      <c r="R4" s="42"/>
    </row>
    <row r="5" spans="1:18">
      <c r="A5" s="6">
        <v>1218</v>
      </c>
      <c r="B5" s="7" t="s">
        <v>5</v>
      </c>
      <c r="C5" s="11">
        <v>747000</v>
      </c>
      <c r="D5" s="5" t="str">
        <f t="shared" si="0"/>
        <v>待加強</v>
      </c>
      <c r="L5" s="6">
        <v>1218</v>
      </c>
      <c r="M5" s="7" t="s">
        <v>5</v>
      </c>
      <c r="N5" s="11">
        <v>747000</v>
      </c>
    </row>
    <row r="6" spans="1:18">
      <c r="A6" s="6">
        <v>1220</v>
      </c>
      <c r="B6" s="7" t="s">
        <v>6</v>
      </c>
      <c r="C6" s="11">
        <v>4389750</v>
      </c>
      <c r="D6" s="5" t="str">
        <f t="shared" si="0"/>
        <v>優等</v>
      </c>
      <c r="L6" s="6">
        <v>1220</v>
      </c>
      <c r="M6" s="7" t="s">
        <v>6</v>
      </c>
      <c r="N6" s="11">
        <v>4389750</v>
      </c>
    </row>
    <row r="7" spans="1:18">
      <c r="A7" s="6">
        <v>1316</v>
      </c>
      <c r="B7" s="7" t="s">
        <v>7</v>
      </c>
      <c r="C7" s="11">
        <v>2556000</v>
      </c>
      <c r="D7" s="5" t="str">
        <f t="shared" si="0"/>
        <v>優等</v>
      </c>
      <c r="L7" s="6">
        <v>1316</v>
      </c>
      <c r="M7" s="7" t="s">
        <v>7</v>
      </c>
      <c r="N7" s="11">
        <v>2556000</v>
      </c>
    </row>
    <row r="8" spans="1:18">
      <c r="A8" s="6">
        <v>1318</v>
      </c>
      <c r="B8" s="7" t="s">
        <v>8</v>
      </c>
      <c r="C8" s="11">
        <v>648000</v>
      </c>
      <c r="D8" s="5" t="str">
        <f t="shared" si="0"/>
        <v>待加強</v>
      </c>
      <c r="L8" s="6">
        <v>1318</v>
      </c>
      <c r="M8" s="7" t="s">
        <v>8</v>
      </c>
      <c r="N8" s="11">
        <v>648000</v>
      </c>
    </row>
    <row r="9" spans="1:18">
      <c r="A9" s="6">
        <v>1440</v>
      </c>
      <c r="B9" s="7" t="s">
        <v>9</v>
      </c>
      <c r="C9" s="11">
        <v>125000</v>
      </c>
      <c r="D9" s="5" t="str">
        <f t="shared" si="0"/>
        <v>待加強</v>
      </c>
      <c r="L9" s="6">
        <v>1440</v>
      </c>
      <c r="M9" s="7" t="s">
        <v>9</v>
      </c>
      <c r="N9" s="11">
        <v>125000</v>
      </c>
    </row>
    <row r="10" spans="1:18" ht="17.25" thickBot="1">
      <c r="A10" s="8">
        <v>1452</v>
      </c>
      <c r="B10" s="9" t="s">
        <v>10</v>
      </c>
      <c r="C10" s="12">
        <v>6890000</v>
      </c>
      <c r="D10" s="9" t="str">
        <f t="shared" si="0"/>
        <v>優等</v>
      </c>
      <c r="L10" s="8">
        <v>1452</v>
      </c>
      <c r="M10" s="9" t="s">
        <v>10</v>
      </c>
      <c r="N10" s="12">
        <v>6890000</v>
      </c>
      <c r="O10" s="9"/>
    </row>
    <row r="14" spans="1:18">
      <c r="A14" s="28" t="s">
        <v>104</v>
      </c>
    </row>
    <row r="15" spans="1:18">
      <c r="A15" s="28" t="s">
        <v>89</v>
      </c>
    </row>
    <row r="17" spans="2:2">
      <c r="B17" s="5" t="s">
        <v>105</v>
      </c>
    </row>
  </sheetData>
  <phoneticPr fontId="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26"/>
  <sheetViews>
    <sheetView workbookViewId="0">
      <selection activeCell="A21" sqref="A21"/>
    </sheetView>
  </sheetViews>
  <sheetFormatPr defaultRowHeight="16.5"/>
  <cols>
    <col min="1" max="1" width="6" style="5" bestFit="1" customWidth="1"/>
    <col min="2" max="2" width="7.5" style="5" bestFit="1" customWidth="1"/>
    <col min="3" max="3" width="11.75" style="5" customWidth="1"/>
    <col min="4" max="6" width="9" style="5"/>
    <col min="7" max="7" width="10.875" style="5" customWidth="1"/>
    <col min="8" max="16384" width="9" style="5"/>
  </cols>
  <sheetData>
    <row r="1" spans="1:8">
      <c r="A1" s="3" t="s">
        <v>1</v>
      </c>
      <c r="B1" s="3" t="s">
        <v>0</v>
      </c>
      <c r="C1" s="4" t="s">
        <v>27</v>
      </c>
      <c r="D1" s="4" t="s">
        <v>28</v>
      </c>
      <c r="E1" s="3" t="s">
        <v>29</v>
      </c>
    </row>
    <row r="2" spans="1:8">
      <c r="A2" s="6">
        <v>1201</v>
      </c>
      <c r="B2" s="7" t="s">
        <v>2</v>
      </c>
      <c r="C2" s="11">
        <v>1362580</v>
      </c>
      <c r="D2" s="5">
        <f>CHOOSE(IF(INT(C2/1000000)+1&gt;=3,3,INT(C2/1000000)+1),"1%","1.5%","3%")*C2</f>
        <v>20438.7</v>
      </c>
      <c r="E2" s="5" t="str">
        <f>CHOOSE(IF(INT(C2/1000000)+1&gt;=3,3,INT(C2/1000000)+1),"待加強","尚可","優等")</f>
        <v>尚可</v>
      </c>
      <c r="G2" s="28" t="s">
        <v>108</v>
      </c>
      <c r="H2" s="29"/>
    </row>
    <row r="3" spans="1:8">
      <c r="A3" s="6">
        <v>1203</v>
      </c>
      <c r="B3" s="7" t="s">
        <v>3</v>
      </c>
      <c r="C3" s="11">
        <v>687200</v>
      </c>
      <c r="D3" s="5">
        <f t="shared" ref="D3:D10" si="0">CHOOSE(IF(INT(C3/1000000)+1&gt;=3,3,INT(C3/1000000)+1),"1%","1.5%","3%")*C3</f>
        <v>6872</v>
      </c>
      <c r="E3" s="5" t="str">
        <f t="shared" ref="E3:E10" si="1">CHOOSE(IF(INT(C3/1000000)+1&gt;=3,3,INT(C3/1000000)+1),"待加強","尚可","優等")</f>
        <v>待加強</v>
      </c>
      <c r="G3" s="30" t="s">
        <v>81</v>
      </c>
      <c r="H3" s="42">
        <v>0.01</v>
      </c>
    </row>
    <row r="4" spans="1:8">
      <c r="A4" s="6">
        <v>1208</v>
      </c>
      <c r="B4" s="7" t="s">
        <v>4</v>
      </c>
      <c r="C4" s="11">
        <v>2586950</v>
      </c>
      <c r="D4" s="5">
        <f t="shared" si="0"/>
        <v>77608.5</v>
      </c>
      <c r="E4" s="5" t="str">
        <f t="shared" si="1"/>
        <v>優等</v>
      </c>
      <c r="G4" s="30" t="s">
        <v>83</v>
      </c>
      <c r="H4" s="42">
        <v>1.4999999999999999E-2</v>
      </c>
    </row>
    <row r="5" spans="1:8">
      <c r="A5" s="6">
        <v>1218</v>
      </c>
      <c r="B5" s="7" t="s">
        <v>5</v>
      </c>
      <c r="C5" s="11">
        <v>747000</v>
      </c>
      <c r="D5" s="5">
        <f t="shared" si="0"/>
        <v>7470</v>
      </c>
      <c r="E5" s="5" t="str">
        <f t="shared" si="1"/>
        <v>待加強</v>
      </c>
      <c r="G5" s="30" t="s">
        <v>85</v>
      </c>
      <c r="H5" s="42">
        <v>0.03</v>
      </c>
    </row>
    <row r="6" spans="1:8">
      <c r="A6" s="6">
        <v>1220</v>
      </c>
      <c r="B6" s="7" t="s">
        <v>6</v>
      </c>
      <c r="C6" s="11">
        <v>4389750</v>
      </c>
      <c r="D6" s="5">
        <f t="shared" si="0"/>
        <v>131692.5</v>
      </c>
      <c r="E6" s="5" t="str">
        <f t="shared" si="1"/>
        <v>優等</v>
      </c>
    </row>
    <row r="7" spans="1:8">
      <c r="A7" s="6">
        <v>1316</v>
      </c>
      <c r="B7" s="7" t="s">
        <v>7</v>
      </c>
      <c r="C7" s="11">
        <v>2556000</v>
      </c>
      <c r="D7" s="5">
        <f t="shared" si="0"/>
        <v>76680</v>
      </c>
      <c r="E7" s="5" t="str">
        <f t="shared" si="1"/>
        <v>優等</v>
      </c>
    </row>
    <row r="8" spans="1:8">
      <c r="A8" s="6">
        <v>1318</v>
      </c>
      <c r="B8" s="7" t="s">
        <v>8</v>
      </c>
      <c r="C8" s="11">
        <v>648000</v>
      </c>
      <c r="D8" s="5">
        <f t="shared" si="0"/>
        <v>6480</v>
      </c>
      <c r="E8" s="5" t="str">
        <f t="shared" si="1"/>
        <v>待加強</v>
      </c>
    </row>
    <row r="9" spans="1:8">
      <c r="A9" s="6">
        <v>1440</v>
      </c>
      <c r="B9" s="7" t="s">
        <v>9</v>
      </c>
      <c r="C9" s="11">
        <v>125000</v>
      </c>
      <c r="D9" s="5">
        <f t="shared" si="0"/>
        <v>1250</v>
      </c>
      <c r="E9" s="5" t="str">
        <f t="shared" si="1"/>
        <v>待加強</v>
      </c>
    </row>
    <row r="10" spans="1:8" ht="17.25" thickBot="1">
      <c r="A10" s="8">
        <v>1452</v>
      </c>
      <c r="B10" s="9" t="s">
        <v>10</v>
      </c>
      <c r="C10" s="12">
        <v>6890000</v>
      </c>
      <c r="D10" s="5">
        <f t="shared" si="0"/>
        <v>206700</v>
      </c>
      <c r="E10" s="5" t="str">
        <f t="shared" si="1"/>
        <v>優等</v>
      </c>
    </row>
    <row r="16" spans="1:8" ht="17.25" thickBot="1">
      <c r="A16" s="43" t="s">
        <v>110</v>
      </c>
    </row>
    <row r="17" spans="1:5">
      <c r="A17" s="3" t="s">
        <v>1</v>
      </c>
      <c r="B17" s="3" t="s">
        <v>0</v>
      </c>
      <c r="C17" s="4" t="s">
        <v>27</v>
      </c>
      <c r="D17" s="4" t="s">
        <v>28</v>
      </c>
      <c r="E17" s="3" t="s">
        <v>29</v>
      </c>
    </row>
    <row r="18" spans="1:5">
      <c r="A18" s="6">
        <v>1201</v>
      </c>
      <c r="B18" s="7" t="s">
        <v>2</v>
      </c>
      <c r="C18" s="11">
        <v>1362580</v>
      </c>
    </row>
    <row r="19" spans="1:5">
      <c r="A19" s="6">
        <v>1203</v>
      </c>
      <c r="B19" s="7" t="s">
        <v>3</v>
      </c>
      <c r="C19" s="11">
        <v>687200</v>
      </c>
      <c r="D19" s="11"/>
    </row>
    <row r="20" spans="1:5">
      <c r="A20" s="6">
        <v>1208</v>
      </c>
      <c r="B20" s="7" t="s">
        <v>4</v>
      </c>
      <c r="C20" s="11">
        <v>2586950</v>
      </c>
      <c r="D20" s="11"/>
    </row>
    <row r="21" spans="1:5">
      <c r="A21" s="6">
        <v>1218</v>
      </c>
      <c r="B21" s="7" t="s">
        <v>5</v>
      </c>
      <c r="C21" s="11">
        <v>747000</v>
      </c>
      <c r="D21" s="11"/>
    </row>
    <row r="22" spans="1:5">
      <c r="A22" s="6">
        <v>1220</v>
      </c>
      <c r="B22" s="7" t="s">
        <v>6</v>
      </c>
      <c r="C22" s="11">
        <v>4389750</v>
      </c>
      <c r="D22" s="11"/>
    </row>
    <row r="23" spans="1:5">
      <c r="A23" s="6">
        <v>1316</v>
      </c>
      <c r="B23" s="7" t="s">
        <v>7</v>
      </c>
      <c r="C23" s="11">
        <v>2556000</v>
      </c>
      <c r="D23" s="11"/>
    </row>
    <row r="24" spans="1:5">
      <c r="A24" s="6">
        <v>1318</v>
      </c>
      <c r="B24" s="7" t="s">
        <v>8</v>
      </c>
      <c r="C24" s="11">
        <v>648000</v>
      </c>
      <c r="D24" s="11"/>
    </row>
    <row r="25" spans="1:5">
      <c r="A25" s="6">
        <v>1440</v>
      </c>
      <c r="B25" s="7" t="s">
        <v>9</v>
      </c>
      <c r="C25" s="11">
        <v>125000</v>
      </c>
      <c r="D25" s="11"/>
    </row>
    <row r="26" spans="1:5" ht="17.25" thickBot="1">
      <c r="A26" s="8">
        <v>1452</v>
      </c>
      <c r="B26" s="9" t="s">
        <v>10</v>
      </c>
      <c r="C26" s="12">
        <v>6890000</v>
      </c>
      <c r="D26" s="12"/>
      <c r="E26" s="9"/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summary</vt:lpstr>
      <vt:lpstr>2013</vt:lpstr>
      <vt:lpstr>參照函數</vt:lpstr>
      <vt:lpstr>choose</vt:lpstr>
      <vt:lpstr>CHOOSE1</vt:lpstr>
      <vt:lpstr>CHOOSE1-練習</vt:lpstr>
      <vt:lpstr>CHOOSE2</vt:lpstr>
      <vt:lpstr>CHOOSE3</vt:lpstr>
      <vt:lpstr>CHOOSE3-獎金</vt:lpstr>
      <vt:lpstr>CHOOSE4</vt:lpstr>
      <vt:lpstr>CHOOSE5</vt:lpstr>
      <vt:lpstr>CHOOSE-業績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redchamber '</cp:lastModifiedBy>
  <dcterms:created xsi:type="dcterms:W3CDTF">2006-11-30T03:08:31Z</dcterms:created>
  <dcterms:modified xsi:type="dcterms:W3CDTF">2022-06-27T06:28:27Z</dcterms:modified>
</cp:coreProperties>
</file>