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D448AB19-6808-436F-98AA-5348A09759B1}" xr6:coauthVersionLast="47" xr6:coauthVersionMax="47" xr10:uidLastSave="{00000000-0000-0000-0000-000000000000}"/>
  <bookViews>
    <workbookView xWindow="-103" yWindow="-103" windowWidth="16663" windowHeight="8863" activeTab="1" xr2:uid="{95EAA0D3-4370-4DD5-909C-21E79FC78402}"/>
  </bookViews>
  <sheets>
    <sheet name="088-indirect+vlookup" sheetId="1" r:id="rId1"/>
    <sheet name="089-訂購單" sheetId="2" r:id="rId2"/>
    <sheet name="089-客戶名單" sheetId="3" r:id="rId3"/>
  </sheets>
  <definedNames>
    <definedName name="咖啡機">'088-indirect+vlookup'!$H$9:$H$13</definedName>
    <definedName name="姓名">'089-客戶名單'!$A$2</definedName>
    <definedName name="客戶名單">'089-客戶名單'!$A$3:$A$20</definedName>
    <definedName name="清淨機">'088-indirect+vlookup'!$H$14:$H$17</definedName>
    <definedName name="智慧家電">'088-indirect+vlookup'!$H$18:$H$21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C22" i="2"/>
  <c r="E21" i="2"/>
  <c r="C21" i="2"/>
  <c r="E20" i="2"/>
  <c r="C20" i="2"/>
  <c r="E19" i="2"/>
  <c r="C19" i="2"/>
  <c r="E18" i="2"/>
  <c r="C18" i="2"/>
  <c r="E17" i="2"/>
  <c r="C17" i="2"/>
  <c r="E16" i="2"/>
  <c r="C16" i="2"/>
  <c r="E15" i="2"/>
  <c r="C15" i="2"/>
  <c r="C11" i="2"/>
  <c r="E11" i="2" s="1"/>
  <c r="C10" i="2"/>
  <c r="E10" i="2" s="1"/>
  <c r="C9" i="2"/>
  <c r="E9" i="2" s="1"/>
  <c r="E23" i="2" l="1"/>
  <c r="E24" i="2"/>
  <c r="E25" i="2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9" i="1"/>
  <c r="E12" i="1" l="1"/>
  <c r="E13" i="1"/>
  <c r="E14" i="1"/>
  <c r="E15" i="1"/>
  <c r="E16" i="1"/>
  <c r="E17" i="1"/>
  <c r="E18" i="1"/>
  <c r="E19" i="1"/>
  <c r="E20" i="1"/>
  <c r="E21" i="1"/>
  <c r="E22" i="1"/>
  <c r="E10" i="1" l="1"/>
  <c r="E9" i="1"/>
  <c r="E11" i="1"/>
  <c r="E23" i="1" l="1"/>
  <c r="E24" i="1" s="1"/>
  <c r="E25" i="1" s="1"/>
</calcChain>
</file>

<file path=xl/sharedStrings.xml><?xml version="1.0" encoding="utf-8"?>
<sst xmlns="http://schemas.openxmlformats.org/spreadsheetml/2006/main" count="151" uniqueCount="107">
  <si>
    <t>單價</t>
    <phoneticPr fontId="2" type="noConversion"/>
  </si>
  <si>
    <t>數量</t>
    <phoneticPr fontId="2" type="noConversion"/>
  </si>
  <si>
    <t>金額</t>
    <phoneticPr fontId="2" type="noConversion"/>
  </si>
  <si>
    <t>小計</t>
    <phoneticPr fontId="2" type="noConversion"/>
  </si>
  <si>
    <t>訂購單</t>
    <phoneticPr fontId="1" type="noConversion"/>
  </si>
  <si>
    <t>稅金</t>
    <phoneticPr fontId="2" type="noConversion"/>
  </si>
  <si>
    <t>總計</t>
    <phoneticPr fontId="2" type="noConversion"/>
  </si>
  <si>
    <t>訂購日期：</t>
    <phoneticPr fontId="1" type="noConversion"/>
  </si>
  <si>
    <t>客戶名稱：</t>
    <phoneticPr fontId="1" type="noConversion"/>
  </si>
  <si>
    <t>客戶地址：</t>
    <phoneticPr fontId="1" type="noConversion"/>
  </si>
  <si>
    <t>訂單編號：</t>
    <phoneticPr fontId="1" type="noConversion"/>
  </si>
  <si>
    <t>出貨日期：</t>
    <phoneticPr fontId="1" type="noConversion"/>
  </si>
  <si>
    <t>S86881</t>
    <phoneticPr fontId="1" type="noConversion"/>
  </si>
  <si>
    <t>統一編號：</t>
    <phoneticPr fontId="1" type="noConversion"/>
  </si>
  <si>
    <t>產品資料</t>
    <phoneticPr fontId="1" type="noConversion"/>
  </si>
  <si>
    <t>單價</t>
    <phoneticPr fontId="1" type="noConversion"/>
  </si>
  <si>
    <t>咖啡機</t>
    <phoneticPr fontId="1" type="noConversion"/>
  </si>
  <si>
    <t>智慧家電</t>
    <phoneticPr fontId="1" type="noConversion"/>
  </si>
  <si>
    <t>清淨機</t>
    <phoneticPr fontId="1" type="noConversion"/>
  </si>
  <si>
    <t>義式全自動咖啡機</t>
    <phoneticPr fontId="1" type="noConversion"/>
  </si>
  <si>
    <t>半自動咖啡機</t>
    <phoneticPr fontId="1" type="noConversion"/>
  </si>
  <si>
    <t>專業奶泡機</t>
    <phoneticPr fontId="1" type="noConversion"/>
  </si>
  <si>
    <t>雙杯全自動咖啡機</t>
    <phoneticPr fontId="1" type="noConversion"/>
  </si>
  <si>
    <t>膠囊咖啡機</t>
    <phoneticPr fontId="1" type="noConversion"/>
  </si>
  <si>
    <t>環型空氣清淨機</t>
    <phoneticPr fontId="1" type="noConversion"/>
  </si>
  <si>
    <t>自動除菌離子除濕機</t>
    <phoneticPr fontId="1" type="noConversion"/>
  </si>
  <si>
    <t>智慧多功能投影</t>
    <phoneticPr fontId="1" type="noConversion"/>
  </si>
  <si>
    <t>智慧節能低溫乾衣機</t>
    <phoneticPr fontId="1" type="noConversion"/>
  </si>
  <si>
    <t>隨身型空氣清淨機</t>
    <phoneticPr fontId="1" type="noConversion"/>
  </si>
  <si>
    <t>手機搖控空氣清淨除濕機</t>
    <phoneticPr fontId="1" type="noConversion"/>
  </si>
  <si>
    <t>智慧蒸氣乾洗機</t>
    <phoneticPr fontId="1" type="noConversion"/>
  </si>
  <si>
    <t>咖啡機</t>
  </si>
  <si>
    <t>咖啡機</t>
    <phoneticPr fontId="1" type="noConversion"/>
  </si>
  <si>
    <t>清淨機</t>
  </si>
  <si>
    <t>清淨機</t>
    <phoneticPr fontId="1" type="noConversion"/>
  </si>
  <si>
    <t>智慧家電</t>
  </si>
  <si>
    <t>智慧家電</t>
    <phoneticPr fontId="1" type="noConversion"/>
  </si>
  <si>
    <t>智慧多功能投影</t>
  </si>
  <si>
    <t>雙杯全自動咖啡機</t>
  </si>
  <si>
    <t>生活便利屋 (股) 公司</t>
    <phoneticPr fontId="1" type="noConversion"/>
  </si>
  <si>
    <t>台北市新生南路一段333號</t>
    <phoneticPr fontId="1" type="noConversion"/>
  </si>
  <si>
    <t>智慧多層樓掃拖機器人</t>
  </si>
  <si>
    <t>智慧多層樓掃拖機器人</t>
    <phoneticPr fontId="1" type="noConversion"/>
  </si>
  <si>
    <t>自動除菌離子除濕機</t>
  </si>
  <si>
    <t>義式全自動咖啡機</t>
  </si>
  <si>
    <t>產品類別</t>
    <phoneticPr fontId="2" type="noConversion"/>
  </si>
  <si>
    <t>產品名稱</t>
    <phoneticPr fontId="2" type="noConversion"/>
  </si>
  <si>
    <t>產品類別</t>
    <phoneticPr fontId="1" type="noConversion"/>
  </si>
  <si>
    <t>產品名稱</t>
    <phoneticPr fontId="1" type="noConversion"/>
  </si>
  <si>
    <t>客戶名單</t>
    <rPh sb="0" eb="2">
      <t>コキャク</t>
    </rPh>
    <rPh sb="2" eb="4">
      <t>メイボ</t>
    </rPh>
    <phoneticPr fontId="9"/>
  </si>
  <si>
    <t>姓名</t>
    <rPh sb="0" eb="2">
      <t>シメイ</t>
    </rPh>
    <phoneticPr fontId="9"/>
  </si>
  <si>
    <t>地址</t>
    <rPh sb="0" eb="2">
      <t>ジュウショ</t>
    </rPh>
    <phoneticPr fontId="9"/>
  </si>
  <si>
    <t>聯絡電話</t>
    <rPh sb="0" eb="3">
      <t>レンラクサキ</t>
    </rPh>
    <phoneticPr fontId="9"/>
  </si>
  <si>
    <t>李川楓</t>
    <rPh sb="0" eb="3">
      <t>トヨムラユキナ</t>
    </rPh>
    <phoneticPr fontId="9"/>
  </si>
  <si>
    <t>台北市信義路三段*-*-*</t>
    <phoneticPr fontId="9"/>
  </si>
  <si>
    <t>0900-***-555</t>
    <phoneticPr fontId="10"/>
  </si>
  <si>
    <t>李書豪</t>
    <rPh sb="0" eb="2">
      <t>ウラノ</t>
    </rPh>
    <rPh sb="2" eb="3">
      <t>マヨ</t>
    </rPh>
    <phoneticPr fontId="9"/>
  </si>
  <si>
    <t>台北市莊敬路*-*-*</t>
    <phoneticPr fontId="9"/>
  </si>
  <si>
    <t>0900-***-999</t>
    <phoneticPr fontId="9"/>
  </si>
  <si>
    <t>汪立翔</t>
    <rPh sb="0" eb="3">
      <t>ツジハラマオ</t>
    </rPh>
    <phoneticPr fontId="9"/>
  </si>
  <si>
    <t>台北市林森南路*-*-*</t>
    <phoneticPr fontId="9"/>
  </si>
  <si>
    <t>0900-***-444</t>
    <phoneticPr fontId="10"/>
  </si>
  <si>
    <t>林仁宏</t>
    <rPh sb="0" eb="2">
      <t>クロベスミコ</t>
    </rPh>
    <phoneticPr fontId="9"/>
  </si>
  <si>
    <t>台北市和平西路二段*-*-*</t>
    <phoneticPr fontId="9"/>
  </si>
  <si>
    <t>0900-***-001</t>
    <phoneticPr fontId="9"/>
  </si>
  <si>
    <t>林芊惠</t>
    <phoneticPr fontId="1" type="noConversion"/>
  </si>
  <si>
    <t>台北市松壽路一段*-*-*</t>
    <phoneticPr fontId="9"/>
  </si>
  <si>
    <t>0900-***-020</t>
    <phoneticPr fontId="9"/>
  </si>
  <si>
    <t>林崇達</t>
    <rPh sb="0" eb="3">
      <t>アキヅキミズホ</t>
    </rPh>
    <phoneticPr fontId="9"/>
  </si>
  <si>
    <t>台北市中山北路*-*-*</t>
    <phoneticPr fontId="9"/>
  </si>
  <si>
    <t>03-****-3333</t>
  </si>
  <si>
    <t>柯宛如</t>
    <rPh sb="0" eb="3">
      <t>イケダアイ</t>
    </rPh>
    <phoneticPr fontId="9"/>
  </si>
  <si>
    <t>台北市新生南路*-*-*</t>
    <phoneticPr fontId="9"/>
  </si>
  <si>
    <t>0900-***-111</t>
    <phoneticPr fontId="10"/>
  </si>
  <si>
    <t>孫紹華</t>
    <rPh sb="0" eb="3">
      <t>マエハラチサト</t>
    </rPh>
    <phoneticPr fontId="9"/>
  </si>
  <si>
    <t>台北市汀州路三段*-*-*</t>
    <phoneticPr fontId="9"/>
  </si>
  <si>
    <t>0900-***-222</t>
    <phoneticPr fontId="10"/>
  </si>
  <si>
    <t>張世堅</t>
    <rPh sb="0" eb="3">
      <t>ニシモリカオルコ</t>
    </rPh>
    <phoneticPr fontId="9"/>
  </si>
  <si>
    <t>台北市杭州南路*-*-*</t>
    <phoneticPr fontId="9"/>
  </si>
  <si>
    <t>03-****-0000</t>
  </si>
  <si>
    <t>張昕杰</t>
    <phoneticPr fontId="1" type="noConversion"/>
  </si>
  <si>
    <t>台北市南京東路二段*_*_*</t>
    <phoneticPr fontId="1" type="noConversion"/>
  </si>
  <si>
    <t>0933-***-022</t>
    <phoneticPr fontId="1" type="noConversion"/>
  </si>
  <si>
    <t>許美鳳</t>
    <rPh sb="0" eb="3">
      <t>オキナカヤスエ</t>
    </rPh>
    <phoneticPr fontId="9"/>
  </si>
  <si>
    <t>台北市基隆路一段*-*-*</t>
    <phoneticPr fontId="9"/>
  </si>
  <si>
    <t>03-****-7777</t>
  </si>
  <si>
    <t>陳百鳴</t>
    <phoneticPr fontId="10"/>
  </si>
  <si>
    <t>台北市敦化南路*-*-*</t>
    <phoneticPr fontId="9"/>
  </si>
  <si>
    <t>0900-***-888</t>
    <phoneticPr fontId="9"/>
  </si>
  <si>
    <t>陳健豪</t>
    <rPh sb="0" eb="2">
      <t>セヤマミヨ</t>
    </rPh>
    <phoneticPr fontId="9"/>
  </si>
  <si>
    <t>台北市南昌路一段*-*-*</t>
    <phoneticPr fontId="9"/>
  </si>
  <si>
    <t>0900-***-011</t>
    <phoneticPr fontId="9"/>
  </si>
  <si>
    <t>陳慶元</t>
    <rPh sb="0" eb="3">
      <t>タケモトショウコ</t>
    </rPh>
    <phoneticPr fontId="9"/>
  </si>
  <si>
    <t>台北市民權東路*-*-*</t>
    <phoneticPr fontId="9"/>
  </si>
  <si>
    <t>0900-***-000</t>
    <phoneticPr fontId="10"/>
  </si>
  <si>
    <t>陳麗美</t>
    <rPh sb="0" eb="2">
      <t>ナガイキヨミ</t>
    </rPh>
    <phoneticPr fontId="9"/>
  </si>
  <si>
    <t>0900-***-010</t>
    <phoneticPr fontId="9"/>
  </si>
  <si>
    <t>劉立豪</t>
    <phoneticPr fontId="1" type="noConversion"/>
  </si>
  <si>
    <t>台北市青島東路*_*_*</t>
    <phoneticPr fontId="1" type="noConversion"/>
  </si>
  <si>
    <t>0912-***-543</t>
    <phoneticPr fontId="1" type="noConversion"/>
  </si>
  <si>
    <t>謝瑞峰</t>
    <rPh sb="0" eb="2">
      <t>ハタナカカズコ</t>
    </rPh>
    <phoneticPr fontId="9"/>
  </si>
  <si>
    <t>台北市八德路一段*-*-*</t>
    <phoneticPr fontId="9"/>
  </si>
  <si>
    <t>0900-***-320</t>
    <phoneticPr fontId="9"/>
  </si>
  <si>
    <t>蘇守康</t>
    <rPh sb="0" eb="2">
      <t>ドウモトアヤメ</t>
    </rPh>
    <phoneticPr fontId="9"/>
  </si>
  <si>
    <t>台北市羅斯福路一段*-*-*</t>
    <phoneticPr fontId="9"/>
  </si>
  <si>
    <t>03-****-6666</t>
    <phoneticPr fontId="9"/>
  </si>
  <si>
    <t>=OFFSET(姓名,MATCH(B4&amp;"*",客戶名單,0),,COUNTIF(客戶名單,B4&amp;"*"))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</si>
</sst>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m/d;@"/>
  </numFmts>
  <fonts count="1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11"/>
      <name val="ＭＳ Ｐゴシック"/>
      <family val="3"/>
      <charset val="128"/>
    </font>
    <font>
      <b/>
      <sz val="12"/>
      <name val="新細明體"/>
      <family val="1"/>
      <charset val="136"/>
      <scheme val="minor"/>
    </font>
    <font>
      <sz val="6"/>
      <name val="ＭＳ Ｐゴシック"/>
      <family val="3"/>
      <charset val="128"/>
    </font>
    <font>
      <sz val="6"/>
      <name val="新細明體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177" fontId="3" fillId="0" borderId="1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vertical="center"/>
    </xf>
    <xf numFmtId="176" fontId="3" fillId="0" borderId="5" xfId="0" applyNumberFormat="1" applyFont="1" applyBorder="1">
      <alignment vertical="center"/>
    </xf>
    <xf numFmtId="177" fontId="3" fillId="5" borderId="1" xfId="0" applyNumberFormat="1" applyFont="1" applyFill="1" applyBorder="1">
      <alignment vertical="center"/>
    </xf>
    <xf numFmtId="0" fontId="3" fillId="0" borderId="2" xfId="0" applyFont="1" applyBorder="1" applyAlignment="1">
      <alignment horizontal="center" vertical="center"/>
    </xf>
    <xf numFmtId="178" fontId="3" fillId="0" borderId="0" xfId="0" applyNumberFormat="1" applyFont="1" applyAlignment="1">
      <alignment horizontal="left" vertical="center"/>
    </xf>
    <xf numFmtId="178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3" xfId="0" applyFont="1" applyBorder="1">
      <alignment vertical="center"/>
    </xf>
    <xf numFmtId="3" fontId="3" fillId="0" borderId="3" xfId="0" applyNumberFormat="1" applyFont="1" applyBorder="1">
      <alignment vertical="center"/>
    </xf>
    <xf numFmtId="0" fontId="3" fillId="0" borderId="6" xfId="0" applyFont="1" applyBorder="1">
      <alignment vertical="center"/>
    </xf>
    <xf numFmtId="3" fontId="3" fillId="0" borderId="6" xfId="0" applyNumberFormat="1" applyFont="1" applyBorder="1">
      <alignment vertical="center"/>
    </xf>
    <xf numFmtId="0" fontId="5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8" fillId="0" borderId="0" xfId="1" applyFont="1">
      <alignment vertical="center"/>
    </xf>
    <xf numFmtId="0" fontId="4" fillId="0" borderId="0" xfId="1" applyFont="1">
      <alignment vertical="center"/>
    </xf>
    <xf numFmtId="0" fontId="8" fillId="7" borderId="1" xfId="1" applyFont="1" applyFill="1" applyBorder="1" applyAlignment="1">
      <alignment horizontal="center" vertical="center"/>
    </xf>
    <xf numFmtId="0" fontId="4" fillId="0" borderId="1" xfId="1" applyFont="1" applyBorder="1">
      <alignment vertical="center"/>
    </xf>
    <xf numFmtId="38" fontId="4" fillId="0" borderId="1" xfId="1" applyNumberFormat="1" applyFont="1" applyBorder="1">
      <alignment vertical="center"/>
    </xf>
    <xf numFmtId="0" fontId="4" fillId="0" borderId="7" xfId="1" applyFont="1" applyFill="1" applyBorder="1">
      <alignment vertical="center"/>
    </xf>
    <xf numFmtId="0" fontId="0" fillId="0" borderId="1" xfId="0" applyBorder="1">
      <alignment vertical="center"/>
    </xf>
    <xf numFmtId="38" fontId="4" fillId="0" borderId="1" xfId="1" applyNumberFormat="1" applyFont="1" applyFill="1" applyBorder="1">
      <alignment vertical="center"/>
    </xf>
    <xf numFmtId="0" fontId="4" fillId="0" borderId="1" xfId="1" applyFont="1" applyFill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8" borderId="0" xfId="0" applyFont="1" applyFill="1" applyBorder="1" applyAlignment="1">
      <alignment horizontal="left" vertical="center"/>
    </xf>
    <xf numFmtId="0" fontId="3" fillId="8" borderId="0" xfId="0" quotePrefix="1" applyFont="1" applyFill="1">
      <alignment vertical="center"/>
    </xf>
  </cellXfs>
  <cellStyles count="2">
    <cellStyle name="一般" xfId="0" builtinId="0"/>
    <cellStyle name="標準 2 2" xfId="1" xr:uid="{11F58BA8-B0A5-48F2-B69D-BA52E4607C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028FF-A101-4BFD-BC89-E6C81126712B}">
  <dimension ref="A2:I26"/>
  <sheetViews>
    <sheetView showGridLines="0" workbookViewId="0">
      <selection activeCell="B28" sqref="B28"/>
    </sheetView>
  </sheetViews>
  <sheetFormatPr defaultColWidth="9" defaultRowHeight="16.75"/>
  <cols>
    <col min="1" max="1" width="11.61328125" style="1" bestFit="1" customWidth="1"/>
    <col min="2" max="2" width="25" style="1" bestFit="1" customWidth="1"/>
    <col min="3" max="3" width="13.4609375" style="1" customWidth="1"/>
    <col min="4" max="4" width="13" style="1" customWidth="1"/>
    <col min="5" max="5" width="12.61328125" style="1" customWidth="1"/>
    <col min="6" max="6" width="7.3828125" style="1" customWidth="1"/>
    <col min="7" max="7" width="9.4609375" style="1" bestFit="1" customWidth="1"/>
    <col min="8" max="8" width="25" style="1" bestFit="1" customWidth="1"/>
    <col min="9" max="16384" width="9" style="1"/>
  </cols>
  <sheetData>
    <row r="2" spans="1:9" ht="20.6" thickBot="1">
      <c r="A2" s="40" t="s">
        <v>4</v>
      </c>
      <c r="B2" s="40"/>
      <c r="C2" s="40"/>
      <c r="D2" s="40"/>
      <c r="E2" s="40"/>
    </row>
    <row r="3" spans="1:9">
      <c r="A3" s="7"/>
      <c r="B3" s="7"/>
      <c r="C3" s="7"/>
      <c r="D3" s="7"/>
      <c r="E3" s="7"/>
    </row>
    <row r="4" spans="1:9">
      <c r="A4" s="19" t="s">
        <v>8</v>
      </c>
      <c r="B4" s="28" t="s">
        <v>39</v>
      </c>
      <c r="C4" s="7"/>
      <c r="D4" s="20" t="s">
        <v>7</v>
      </c>
      <c r="E4" s="13">
        <v>43739</v>
      </c>
    </row>
    <row r="5" spans="1:9">
      <c r="A5" s="19" t="s">
        <v>9</v>
      </c>
      <c r="B5" s="28" t="s">
        <v>40</v>
      </c>
      <c r="C5" s="7"/>
      <c r="D5" s="20" t="s">
        <v>10</v>
      </c>
      <c r="E5" s="13" t="s">
        <v>12</v>
      </c>
    </row>
    <row r="6" spans="1:9">
      <c r="A6" s="19" t="s">
        <v>13</v>
      </c>
      <c r="B6" s="28">
        <v>24458733</v>
      </c>
      <c r="C6" s="7"/>
      <c r="D6" s="21" t="s">
        <v>11</v>
      </c>
      <c r="E6" s="12">
        <v>43743</v>
      </c>
    </row>
    <row r="7" spans="1:9">
      <c r="A7" s="11"/>
      <c r="B7" s="11"/>
      <c r="C7" s="11"/>
      <c r="D7" s="14"/>
      <c r="E7" s="12"/>
      <c r="G7" s="39" t="s">
        <v>14</v>
      </c>
      <c r="H7" s="39"/>
      <c r="I7" s="39"/>
    </row>
    <row r="8" spans="1:9">
      <c r="A8" s="15" t="s">
        <v>45</v>
      </c>
      <c r="B8" s="15" t="s">
        <v>46</v>
      </c>
      <c r="C8" s="15" t="s">
        <v>0</v>
      </c>
      <c r="D8" s="15" t="s">
        <v>1</v>
      </c>
      <c r="E8" s="15" t="s">
        <v>2</v>
      </c>
      <c r="G8" s="26" t="s">
        <v>47</v>
      </c>
      <c r="H8" s="26" t="s">
        <v>48</v>
      </c>
      <c r="I8" s="26" t="s">
        <v>15</v>
      </c>
    </row>
    <row r="9" spans="1:9">
      <c r="A9" s="27" t="s">
        <v>32</v>
      </c>
      <c r="B9" s="29" t="s">
        <v>44</v>
      </c>
      <c r="C9" s="8">
        <f>IFERROR(VLOOKUP(B9,$H$9:$I$21,2,FALSE),"")</f>
        <v>17900</v>
      </c>
      <c r="D9" s="3">
        <v>10</v>
      </c>
      <c r="E9" s="10">
        <f>IF(D9="","",C9*D9)</f>
        <v>179000</v>
      </c>
      <c r="G9" s="41" t="s">
        <v>16</v>
      </c>
      <c r="H9" s="2" t="s">
        <v>19</v>
      </c>
      <c r="I9" s="16">
        <v>17900</v>
      </c>
    </row>
    <row r="10" spans="1:9">
      <c r="A10" s="27" t="s">
        <v>34</v>
      </c>
      <c r="B10" s="29" t="s">
        <v>43</v>
      </c>
      <c r="C10" s="8">
        <f t="shared" ref="C10:C22" si="0">IFERROR(VLOOKUP(B10,$H$9:$I$21,2,FALSE),"")</f>
        <v>7999</v>
      </c>
      <c r="D10" s="3">
        <v>15</v>
      </c>
      <c r="E10" s="10">
        <f t="shared" ref="E10:E22" si="1">IF(D10="","",C10*D10)</f>
        <v>119985</v>
      </c>
      <c r="G10" s="42"/>
      <c r="H10" s="2" t="s">
        <v>20</v>
      </c>
      <c r="I10" s="16">
        <v>12000</v>
      </c>
    </row>
    <row r="11" spans="1:9">
      <c r="A11" s="27" t="s">
        <v>36</v>
      </c>
      <c r="B11" s="29" t="s">
        <v>37</v>
      </c>
      <c r="C11" s="8">
        <f t="shared" si="0"/>
        <v>15900</v>
      </c>
      <c r="D11" s="3">
        <v>5</v>
      </c>
      <c r="E11" s="10">
        <f t="shared" si="1"/>
        <v>79500</v>
      </c>
      <c r="G11" s="42"/>
      <c r="H11" s="2" t="s">
        <v>21</v>
      </c>
      <c r="I11" s="16">
        <v>10500</v>
      </c>
    </row>
    <row r="12" spans="1:9">
      <c r="A12" s="27" t="s">
        <v>33</v>
      </c>
      <c r="B12" s="29" t="s">
        <v>43</v>
      </c>
      <c r="C12" s="8">
        <f t="shared" si="0"/>
        <v>7999</v>
      </c>
      <c r="D12" s="3">
        <v>12</v>
      </c>
      <c r="E12" s="10">
        <f t="shared" si="1"/>
        <v>95988</v>
      </c>
      <c r="G12" s="42"/>
      <c r="H12" s="2" t="s">
        <v>22</v>
      </c>
      <c r="I12" s="16">
        <v>27900</v>
      </c>
    </row>
    <row r="13" spans="1:9" ht="17.149999999999999" thickBot="1">
      <c r="A13" s="27" t="s">
        <v>31</v>
      </c>
      <c r="B13" s="29" t="s">
        <v>38</v>
      </c>
      <c r="C13" s="8">
        <f t="shared" si="0"/>
        <v>27900</v>
      </c>
      <c r="D13" s="3">
        <v>18</v>
      </c>
      <c r="E13" s="10">
        <f t="shared" si="1"/>
        <v>502200</v>
      </c>
      <c r="G13" s="43"/>
      <c r="H13" s="24" t="s">
        <v>23</v>
      </c>
      <c r="I13" s="25">
        <v>15800</v>
      </c>
    </row>
    <row r="14" spans="1:9">
      <c r="A14" s="27" t="s">
        <v>35</v>
      </c>
      <c r="B14" s="29" t="s">
        <v>41</v>
      </c>
      <c r="C14" s="8">
        <f t="shared" si="0"/>
        <v>14888</v>
      </c>
      <c r="D14" s="3">
        <v>8</v>
      </c>
      <c r="E14" s="10">
        <f t="shared" si="1"/>
        <v>119104</v>
      </c>
      <c r="G14" s="44" t="s">
        <v>18</v>
      </c>
      <c r="H14" s="22" t="s">
        <v>24</v>
      </c>
      <c r="I14" s="23">
        <v>12900</v>
      </c>
    </row>
    <row r="15" spans="1:9">
      <c r="A15" s="27"/>
      <c r="B15" s="29"/>
      <c r="C15" s="8" t="str">
        <f t="shared" si="0"/>
        <v/>
      </c>
      <c r="D15" s="3"/>
      <c r="E15" s="10" t="str">
        <f t="shared" si="1"/>
        <v/>
      </c>
      <c r="G15" s="42"/>
      <c r="H15" s="2" t="s">
        <v>25</v>
      </c>
      <c r="I15" s="16">
        <v>7999</v>
      </c>
    </row>
    <row r="16" spans="1:9">
      <c r="A16" s="27"/>
      <c r="B16" s="29"/>
      <c r="C16" s="8" t="str">
        <f t="shared" si="0"/>
        <v/>
      </c>
      <c r="D16" s="3"/>
      <c r="E16" s="10" t="str">
        <f t="shared" si="1"/>
        <v/>
      </c>
      <c r="G16" s="42"/>
      <c r="H16" s="2" t="s">
        <v>28</v>
      </c>
      <c r="I16" s="16">
        <v>7990</v>
      </c>
    </row>
    <row r="17" spans="1:9" ht="17.149999999999999" thickBot="1">
      <c r="A17" s="27"/>
      <c r="B17" s="29"/>
      <c r="C17" s="8" t="str">
        <f t="shared" si="0"/>
        <v/>
      </c>
      <c r="D17" s="9"/>
      <c r="E17" s="10" t="str">
        <f t="shared" si="1"/>
        <v/>
      </c>
      <c r="G17" s="43"/>
      <c r="H17" s="24" t="s">
        <v>29</v>
      </c>
      <c r="I17" s="25">
        <v>13390</v>
      </c>
    </row>
    <row r="18" spans="1:9">
      <c r="A18" s="27"/>
      <c r="B18" s="29"/>
      <c r="C18" s="8" t="str">
        <f t="shared" si="0"/>
        <v/>
      </c>
      <c r="D18" s="9"/>
      <c r="E18" s="10" t="str">
        <f t="shared" si="1"/>
        <v/>
      </c>
      <c r="G18" s="44" t="s">
        <v>17</v>
      </c>
      <c r="H18" s="22" t="s">
        <v>42</v>
      </c>
      <c r="I18" s="23">
        <v>14888</v>
      </c>
    </row>
    <row r="19" spans="1:9">
      <c r="A19" s="27"/>
      <c r="B19" s="29"/>
      <c r="C19" s="8" t="str">
        <f t="shared" si="0"/>
        <v/>
      </c>
      <c r="D19" s="9"/>
      <c r="E19" s="10" t="str">
        <f t="shared" si="1"/>
        <v/>
      </c>
      <c r="G19" s="42"/>
      <c r="H19" s="2" t="s">
        <v>27</v>
      </c>
      <c r="I19" s="16">
        <v>36900</v>
      </c>
    </row>
    <row r="20" spans="1:9">
      <c r="A20" s="27"/>
      <c r="B20" s="29"/>
      <c r="C20" s="8" t="str">
        <f t="shared" si="0"/>
        <v/>
      </c>
      <c r="D20" s="9"/>
      <c r="E20" s="10" t="str">
        <f t="shared" si="1"/>
        <v/>
      </c>
      <c r="G20" s="42"/>
      <c r="H20" s="2" t="s">
        <v>26</v>
      </c>
      <c r="I20" s="16">
        <v>15900</v>
      </c>
    </row>
    <row r="21" spans="1:9">
      <c r="A21" s="27"/>
      <c r="B21" s="29"/>
      <c r="C21" s="8" t="str">
        <f t="shared" si="0"/>
        <v/>
      </c>
      <c r="D21" s="9"/>
      <c r="E21" s="10" t="str">
        <f t="shared" si="1"/>
        <v/>
      </c>
      <c r="G21" s="45"/>
      <c r="H21" s="2" t="s">
        <v>30</v>
      </c>
      <c r="I21" s="16">
        <v>62900</v>
      </c>
    </row>
    <row r="22" spans="1:9">
      <c r="A22" s="27"/>
      <c r="B22" s="29"/>
      <c r="C22" s="8" t="str">
        <f t="shared" si="0"/>
        <v/>
      </c>
      <c r="D22" s="3"/>
      <c r="E22" s="10" t="str">
        <f t="shared" si="1"/>
        <v/>
      </c>
    </row>
    <row r="23" spans="1:9">
      <c r="D23" s="18" t="s">
        <v>3</v>
      </c>
      <c r="E23" s="6">
        <f>SUM(E9:E22)</f>
        <v>1095777</v>
      </c>
    </row>
    <row r="24" spans="1:9">
      <c r="D24" s="17" t="s">
        <v>5</v>
      </c>
      <c r="E24" s="5">
        <f>E23*0.05</f>
        <v>54788.850000000006</v>
      </c>
    </row>
    <row r="25" spans="1:9">
      <c r="D25" s="17" t="s">
        <v>6</v>
      </c>
      <c r="E25" s="5">
        <f>SUM(E23:E24)</f>
        <v>1150565.8500000001</v>
      </c>
    </row>
    <row r="26" spans="1:9">
      <c r="E26" s="4"/>
    </row>
  </sheetData>
  <mergeCells count="5">
    <mergeCell ref="G7:I7"/>
    <mergeCell ref="A2:E2"/>
    <mergeCell ref="G9:G13"/>
    <mergeCell ref="G14:G17"/>
    <mergeCell ref="G18:G21"/>
  </mergeCells>
  <phoneticPr fontId="1" type="noConversion"/>
  <dataValidations count="2">
    <dataValidation type="list" allowBlank="1" showInputMessage="1" showErrorMessage="1" sqref="B9:B22" xr:uid="{66D7BB8B-54FB-4BD1-85E7-66DF1BC0E1E2}">
      <formula1>INDIRECT(A9)</formula1>
    </dataValidation>
    <dataValidation type="list" allowBlank="1" showInputMessage="1" showErrorMessage="1" sqref="A9:A22" xr:uid="{6DCE47C8-70A6-4F70-97F8-5344D7A9C88D}">
      <formula1>"咖啡機,清淨機,智慧家電"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D274-3DAA-4E05-B833-BB98D20D9318}">
  <sheetPr>
    <tabColor theme="7"/>
  </sheetPr>
  <dimension ref="A2:I26"/>
  <sheetViews>
    <sheetView showGridLines="0" tabSelected="1" workbookViewId="0">
      <selection activeCell="G4" sqref="G4"/>
    </sheetView>
  </sheetViews>
  <sheetFormatPr defaultColWidth="9" defaultRowHeight="16.75"/>
  <cols>
    <col min="1" max="1" width="11.61328125" style="1" bestFit="1" customWidth="1"/>
    <col min="2" max="2" width="25" style="1" bestFit="1" customWidth="1"/>
    <col min="3" max="3" width="13.4609375" style="1" customWidth="1"/>
    <col min="4" max="4" width="13" style="1" customWidth="1"/>
    <col min="5" max="5" width="12.61328125" style="1" customWidth="1"/>
    <col min="6" max="6" width="7.3828125" style="1" customWidth="1"/>
    <col min="7" max="7" width="9.4609375" style="1" bestFit="1" customWidth="1"/>
    <col min="8" max="8" width="25" style="1" bestFit="1" customWidth="1"/>
    <col min="9" max="16384" width="9" style="1"/>
  </cols>
  <sheetData>
    <row r="2" spans="1:9" ht="20.6" thickBot="1">
      <c r="A2" s="40" t="s">
        <v>4</v>
      </c>
      <c r="B2" s="40"/>
      <c r="C2" s="40"/>
      <c r="D2" s="40"/>
      <c r="E2" s="40"/>
    </row>
    <row r="3" spans="1:9">
      <c r="A3" s="7"/>
      <c r="B3" s="7"/>
      <c r="C3" s="7"/>
      <c r="D3" s="7"/>
      <c r="E3" s="7"/>
    </row>
    <row r="4" spans="1:9">
      <c r="A4" s="19" t="s">
        <v>8</v>
      </c>
      <c r="B4" s="46" t="s">
        <v>53</v>
      </c>
      <c r="C4" s="7"/>
      <c r="D4" s="20" t="s">
        <v>7</v>
      </c>
      <c r="E4" s="13"/>
      <c r="G4" s="47" t="s">
        <v>106</v>
      </c>
    </row>
    <row r="5" spans="1:9">
      <c r="A5" s="19" t="s">
        <v>9</v>
      </c>
      <c r="B5" s="28"/>
      <c r="C5" s="7"/>
      <c r="D5" s="20" t="s">
        <v>10</v>
      </c>
      <c r="E5" s="13"/>
    </row>
    <row r="6" spans="1:9">
      <c r="A6" s="19" t="s">
        <v>13</v>
      </c>
      <c r="B6" s="28"/>
      <c r="C6" s="7"/>
      <c r="D6" s="21" t="s">
        <v>11</v>
      </c>
      <c r="E6" s="12"/>
    </row>
    <row r="7" spans="1:9">
      <c r="A7" s="11"/>
      <c r="B7" s="11"/>
      <c r="C7" s="11"/>
      <c r="D7" s="14"/>
      <c r="E7" s="12"/>
      <c r="G7" s="39" t="s">
        <v>14</v>
      </c>
      <c r="H7" s="39"/>
      <c r="I7" s="39"/>
    </row>
    <row r="8" spans="1:9">
      <c r="A8" s="15" t="s">
        <v>45</v>
      </c>
      <c r="B8" s="15" t="s">
        <v>46</v>
      </c>
      <c r="C8" s="15" t="s">
        <v>0</v>
      </c>
      <c r="D8" s="15" t="s">
        <v>1</v>
      </c>
      <c r="E8" s="15" t="s">
        <v>2</v>
      </c>
      <c r="G8" s="26" t="s">
        <v>47</v>
      </c>
      <c r="H8" s="26" t="s">
        <v>48</v>
      </c>
      <c r="I8" s="26" t="s">
        <v>15</v>
      </c>
    </row>
    <row r="9" spans="1:9">
      <c r="A9" s="27" t="s">
        <v>16</v>
      </c>
      <c r="B9" s="29" t="s">
        <v>44</v>
      </c>
      <c r="C9" s="8">
        <f>IFERROR(VLOOKUP(B9,$H$9:$I$21,2,FALSE),"")</f>
        <v>17900</v>
      </c>
      <c r="D9" s="3">
        <v>10</v>
      </c>
      <c r="E9" s="10">
        <f>IF(D9="","",C9*D9)</f>
        <v>179000</v>
      </c>
      <c r="G9" s="41" t="s">
        <v>16</v>
      </c>
      <c r="H9" s="2" t="s">
        <v>19</v>
      </c>
      <c r="I9" s="16">
        <v>17900</v>
      </c>
    </row>
    <row r="10" spans="1:9">
      <c r="A10" s="27" t="s">
        <v>18</v>
      </c>
      <c r="B10" s="29" t="s">
        <v>43</v>
      </c>
      <c r="C10" s="8">
        <f t="shared" ref="C10:C22" si="0">IFERROR(VLOOKUP(B10,$H$9:$I$21,2,FALSE),"")</f>
        <v>7999</v>
      </c>
      <c r="D10" s="3">
        <v>15</v>
      </c>
      <c r="E10" s="10">
        <f t="shared" ref="E10:E22" si="1">IF(D10="","",C10*D10)</f>
        <v>119985</v>
      </c>
      <c r="G10" s="42"/>
      <c r="H10" s="2" t="s">
        <v>20</v>
      </c>
      <c r="I10" s="16">
        <v>12000</v>
      </c>
    </row>
    <row r="11" spans="1:9">
      <c r="A11" s="27" t="s">
        <v>17</v>
      </c>
      <c r="B11" s="29" t="s">
        <v>37</v>
      </c>
      <c r="C11" s="8">
        <f t="shared" si="0"/>
        <v>15900</v>
      </c>
      <c r="D11" s="3">
        <v>5</v>
      </c>
      <c r="E11" s="10">
        <f t="shared" si="1"/>
        <v>79500</v>
      </c>
      <c r="G11" s="42"/>
      <c r="H11" s="2" t="s">
        <v>21</v>
      </c>
      <c r="I11" s="16">
        <v>10500</v>
      </c>
    </row>
    <row r="12" spans="1:9">
      <c r="A12" s="27"/>
      <c r="B12" s="29"/>
      <c r="C12" s="8"/>
      <c r="D12" s="3"/>
      <c r="E12" s="10"/>
      <c r="G12" s="42"/>
      <c r="H12" s="2" t="s">
        <v>22</v>
      </c>
      <c r="I12" s="16">
        <v>27900</v>
      </c>
    </row>
    <row r="13" spans="1:9" ht="17.149999999999999" thickBot="1">
      <c r="A13" s="27"/>
      <c r="B13" s="29"/>
      <c r="C13" s="8"/>
      <c r="D13" s="3"/>
      <c r="E13" s="10"/>
      <c r="G13" s="43"/>
      <c r="H13" s="24" t="s">
        <v>23</v>
      </c>
      <c r="I13" s="25">
        <v>15800</v>
      </c>
    </row>
    <row r="14" spans="1:9">
      <c r="A14" s="27"/>
      <c r="B14" s="29"/>
      <c r="C14" s="8"/>
      <c r="D14" s="3"/>
      <c r="E14" s="10"/>
      <c r="G14" s="44" t="s">
        <v>18</v>
      </c>
      <c r="H14" s="22" t="s">
        <v>24</v>
      </c>
      <c r="I14" s="23">
        <v>12900</v>
      </c>
    </row>
    <row r="15" spans="1:9">
      <c r="A15" s="27"/>
      <c r="B15" s="29"/>
      <c r="C15" s="8" t="str">
        <f t="shared" si="0"/>
        <v/>
      </c>
      <c r="D15" s="3"/>
      <c r="E15" s="10" t="str">
        <f t="shared" si="1"/>
        <v/>
      </c>
      <c r="G15" s="42"/>
      <c r="H15" s="2" t="s">
        <v>25</v>
      </c>
      <c r="I15" s="16">
        <v>7999</v>
      </c>
    </row>
    <row r="16" spans="1:9">
      <c r="A16" s="27"/>
      <c r="B16" s="29"/>
      <c r="C16" s="8" t="str">
        <f t="shared" si="0"/>
        <v/>
      </c>
      <c r="D16" s="3"/>
      <c r="E16" s="10" t="str">
        <f t="shared" si="1"/>
        <v/>
      </c>
      <c r="G16" s="42"/>
      <c r="H16" s="2" t="s">
        <v>28</v>
      </c>
      <c r="I16" s="16">
        <v>7990</v>
      </c>
    </row>
    <row r="17" spans="1:9" ht="17.149999999999999" thickBot="1">
      <c r="A17" s="27"/>
      <c r="B17" s="29"/>
      <c r="C17" s="8" t="str">
        <f t="shared" si="0"/>
        <v/>
      </c>
      <c r="D17" s="9"/>
      <c r="E17" s="10" t="str">
        <f t="shared" si="1"/>
        <v/>
      </c>
      <c r="G17" s="43"/>
      <c r="H17" s="24" t="s">
        <v>29</v>
      </c>
      <c r="I17" s="25">
        <v>13390</v>
      </c>
    </row>
    <row r="18" spans="1:9">
      <c r="A18" s="27"/>
      <c r="B18" s="29"/>
      <c r="C18" s="8" t="str">
        <f t="shared" si="0"/>
        <v/>
      </c>
      <c r="D18" s="9"/>
      <c r="E18" s="10" t="str">
        <f t="shared" si="1"/>
        <v/>
      </c>
      <c r="G18" s="44" t="s">
        <v>17</v>
      </c>
      <c r="H18" s="22" t="s">
        <v>42</v>
      </c>
      <c r="I18" s="23">
        <v>14888</v>
      </c>
    </row>
    <row r="19" spans="1:9">
      <c r="A19" s="27"/>
      <c r="B19" s="29"/>
      <c r="C19" s="8" t="str">
        <f t="shared" si="0"/>
        <v/>
      </c>
      <c r="D19" s="9"/>
      <c r="E19" s="10" t="str">
        <f t="shared" si="1"/>
        <v/>
      </c>
      <c r="G19" s="42"/>
      <c r="H19" s="2" t="s">
        <v>27</v>
      </c>
      <c r="I19" s="16">
        <v>36900</v>
      </c>
    </row>
    <row r="20" spans="1:9">
      <c r="A20" s="27"/>
      <c r="B20" s="29"/>
      <c r="C20" s="8" t="str">
        <f t="shared" si="0"/>
        <v/>
      </c>
      <c r="D20" s="9"/>
      <c r="E20" s="10" t="str">
        <f t="shared" si="1"/>
        <v/>
      </c>
      <c r="G20" s="42"/>
      <c r="H20" s="2" t="s">
        <v>26</v>
      </c>
      <c r="I20" s="16">
        <v>15900</v>
      </c>
    </row>
    <row r="21" spans="1:9">
      <c r="A21" s="27"/>
      <c r="B21" s="29"/>
      <c r="C21" s="8" t="str">
        <f t="shared" si="0"/>
        <v/>
      </c>
      <c r="D21" s="9"/>
      <c r="E21" s="10" t="str">
        <f t="shared" si="1"/>
        <v/>
      </c>
      <c r="G21" s="45"/>
      <c r="H21" s="2" t="s">
        <v>30</v>
      </c>
      <c r="I21" s="16">
        <v>62900</v>
      </c>
    </row>
    <row r="22" spans="1:9">
      <c r="A22" s="27"/>
      <c r="B22" s="29"/>
      <c r="C22" s="8" t="str">
        <f t="shared" si="0"/>
        <v/>
      </c>
      <c r="D22" s="3"/>
      <c r="E22" s="10" t="str">
        <f t="shared" si="1"/>
        <v/>
      </c>
    </row>
    <row r="23" spans="1:9">
      <c r="D23" s="18" t="s">
        <v>3</v>
      </c>
      <c r="E23" s="6">
        <f>SUM(E9:E22)</f>
        <v>378485</v>
      </c>
    </row>
    <row r="24" spans="1:9">
      <c r="D24" s="17" t="s">
        <v>5</v>
      </c>
      <c r="E24" s="5">
        <f>E23*0.05</f>
        <v>18924.25</v>
      </c>
    </row>
    <row r="25" spans="1:9">
      <c r="D25" s="17" t="s">
        <v>6</v>
      </c>
      <c r="E25" s="5">
        <f>SUM(E23:E24)</f>
        <v>397409.25</v>
      </c>
    </row>
    <row r="26" spans="1:9">
      <c r="E26" s="4"/>
    </row>
  </sheetData>
  <mergeCells count="5">
    <mergeCell ref="A2:E2"/>
    <mergeCell ref="G7:I7"/>
    <mergeCell ref="G9:G13"/>
    <mergeCell ref="G14:G17"/>
    <mergeCell ref="G18:G21"/>
  </mergeCells>
  <phoneticPr fontId="1" type="noConversion"/>
  <dataValidations count="3">
    <dataValidation type="list" allowBlank="1" showInputMessage="1" sqref="B4" xr:uid="{8B25A40B-0E89-4D95-816A-397E46B7E4F0}">
      <formula1>OFFSET(姓名,MATCH(B4&amp;"*",客戶名單,0),,COUNTIF(客戶名單,B4&amp;"*"))</formula1>
    </dataValidation>
    <dataValidation type="list" allowBlank="1" showInputMessage="1" showErrorMessage="1" sqref="A9:A22" xr:uid="{5A636556-4EDD-4262-9397-BA2FFA1ED516}">
      <formula1>"咖啡機,清淨機,智慧家電"</formula1>
    </dataValidation>
    <dataValidation type="list" allowBlank="1" showInputMessage="1" showErrorMessage="1" sqref="B9:B22" xr:uid="{B9589779-0CDB-43FD-B338-4DACA6195F5A}">
      <formula1>INDIRECT(A9)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04399-931A-4C0B-9841-8D95E604B3A8}">
  <sheetPr>
    <tabColor theme="7"/>
  </sheetPr>
  <dimension ref="A1:C20"/>
  <sheetViews>
    <sheetView workbookViewId="0">
      <selection activeCell="C9" sqref="C9"/>
    </sheetView>
  </sheetViews>
  <sheetFormatPr defaultRowHeight="16.75"/>
  <cols>
    <col min="1" max="1" width="10.23046875" bestFit="1" customWidth="1"/>
    <col min="2" max="2" width="25.23046875" bestFit="1" customWidth="1"/>
    <col min="3" max="3" width="13" bestFit="1" customWidth="1"/>
  </cols>
  <sheetData>
    <row r="1" spans="1:3">
      <c r="A1" s="30" t="s">
        <v>49</v>
      </c>
      <c r="B1" s="31"/>
      <c r="C1" s="31"/>
    </row>
    <row r="2" spans="1:3">
      <c r="A2" s="32" t="s">
        <v>50</v>
      </c>
      <c r="B2" s="32" t="s">
        <v>51</v>
      </c>
      <c r="C2" s="32" t="s">
        <v>52</v>
      </c>
    </row>
    <row r="3" spans="1:3">
      <c r="A3" s="33" t="s">
        <v>53</v>
      </c>
      <c r="B3" s="34" t="s">
        <v>54</v>
      </c>
      <c r="C3" s="34" t="s">
        <v>55</v>
      </c>
    </row>
    <row r="4" spans="1:3">
      <c r="A4" s="33" t="s">
        <v>56</v>
      </c>
      <c r="B4" s="33" t="s">
        <v>57</v>
      </c>
      <c r="C4" s="33" t="s">
        <v>58</v>
      </c>
    </row>
    <row r="5" spans="1:3">
      <c r="A5" s="33" t="s">
        <v>59</v>
      </c>
      <c r="B5" s="34" t="s">
        <v>60</v>
      </c>
      <c r="C5" s="34" t="s">
        <v>61</v>
      </c>
    </row>
    <row r="6" spans="1:3">
      <c r="A6" s="33" t="s">
        <v>62</v>
      </c>
      <c r="B6" s="34" t="s">
        <v>63</v>
      </c>
      <c r="C6" s="34" t="s">
        <v>64</v>
      </c>
    </row>
    <row r="7" spans="1:3">
      <c r="A7" s="33" t="s">
        <v>65</v>
      </c>
      <c r="B7" s="34" t="s">
        <v>66</v>
      </c>
      <c r="C7" s="34" t="s">
        <v>67</v>
      </c>
    </row>
    <row r="8" spans="1:3">
      <c r="A8" s="33" t="s">
        <v>68</v>
      </c>
      <c r="B8" s="33" t="s">
        <v>69</v>
      </c>
      <c r="C8" s="33" t="s">
        <v>70</v>
      </c>
    </row>
    <row r="9" spans="1:3">
      <c r="A9" s="33" t="s">
        <v>71</v>
      </c>
      <c r="B9" s="33" t="s">
        <v>72</v>
      </c>
      <c r="C9" s="33" t="s">
        <v>73</v>
      </c>
    </row>
    <row r="10" spans="1:3">
      <c r="A10" s="33" t="s">
        <v>74</v>
      </c>
      <c r="B10" s="33" t="s">
        <v>75</v>
      </c>
      <c r="C10" s="33" t="s">
        <v>76</v>
      </c>
    </row>
    <row r="11" spans="1:3">
      <c r="A11" s="33" t="s">
        <v>77</v>
      </c>
      <c r="B11" s="33" t="s">
        <v>78</v>
      </c>
      <c r="C11" s="33" t="s">
        <v>79</v>
      </c>
    </row>
    <row r="12" spans="1:3">
      <c r="A12" s="35" t="s">
        <v>80</v>
      </c>
      <c r="B12" s="36" t="s">
        <v>81</v>
      </c>
      <c r="C12" s="37" t="s">
        <v>82</v>
      </c>
    </row>
    <row r="13" spans="1:3">
      <c r="A13" s="33" t="s">
        <v>83</v>
      </c>
      <c r="B13" s="34" t="s">
        <v>84</v>
      </c>
      <c r="C13" s="34" t="s">
        <v>85</v>
      </c>
    </row>
    <row r="14" spans="1:3">
      <c r="A14" s="33" t="s">
        <v>86</v>
      </c>
      <c r="B14" s="33" t="s">
        <v>87</v>
      </c>
      <c r="C14" s="33" t="s">
        <v>88</v>
      </c>
    </row>
    <row r="15" spans="1:3">
      <c r="A15" s="33" t="s">
        <v>89</v>
      </c>
      <c r="B15" s="34" t="s">
        <v>90</v>
      </c>
      <c r="C15" s="34" t="s">
        <v>91</v>
      </c>
    </row>
    <row r="16" spans="1:3">
      <c r="A16" s="33" t="s">
        <v>92</v>
      </c>
      <c r="B16" s="33" t="s">
        <v>93</v>
      </c>
      <c r="C16" s="33" t="s">
        <v>94</v>
      </c>
    </row>
    <row r="17" spans="1:3">
      <c r="A17" s="33" t="s">
        <v>95</v>
      </c>
      <c r="B17" s="34" t="s">
        <v>69</v>
      </c>
      <c r="C17" s="34" t="s">
        <v>96</v>
      </c>
    </row>
    <row r="18" spans="1:3">
      <c r="A18" s="38" t="s">
        <v>97</v>
      </c>
      <c r="B18" s="36" t="s">
        <v>98</v>
      </c>
      <c r="C18" s="37" t="s">
        <v>99</v>
      </c>
    </row>
    <row r="19" spans="1:3">
      <c r="A19" s="33" t="s">
        <v>100</v>
      </c>
      <c r="B19" s="33" t="s">
        <v>101</v>
      </c>
      <c r="C19" s="33" t="s">
        <v>102</v>
      </c>
    </row>
    <row r="20" spans="1:3">
      <c r="A20" s="33" t="s">
        <v>103</v>
      </c>
      <c r="B20" s="34" t="s">
        <v>104</v>
      </c>
      <c r="C20" s="34" t="s">
        <v>105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5</vt:i4>
      </vt:variant>
    </vt:vector>
  </HeadingPairs>
  <TitlesOfParts>
    <vt:vector size="8" baseType="lpstr">
      <vt:lpstr>088-indirect+vlookup</vt:lpstr>
      <vt:lpstr>089-訂購單</vt:lpstr>
      <vt:lpstr>089-客戶名單</vt:lpstr>
      <vt:lpstr>咖啡機</vt:lpstr>
      <vt:lpstr>姓名</vt:lpstr>
      <vt:lpstr>客戶名單</vt:lpstr>
      <vt:lpstr>清淨機</vt:lpstr>
      <vt:lpstr>智慧家電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2019-10-03T09:08:24Z</dcterms:created>
  <dcterms:modified xsi:type="dcterms:W3CDTF">2023-04-20T15:21:01Z</dcterms:modified>
</cp:coreProperties>
</file>