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aching\office2021\exceladv\ex\f9009\F9009ex\U03\"/>
    </mc:Choice>
  </mc:AlternateContent>
  <xr:revisionPtr revIDLastSave="0" documentId="13_ncr:1_{DCA8F93A-FF78-47AB-8ABD-8F05EEE0364C}" xr6:coauthVersionLast="47" xr6:coauthVersionMax="47" xr10:uidLastSave="{00000000-0000-0000-0000-000000000000}"/>
  <bookViews>
    <workbookView xWindow="-98" yWindow="-98" windowWidth="28996" windowHeight="15796" activeTab="1" xr2:uid="{3D607F48-BF70-41DF-92BA-59ADC9A09CFB}"/>
  </bookViews>
  <sheets>
    <sheet name="055-offset" sheetId="2" r:id="rId1"/>
    <sheet name="060-validation-offset+counta" sheetId="1" r:id="rId2"/>
  </sheets>
  <externalReferences>
    <externalReference r:id="rId3"/>
  </externalReferences>
  <definedNames>
    <definedName name="_xlnm._FilterDatabase" localSheetId="1" hidden="1">'060-validation-offset+counta'!$B$4:$H$32</definedName>
    <definedName name="支出金額" localSheetId="0">[1]!表格1[支出]</definedName>
    <definedName name="支出金額">表格1[支出]</definedName>
    <definedName name="科目" localSheetId="0">[1]!表格1[科目]</definedName>
    <definedName name="科目">表格1[科目]</definedName>
    <definedName name="零用金" localSheetId="0">[1]!表格1[#Data]</definedName>
    <definedName name="零用金">表格1[]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J14" i="2"/>
  <c r="I14" i="2"/>
  <c r="H14" i="2"/>
  <c r="G14" i="2"/>
  <c r="F14" i="2"/>
  <c r="K11" i="2"/>
  <c r="J11" i="2"/>
  <c r="I11" i="2"/>
  <c r="H11" i="2"/>
  <c r="G11" i="2"/>
  <c r="F11" i="2"/>
  <c r="K10" i="2"/>
  <c r="J10" i="2"/>
  <c r="I10" i="2"/>
  <c r="H10" i="2"/>
  <c r="G10" i="2"/>
  <c r="F10" i="2"/>
  <c r="K9" i="2"/>
  <c r="J9" i="2"/>
  <c r="I9" i="2"/>
  <c r="H9" i="2"/>
  <c r="G9" i="2"/>
  <c r="F9" i="2"/>
  <c r="K8" i="2"/>
  <c r="J8" i="2"/>
  <c r="I8" i="2"/>
  <c r="H8" i="2"/>
  <c r="G8" i="2"/>
  <c r="F8" i="2"/>
  <c r="K7" i="2"/>
  <c r="J7" i="2"/>
  <c r="I7" i="2"/>
  <c r="H7" i="2"/>
  <c r="G7" i="2"/>
  <c r="F7" i="2"/>
  <c r="K6" i="2"/>
  <c r="J6" i="2"/>
  <c r="I6" i="2"/>
  <c r="H6" i="2"/>
  <c r="G6" i="2"/>
  <c r="F6" i="2"/>
  <c r="K5" i="2"/>
  <c r="J5" i="2"/>
  <c r="I5" i="2"/>
  <c r="H5" i="2"/>
  <c r="G5" i="2"/>
  <c r="F5" i="2"/>
  <c r="K4" i="2"/>
  <c r="J4" i="2"/>
  <c r="I4" i="2"/>
  <c r="H4" i="2"/>
  <c r="G4" i="2"/>
  <c r="F4" i="2"/>
  <c r="K3" i="2"/>
  <c r="J3" i="2"/>
  <c r="I3" i="2"/>
  <c r="H3" i="2"/>
  <c r="G3" i="2"/>
  <c r="F3" i="2"/>
  <c r="K2" i="2"/>
  <c r="J2" i="2"/>
  <c r="I2" i="2"/>
  <c r="H2" i="2"/>
  <c r="G2" i="2"/>
  <c r="F2" i="2"/>
  <c r="L12" i="1"/>
  <c r="K12" i="1"/>
  <c r="L11" i="1"/>
  <c r="L10" i="1"/>
  <c r="L9" i="1"/>
  <c r="L8" i="1"/>
  <c r="K8" i="1"/>
  <c r="L7" i="1"/>
  <c r="K7" i="1"/>
  <c r="L6" i="1"/>
  <c r="L5" i="1"/>
  <c r="K5" i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K6" i="1" l="1"/>
  <c r="K9" i="1"/>
  <c r="K10" i="1"/>
  <c r="K11" i="1"/>
</calcChain>
</file>

<file path=xl/sharedStrings.xml><?xml version="1.0" encoding="utf-8"?>
<sst xmlns="http://schemas.openxmlformats.org/spreadsheetml/2006/main" count="191" uniqueCount="82">
  <si>
    <t>一月零用金明細</t>
    <phoneticPr fontId="4" type="noConversion"/>
  </si>
  <si>
    <t>上月結餘：</t>
    <phoneticPr fontId="4" type="noConversion"/>
  </si>
  <si>
    <t>日期</t>
    <phoneticPr fontId="4" type="noConversion"/>
  </si>
  <si>
    <t>科目</t>
    <phoneticPr fontId="4" type="noConversion"/>
  </si>
  <si>
    <t>摘要</t>
    <phoneticPr fontId="4" type="noConversion"/>
  </si>
  <si>
    <t>支出</t>
    <phoneticPr fontId="4" type="noConversion"/>
  </si>
  <si>
    <t>餘額</t>
    <phoneticPr fontId="4" type="noConversion"/>
  </si>
  <si>
    <t>單據種類</t>
    <phoneticPr fontId="4" type="noConversion"/>
  </si>
  <si>
    <t>發票號碼</t>
    <phoneticPr fontId="4" type="noConversion"/>
  </si>
  <si>
    <t>科目名稱</t>
    <phoneticPr fontId="4" type="noConversion"/>
  </si>
  <si>
    <t>支出次數</t>
    <phoneticPr fontId="4" type="noConversion"/>
  </si>
  <si>
    <t>加總金額</t>
    <phoneticPr fontId="4" type="noConversion"/>
  </si>
  <si>
    <t>文具用品</t>
  </si>
  <si>
    <t>快遞</t>
    <phoneticPr fontId="4" type="noConversion"/>
  </si>
  <si>
    <t>運費</t>
    <phoneticPr fontId="4" type="noConversion"/>
  </si>
  <si>
    <t>=OFFSET($J$5,0,0,COUNTA($J$5:$J$20),1)</t>
    <phoneticPr fontId="4" type="noConversion"/>
  </si>
  <si>
    <t>郵電費</t>
    <phoneticPr fontId="4" type="noConversion"/>
  </si>
  <si>
    <t>郵票</t>
    <phoneticPr fontId="4" type="noConversion"/>
  </si>
  <si>
    <t>匯費</t>
    <phoneticPr fontId="4" type="noConversion"/>
  </si>
  <si>
    <t>匯款給傑元公司</t>
    <phoneticPr fontId="4" type="noConversion"/>
  </si>
  <si>
    <t>交通費</t>
    <phoneticPr fontId="4" type="noConversion"/>
  </si>
  <si>
    <t>公務車加油</t>
    <phoneticPr fontId="4" type="noConversion"/>
  </si>
  <si>
    <t>發票</t>
    <phoneticPr fontId="4" type="noConversion"/>
  </si>
  <si>
    <t>WS15874657</t>
    <phoneticPr fontId="4" type="noConversion"/>
  </si>
  <si>
    <t>雜項</t>
    <phoneticPr fontId="4" type="noConversion"/>
  </si>
  <si>
    <t>電池</t>
    <phoneticPr fontId="4" type="noConversion"/>
  </si>
  <si>
    <t>收據</t>
    <phoneticPr fontId="4" type="noConversion"/>
  </si>
  <si>
    <t>郵寄包裹</t>
    <phoneticPr fontId="4" type="noConversion"/>
  </si>
  <si>
    <t>WS15795135</t>
    <phoneticPr fontId="4" type="noConversion"/>
  </si>
  <si>
    <t>文具用品</t>
    <phoneticPr fontId="4" type="noConversion"/>
  </si>
  <si>
    <t>延長線</t>
    <phoneticPr fontId="4" type="noConversion"/>
  </si>
  <si>
    <t>WS15987531</t>
    <phoneticPr fontId="4" type="noConversion"/>
  </si>
  <si>
    <t>修繕費</t>
    <phoneticPr fontId="4" type="noConversion"/>
  </si>
  <si>
    <t>搬運費</t>
    <phoneticPr fontId="4" type="noConversion"/>
  </si>
  <si>
    <t>電費</t>
    <phoneticPr fontId="4" type="noConversion"/>
  </si>
  <si>
    <t>文具一批</t>
    <phoneticPr fontId="4" type="noConversion"/>
  </si>
  <si>
    <t>WS15687345</t>
    <phoneticPr fontId="4" type="noConversion"/>
  </si>
  <si>
    <t>ETC加值</t>
    <phoneticPr fontId="4" type="noConversion"/>
  </si>
  <si>
    <t>WS12687513</t>
    <phoneticPr fontId="4" type="noConversion"/>
  </si>
  <si>
    <t>五金零件</t>
    <phoneticPr fontId="4" type="noConversion"/>
  </si>
  <si>
    <t>匯款給上立公司</t>
    <phoneticPr fontId="4" type="noConversion"/>
  </si>
  <si>
    <t>桶裝水</t>
    <phoneticPr fontId="4" type="noConversion"/>
  </si>
  <si>
    <t>魔術膠帶</t>
    <phoneticPr fontId="4" type="noConversion"/>
  </si>
  <si>
    <t>碳粉匣</t>
    <phoneticPr fontId="4" type="noConversion"/>
  </si>
  <si>
    <t>WS12687581</t>
    <phoneticPr fontId="4" type="noConversion"/>
  </si>
  <si>
    <t>橡膠插頭</t>
    <phoneticPr fontId="4" type="noConversion"/>
  </si>
  <si>
    <t>WS1287651</t>
    <phoneticPr fontId="4" type="noConversion"/>
  </si>
  <si>
    <t>冷氣維修費</t>
    <phoneticPr fontId="4" type="noConversion"/>
  </si>
  <si>
    <t>文件夾</t>
    <phoneticPr fontId="4" type="noConversion"/>
  </si>
  <si>
    <t>WS11687453</t>
    <phoneticPr fontId="4" type="noConversion"/>
  </si>
  <si>
    <t>清潔用品</t>
    <phoneticPr fontId="4" type="noConversion"/>
  </si>
  <si>
    <t>悠遊卡儲值</t>
    <phoneticPr fontId="4" type="noConversion"/>
  </si>
  <si>
    <t>衛生紙</t>
    <phoneticPr fontId="4" type="noConversion"/>
  </si>
  <si>
    <t>WS12657895</t>
    <phoneticPr fontId="4" type="noConversion"/>
  </si>
  <si>
    <t>施工餐費</t>
    <phoneticPr fontId="4" type="noConversion"/>
  </si>
  <si>
    <t>WS12687654</t>
    <phoneticPr fontId="4" type="noConversion"/>
  </si>
  <si>
    <t>員工聚餐</t>
    <phoneticPr fontId="4" type="noConversion"/>
  </si>
  <si>
    <t>WS12357996</t>
    <phoneticPr fontId="4" type="noConversion"/>
  </si>
  <si>
    <t>1月電費</t>
    <phoneticPr fontId="4" type="noConversion"/>
  </si>
  <si>
    <t>業務</t>
    <phoneticPr fontId="4" type="noConversion"/>
  </si>
  <si>
    <t>銷售額</t>
    <phoneticPr fontId="4" type="noConversion"/>
  </si>
  <si>
    <t>一月</t>
    <phoneticPr fontId="4" type="noConversion"/>
  </si>
  <si>
    <t>二月</t>
  </si>
  <si>
    <t>三月</t>
  </si>
  <si>
    <t>四月</t>
  </si>
  <si>
    <t>五月</t>
  </si>
  <si>
    <t>六月</t>
  </si>
  <si>
    <t>Kevin</t>
    <phoneticPr fontId="4" type="noConversion"/>
  </si>
  <si>
    <t>Lynn</t>
    <phoneticPr fontId="4" type="noConversion"/>
  </si>
  <si>
    <t>Magee</t>
    <phoneticPr fontId="4" type="noConversion"/>
  </si>
  <si>
    <t>Louis</t>
    <phoneticPr fontId="4" type="noConversion"/>
  </si>
  <si>
    <t>Claire</t>
    <phoneticPr fontId="4" type="noConversion"/>
  </si>
  <si>
    <t>Billy</t>
    <phoneticPr fontId="4" type="noConversion"/>
  </si>
  <si>
    <t>Erica</t>
    <phoneticPr fontId="4" type="noConversion"/>
  </si>
  <si>
    <t>Bella</t>
    <phoneticPr fontId="4" type="noConversion"/>
  </si>
  <si>
    <t>Doris</t>
    <phoneticPr fontId="4" type="noConversion"/>
  </si>
  <si>
    <t>Hank</t>
    <phoneticPr fontId="4" type="noConversion"/>
  </si>
  <si>
    <t>二月</t>
    <phoneticPr fontId="4" type="noConversion"/>
  </si>
  <si>
    <t>三月</t>
    <phoneticPr fontId="4" type="noConversion"/>
  </si>
  <si>
    <t>四月</t>
    <phoneticPr fontId="4" type="noConversion"/>
  </si>
  <si>
    <t>五月</t>
    <phoneticPr fontId="4" type="noConversion"/>
  </si>
  <si>
    <t>六月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</si>
</sst>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_-* #,##0_-;\-* #,##0_-;_-* &quot;-&quot;??_-;_-@_-"/>
    <numFmt numFmtId="177" formatCode="m/d;@"/>
    <numFmt numFmtId="178" formatCode="#,##0_ "/>
  </numFmts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b/>
      <sz val="12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222222"/>
      <name val="新細明體"/>
      <family val="1"/>
      <charset val="13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5" fillId="2" borderId="1" xfId="0" applyFont="1" applyFill="1" applyBorder="1" applyAlignment="1">
      <alignment horizontal="right" vertical="center"/>
    </xf>
    <xf numFmtId="176" fontId="5" fillId="2" borderId="1" xfId="1" applyNumberFormat="1" applyFont="1" applyFill="1" applyBorder="1">
      <alignment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176" fontId="2" fillId="0" borderId="4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0" fontId="0" fillId="0" borderId="0" xfId="0" quotePrefix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1" xfId="0" applyFont="1" applyFill="1" applyBorder="1">
      <alignment vertical="center"/>
    </xf>
    <xf numFmtId="176" fontId="8" fillId="4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>
      <alignment vertical="center"/>
    </xf>
    <xf numFmtId="176" fontId="9" fillId="0" borderId="1" xfId="1" applyNumberFormat="1" applyFont="1" applyBorder="1">
      <alignment vertical="center"/>
    </xf>
    <xf numFmtId="176" fontId="6" fillId="4" borderId="1" xfId="1" applyNumberFormat="1" applyFont="1" applyFill="1" applyBorder="1" applyAlignment="1">
      <alignment horizontal="center" vertical="center"/>
    </xf>
    <xf numFmtId="0" fontId="6" fillId="6" borderId="1" xfId="0" applyFont="1" applyFill="1" applyBorder="1">
      <alignment vertical="center"/>
    </xf>
    <xf numFmtId="176" fontId="6" fillId="6" borderId="1" xfId="1" applyNumberFormat="1" applyFont="1" applyFill="1" applyBorder="1" applyAlignment="1">
      <alignment horizontal="center" vertical="center"/>
    </xf>
    <xf numFmtId="178" fontId="6" fillId="0" borderId="0" xfId="0" applyNumberFormat="1" applyFont="1">
      <alignment vertical="center"/>
    </xf>
    <xf numFmtId="0" fontId="9" fillId="0" borderId="0" xfId="0" applyFont="1">
      <alignment vertical="center"/>
    </xf>
    <xf numFmtId="176" fontId="6" fillId="6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>
      <alignment vertical="center"/>
    </xf>
    <xf numFmtId="176" fontId="6" fillId="2" borderId="1" xfId="1" applyNumberFormat="1" applyFont="1" applyFill="1" applyBorder="1" applyAlignment="1">
      <alignment horizontal="center" vertical="center"/>
    </xf>
    <xf numFmtId="176" fontId="6" fillId="5" borderId="1" xfId="1" applyNumberFormat="1" applyFont="1" applyFill="1" applyBorder="1" applyAlignment="1">
      <alignment horizontal="center" vertical="center"/>
    </xf>
    <xf numFmtId="0" fontId="6" fillId="7" borderId="1" xfId="0" applyFont="1" applyFill="1" applyBorder="1">
      <alignment vertical="center"/>
    </xf>
    <xf numFmtId="176" fontId="6" fillId="7" borderId="1" xfId="1" applyNumberFormat="1" applyFont="1" applyFill="1" applyBorder="1" applyAlignment="1">
      <alignment horizontal="center" vertical="center"/>
    </xf>
    <xf numFmtId="0" fontId="6" fillId="8" borderId="1" xfId="0" applyFont="1" applyFill="1" applyBorder="1">
      <alignment vertical="center"/>
    </xf>
    <xf numFmtId="176" fontId="6" fillId="8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一般" xfId="0" builtinId="0"/>
    <cellStyle name="千分位" xfId="1" builtin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2"/>
        <charset val="136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2"/>
        <charset val="136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2"/>
        <charset val="136"/>
        <scheme val="minor"/>
      </font>
      <numFmt numFmtId="176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新細明體"/>
        <family val="2"/>
        <charset val="136"/>
        <scheme val="minor"/>
      </font>
      <numFmt numFmtId="176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2"/>
        <charset val="136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2"/>
        <charset val="136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新細明體"/>
        <family val="2"/>
        <charset val="136"/>
        <scheme val="minor"/>
      </font>
      <numFmt numFmtId="177" formatCode="m/d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新細明體"/>
        <family val="1"/>
        <charset val="136"/>
        <scheme val="minor"/>
      </font>
      <fill>
        <patternFill patternType="solid">
          <fgColor theme="7"/>
          <bgColor theme="7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t_03_048-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048-vlookup"/>
      <sheetName val="048-hlookup"/>
      <sheetName val="049-index"/>
      <sheetName val="050-index+match"/>
      <sheetName val="051-indiretct"/>
      <sheetName val="052-dget"/>
      <sheetName val="053-vlookup+indirect"/>
      <sheetName val="054-indirect+vlookup"/>
      <sheetName val="055-offset"/>
      <sheetName val="056-lookup"/>
      <sheetName val="056-lookup2"/>
      <sheetName val="057-vlookup"/>
      <sheetName val="060-validation-offset+counta"/>
      <sheetName val="Unit_03_048-06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47D837-CF40-494F-A637-12A829A8DCA4}" name="表格1" displayName="表格1" ref="B4:H32" totalsRowShown="0" headerRowDxfId="9" dataDxfId="8" tableBorderDxfId="7">
  <tableColumns count="7">
    <tableColumn id="1" xr3:uid="{3E2E568B-5BEC-4343-A78D-C01D5C1E8AB6}" name="日期" dataDxfId="6"/>
    <tableColumn id="2" xr3:uid="{4801958E-99DC-4473-9FD4-3071AAAC33E3}" name="科目" dataDxfId="5"/>
    <tableColumn id="3" xr3:uid="{9F0BB506-94FC-4199-912A-D8EA63E8D195}" name="摘要" dataDxfId="4"/>
    <tableColumn id="4" xr3:uid="{3507AA76-2C3A-410D-88DA-092CC2A451D9}" name="支出" dataDxfId="3" dataCellStyle="千分位"/>
    <tableColumn id="5" xr3:uid="{AFEB7226-9129-406C-85A7-B90BF17E622B}" name="餘額" dataDxfId="2" dataCellStyle="千分位">
      <calculatedColumnFormula>F4-E5</calculatedColumnFormula>
    </tableColumn>
    <tableColumn id="6" xr3:uid="{FA22DC2F-2BFD-45DD-9D14-D3C231AE468A}" name="單據種類" dataDxfId="1"/>
    <tableColumn id="7" xr3:uid="{87DACE9A-0FB3-4DC5-A0CF-122FC0C1793D}" name="發票號碼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CD6D-2697-4B06-8432-C873B59863DA}">
  <dimension ref="A1:K61"/>
  <sheetViews>
    <sheetView zoomScaleNormal="100" workbookViewId="0">
      <selection activeCell="F2" sqref="F2"/>
    </sheetView>
  </sheetViews>
  <sheetFormatPr defaultColWidth="9" defaultRowHeight="16.75" x14ac:dyDescent="0.45"/>
  <cols>
    <col min="1" max="2" width="9" style="17"/>
    <col min="3" max="3" width="13.69140625" style="38" bestFit="1" customWidth="1"/>
    <col min="4" max="4" width="9" style="17" customWidth="1"/>
    <col min="5" max="5" width="10" style="17" bestFit="1" customWidth="1"/>
    <col min="6" max="11" width="15.07421875" style="17" bestFit="1" customWidth="1"/>
    <col min="12" max="16384" width="9" style="17"/>
  </cols>
  <sheetData>
    <row r="1" spans="1:11" x14ac:dyDescent="0.45">
      <c r="B1" s="18" t="s">
        <v>59</v>
      </c>
      <c r="C1" s="18" t="s">
        <v>60</v>
      </c>
      <c r="E1" s="19"/>
      <c r="F1" s="20" t="s">
        <v>61</v>
      </c>
      <c r="G1" s="20" t="s">
        <v>62</v>
      </c>
      <c r="H1" s="20" t="s">
        <v>63</v>
      </c>
      <c r="I1" s="20" t="s">
        <v>64</v>
      </c>
      <c r="J1" s="20" t="s">
        <v>65</v>
      </c>
      <c r="K1" s="20" t="s">
        <v>66</v>
      </c>
    </row>
    <row r="2" spans="1:11" x14ac:dyDescent="0.45">
      <c r="A2" s="40" t="s">
        <v>61</v>
      </c>
      <c r="B2" s="21" t="s">
        <v>67</v>
      </c>
      <c r="C2" s="22">
        <v>845677</v>
      </c>
      <c r="E2" s="23" t="s">
        <v>67</v>
      </c>
      <c r="F2" s="24">
        <f ca="1">OFFSET($C$2,ROW(1:1)+(COLUMN(C:C)-3)*10-1,,)</f>
        <v>845677</v>
      </c>
      <c r="G2" s="24">
        <f t="shared" ref="G2:K11" ca="1" si="0">OFFSET($C$2,ROW(1:1)+(COLUMN(D:D)-3)*10-1,,)</f>
        <v>2800319</v>
      </c>
      <c r="H2" s="24">
        <f t="shared" ca="1" si="0"/>
        <v>3186242</v>
      </c>
      <c r="I2" s="24">
        <f t="shared" ca="1" si="0"/>
        <v>3749264</v>
      </c>
      <c r="J2" s="24">
        <f t="shared" ca="1" si="0"/>
        <v>3809661</v>
      </c>
      <c r="K2" s="24">
        <f t="shared" ca="1" si="0"/>
        <v>1807582</v>
      </c>
    </row>
    <row r="3" spans="1:11" x14ac:dyDescent="0.45">
      <c r="A3" s="40"/>
      <c r="B3" s="21" t="s">
        <v>68</v>
      </c>
      <c r="C3" s="25">
        <v>1418229</v>
      </c>
      <c r="E3" s="23" t="s">
        <v>68</v>
      </c>
      <c r="F3" s="24">
        <f t="shared" ref="F3:F11" ca="1" si="1">OFFSET($C$2,ROW(2:2)+(COLUMN(C:C)-3)*10-1,,)</f>
        <v>1418229</v>
      </c>
      <c r="G3" s="24">
        <f t="shared" ca="1" si="0"/>
        <v>2238926</v>
      </c>
      <c r="H3" s="24">
        <f t="shared" ca="1" si="0"/>
        <v>633304</v>
      </c>
      <c r="I3" s="24">
        <f t="shared" ca="1" si="0"/>
        <v>2841391</v>
      </c>
      <c r="J3" s="24">
        <f t="shared" ca="1" si="0"/>
        <v>4497999</v>
      </c>
      <c r="K3" s="24">
        <f t="shared" ca="1" si="0"/>
        <v>4098874</v>
      </c>
    </row>
    <row r="4" spans="1:11" x14ac:dyDescent="0.45">
      <c r="A4" s="40"/>
      <c r="B4" s="21" t="s">
        <v>69</v>
      </c>
      <c r="C4" s="25">
        <v>4569755</v>
      </c>
      <c r="E4" s="23" t="s">
        <v>69</v>
      </c>
      <c r="F4" s="24">
        <f t="shared" ca="1" si="1"/>
        <v>4569755</v>
      </c>
      <c r="G4" s="24">
        <f t="shared" ca="1" si="0"/>
        <v>2988178</v>
      </c>
      <c r="H4" s="24">
        <f t="shared" ca="1" si="0"/>
        <v>2880994</v>
      </c>
      <c r="I4" s="24">
        <f t="shared" ca="1" si="0"/>
        <v>1443451</v>
      </c>
      <c r="J4" s="24">
        <f t="shared" ca="1" si="0"/>
        <v>3712500</v>
      </c>
      <c r="K4" s="24">
        <f t="shared" ca="1" si="0"/>
        <v>775841</v>
      </c>
    </row>
    <row r="5" spans="1:11" x14ac:dyDescent="0.45">
      <c r="A5" s="40"/>
      <c r="B5" s="21" t="s">
        <v>70</v>
      </c>
      <c r="C5" s="25">
        <v>1053318</v>
      </c>
      <c r="E5" s="23" t="s">
        <v>70</v>
      </c>
      <c r="F5" s="24">
        <f t="shared" ca="1" si="1"/>
        <v>1053318</v>
      </c>
      <c r="G5" s="24">
        <f t="shared" ca="1" si="0"/>
        <v>840140</v>
      </c>
      <c r="H5" s="24">
        <f t="shared" ca="1" si="0"/>
        <v>1016626</v>
      </c>
      <c r="I5" s="24">
        <f t="shared" ca="1" si="0"/>
        <v>1807145</v>
      </c>
      <c r="J5" s="24">
        <f t="shared" ca="1" si="0"/>
        <v>627717</v>
      </c>
      <c r="K5" s="24">
        <f t="shared" ca="1" si="0"/>
        <v>1420695</v>
      </c>
    </row>
    <row r="6" spans="1:11" x14ac:dyDescent="0.45">
      <c r="A6" s="40"/>
      <c r="B6" s="21" t="s">
        <v>71</v>
      </c>
      <c r="C6" s="25">
        <v>2836726</v>
      </c>
      <c r="E6" s="23" t="s">
        <v>71</v>
      </c>
      <c r="F6" s="24">
        <f t="shared" ca="1" si="1"/>
        <v>2836726</v>
      </c>
      <c r="G6" s="24">
        <f t="shared" ca="1" si="0"/>
        <v>1035713</v>
      </c>
      <c r="H6" s="24">
        <f t="shared" ca="1" si="0"/>
        <v>1433947</v>
      </c>
      <c r="I6" s="24">
        <f t="shared" ca="1" si="0"/>
        <v>3351965</v>
      </c>
      <c r="J6" s="24">
        <f t="shared" ca="1" si="0"/>
        <v>2295042</v>
      </c>
      <c r="K6" s="24">
        <f t="shared" ca="1" si="0"/>
        <v>3313234</v>
      </c>
    </row>
    <row r="7" spans="1:11" x14ac:dyDescent="0.45">
      <c r="A7" s="40"/>
      <c r="B7" s="21" t="s">
        <v>72</v>
      </c>
      <c r="C7" s="25">
        <v>3523574</v>
      </c>
      <c r="E7" s="23" t="s">
        <v>72</v>
      </c>
      <c r="F7" s="24">
        <f t="shared" ca="1" si="1"/>
        <v>3523574</v>
      </c>
      <c r="G7" s="24">
        <f t="shared" ca="1" si="0"/>
        <v>2796320</v>
      </c>
      <c r="H7" s="24">
        <f t="shared" ca="1" si="0"/>
        <v>3545336</v>
      </c>
      <c r="I7" s="24">
        <f t="shared" ca="1" si="0"/>
        <v>4134208</v>
      </c>
      <c r="J7" s="24">
        <f t="shared" ca="1" si="0"/>
        <v>4079145</v>
      </c>
      <c r="K7" s="24">
        <f t="shared" ca="1" si="0"/>
        <v>2165427</v>
      </c>
    </row>
    <row r="8" spans="1:11" x14ac:dyDescent="0.45">
      <c r="A8" s="40"/>
      <c r="B8" s="21" t="s">
        <v>73</v>
      </c>
      <c r="C8" s="25">
        <v>2116693</v>
      </c>
      <c r="E8" s="23" t="s">
        <v>73</v>
      </c>
      <c r="F8" s="24">
        <f t="shared" ca="1" si="1"/>
        <v>2116693</v>
      </c>
      <c r="G8" s="24">
        <f t="shared" ca="1" si="0"/>
        <v>4963925</v>
      </c>
      <c r="H8" s="24">
        <f t="shared" ca="1" si="0"/>
        <v>4727087</v>
      </c>
      <c r="I8" s="24">
        <f t="shared" ca="1" si="0"/>
        <v>1016355</v>
      </c>
      <c r="J8" s="24">
        <f t="shared" ca="1" si="0"/>
        <v>4345936</v>
      </c>
      <c r="K8" s="24">
        <f t="shared" ca="1" si="0"/>
        <v>1843209</v>
      </c>
    </row>
    <row r="9" spans="1:11" x14ac:dyDescent="0.45">
      <c r="A9" s="40"/>
      <c r="B9" s="21" t="s">
        <v>74</v>
      </c>
      <c r="C9" s="25">
        <v>4784622</v>
      </c>
      <c r="E9" s="23" t="s">
        <v>74</v>
      </c>
      <c r="F9" s="24">
        <f t="shared" ca="1" si="1"/>
        <v>4784622</v>
      </c>
      <c r="G9" s="24">
        <f t="shared" ca="1" si="0"/>
        <v>987690</v>
      </c>
      <c r="H9" s="24">
        <f t="shared" ca="1" si="0"/>
        <v>505683</v>
      </c>
      <c r="I9" s="24">
        <f t="shared" ca="1" si="0"/>
        <v>2522679</v>
      </c>
      <c r="J9" s="24">
        <f t="shared" ca="1" si="0"/>
        <v>2101124</v>
      </c>
      <c r="K9" s="24">
        <f t="shared" ca="1" si="0"/>
        <v>4067820</v>
      </c>
    </row>
    <row r="10" spans="1:11" x14ac:dyDescent="0.45">
      <c r="A10" s="40"/>
      <c r="B10" s="21" t="s">
        <v>75</v>
      </c>
      <c r="C10" s="25">
        <v>2295881</v>
      </c>
      <c r="E10" s="23" t="s">
        <v>75</v>
      </c>
      <c r="F10" s="24">
        <f t="shared" ca="1" si="1"/>
        <v>2295881</v>
      </c>
      <c r="G10" s="24">
        <f t="shared" ca="1" si="0"/>
        <v>1112682</v>
      </c>
      <c r="H10" s="24">
        <f t="shared" ca="1" si="0"/>
        <v>2520190</v>
      </c>
      <c r="I10" s="24">
        <f t="shared" ca="1" si="0"/>
        <v>3372635</v>
      </c>
      <c r="J10" s="24">
        <f t="shared" ca="1" si="0"/>
        <v>679257</v>
      </c>
      <c r="K10" s="24">
        <f t="shared" ca="1" si="0"/>
        <v>2358932</v>
      </c>
    </row>
    <row r="11" spans="1:11" x14ac:dyDescent="0.45">
      <c r="A11" s="40"/>
      <c r="B11" s="21" t="s">
        <v>76</v>
      </c>
      <c r="C11" s="25">
        <v>4995863</v>
      </c>
      <c r="E11" s="23" t="s">
        <v>76</v>
      </c>
      <c r="F11" s="24">
        <f t="shared" ca="1" si="1"/>
        <v>4995863</v>
      </c>
      <c r="G11" s="24">
        <f t="shared" ca="1" si="0"/>
        <v>1925459</v>
      </c>
      <c r="H11" s="24">
        <f t="shared" ca="1" si="0"/>
        <v>3913687</v>
      </c>
      <c r="I11" s="24">
        <f t="shared" ca="1" si="0"/>
        <v>108924</v>
      </c>
      <c r="J11" s="24">
        <f t="shared" ca="1" si="0"/>
        <v>3250694</v>
      </c>
      <c r="K11" s="24">
        <f t="shared" ca="1" si="0"/>
        <v>1548796</v>
      </c>
    </row>
    <row r="12" spans="1:11" x14ac:dyDescent="0.45">
      <c r="A12" s="41" t="s">
        <v>77</v>
      </c>
      <c r="B12" s="26" t="s">
        <v>67</v>
      </c>
      <c r="C12" s="27">
        <v>2800319</v>
      </c>
      <c r="E12" s="28"/>
      <c r="F12" s="29"/>
      <c r="G12" s="29"/>
      <c r="H12" s="29"/>
      <c r="I12" s="29"/>
      <c r="J12" s="29"/>
      <c r="K12" s="29"/>
    </row>
    <row r="13" spans="1:11" x14ac:dyDescent="0.45">
      <c r="A13" s="41"/>
      <c r="B13" s="26" t="s">
        <v>68</v>
      </c>
      <c r="C13" s="27">
        <v>2238926</v>
      </c>
      <c r="E13" s="28"/>
      <c r="F13" s="29"/>
      <c r="G13" s="29"/>
      <c r="H13" s="29"/>
      <c r="I13" s="29"/>
      <c r="J13" s="29"/>
      <c r="K13" s="29"/>
    </row>
    <row r="14" spans="1:11" x14ac:dyDescent="0.45">
      <c r="A14" s="41"/>
      <c r="B14" s="26" t="s">
        <v>69</v>
      </c>
      <c r="C14" s="27">
        <v>2988178</v>
      </c>
      <c r="E14" s="28"/>
      <c r="F14" s="29">
        <f>ROW(1:1)+(COLUMN(C:C)-3)*10-1</f>
        <v>0</v>
      </c>
      <c r="G14" s="29">
        <f>ROW(1:1)+(COLUMN(D:D)-3)*10-1</f>
        <v>10</v>
      </c>
      <c r="H14" s="29">
        <f t="shared" ref="H14:K14" si="2">ROW(1:1)+(COLUMN(E:E)-3)*10-1</f>
        <v>20</v>
      </c>
      <c r="I14" s="29">
        <f t="shared" si="2"/>
        <v>30</v>
      </c>
      <c r="J14" s="29">
        <f t="shared" si="2"/>
        <v>40</v>
      </c>
      <c r="K14" s="29">
        <f t="shared" si="2"/>
        <v>50</v>
      </c>
    </row>
    <row r="15" spans="1:11" x14ac:dyDescent="0.45">
      <c r="A15" s="41"/>
      <c r="B15" s="26" t="s">
        <v>70</v>
      </c>
      <c r="C15" s="27">
        <v>840140</v>
      </c>
      <c r="E15" s="28"/>
      <c r="F15" s="29"/>
      <c r="G15" s="29"/>
      <c r="H15" s="29"/>
      <c r="I15" s="29"/>
      <c r="J15" s="29"/>
      <c r="K15" s="29"/>
    </row>
    <row r="16" spans="1:11" x14ac:dyDescent="0.45">
      <c r="A16" s="41"/>
      <c r="B16" s="26" t="s">
        <v>71</v>
      </c>
      <c r="C16" s="27">
        <v>1035713</v>
      </c>
      <c r="E16" s="28"/>
      <c r="F16" s="29"/>
      <c r="G16" s="29"/>
      <c r="H16" s="29"/>
      <c r="I16" s="29"/>
      <c r="J16" s="29"/>
      <c r="K16" s="29"/>
    </row>
    <row r="17" spans="1:11" x14ac:dyDescent="0.45">
      <c r="A17" s="41"/>
      <c r="B17" s="26" t="s">
        <v>72</v>
      </c>
      <c r="C17" s="27">
        <v>2796320</v>
      </c>
      <c r="E17" s="28"/>
      <c r="F17" s="29"/>
      <c r="G17" s="29"/>
      <c r="H17" s="29"/>
      <c r="I17" s="29"/>
      <c r="J17" s="29"/>
      <c r="K17" s="29"/>
    </row>
    <row r="18" spans="1:11" x14ac:dyDescent="0.45">
      <c r="A18" s="41"/>
      <c r="B18" s="26" t="s">
        <v>73</v>
      </c>
      <c r="C18" s="27">
        <v>4963925</v>
      </c>
      <c r="E18" s="28"/>
      <c r="F18" s="29"/>
      <c r="G18" s="29"/>
      <c r="H18" s="29"/>
      <c r="I18" s="29"/>
      <c r="J18" s="29"/>
      <c r="K18" s="29"/>
    </row>
    <row r="19" spans="1:11" x14ac:dyDescent="0.45">
      <c r="A19" s="41"/>
      <c r="B19" s="26" t="s">
        <v>74</v>
      </c>
      <c r="C19" s="30">
        <v>987690</v>
      </c>
      <c r="E19" s="28"/>
      <c r="F19" s="29"/>
      <c r="G19" s="29"/>
      <c r="H19" s="29"/>
      <c r="I19" s="29"/>
      <c r="J19" s="29"/>
      <c r="K19" s="29"/>
    </row>
    <row r="20" spans="1:11" x14ac:dyDescent="0.45">
      <c r="A20" s="41"/>
      <c r="B20" s="26" t="s">
        <v>75</v>
      </c>
      <c r="C20" s="27">
        <v>1112682</v>
      </c>
      <c r="E20" s="28"/>
      <c r="F20" s="29"/>
      <c r="G20" s="29"/>
      <c r="H20" s="29"/>
      <c r="I20" s="29"/>
      <c r="J20" s="29"/>
      <c r="K20" s="29"/>
    </row>
    <row r="21" spans="1:11" x14ac:dyDescent="0.45">
      <c r="A21" s="41"/>
      <c r="B21" s="26" t="s">
        <v>76</v>
      </c>
      <c r="C21" s="27">
        <v>1925459</v>
      </c>
      <c r="E21" s="28"/>
      <c r="F21" s="29"/>
      <c r="G21" s="29"/>
      <c r="H21" s="29"/>
      <c r="I21" s="29"/>
      <c r="J21" s="29"/>
      <c r="K21" s="29"/>
    </row>
    <row r="22" spans="1:11" x14ac:dyDescent="0.45">
      <c r="A22" s="42" t="s">
        <v>78</v>
      </c>
      <c r="B22" s="31" t="s">
        <v>67</v>
      </c>
      <c r="C22" s="32">
        <v>3186242</v>
      </c>
      <c r="E22" s="28"/>
      <c r="F22" s="29"/>
      <c r="G22" s="29"/>
      <c r="H22" s="29"/>
      <c r="I22" s="29"/>
      <c r="J22" s="29"/>
      <c r="K22" s="29"/>
    </row>
    <row r="23" spans="1:11" x14ac:dyDescent="0.45">
      <c r="A23" s="42"/>
      <c r="B23" s="31" t="s">
        <v>68</v>
      </c>
      <c r="C23" s="32">
        <v>633304</v>
      </c>
      <c r="E23" s="28"/>
      <c r="F23" s="29"/>
      <c r="G23" s="29"/>
      <c r="H23" s="29"/>
      <c r="I23" s="29"/>
      <c r="J23" s="29"/>
      <c r="K23" s="29"/>
    </row>
    <row r="24" spans="1:11" x14ac:dyDescent="0.45">
      <c r="A24" s="42"/>
      <c r="B24" s="31" t="s">
        <v>69</v>
      </c>
      <c r="C24" s="32">
        <v>2880994</v>
      </c>
      <c r="E24" s="28"/>
      <c r="F24" s="29"/>
      <c r="G24" s="29"/>
      <c r="H24" s="29"/>
      <c r="I24" s="29"/>
      <c r="J24" s="29"/>
      <c r="K24" s="29"/>
    </row>
    <row r="25" spans="1:11" x14ac:dyDescent="0.45">
      <c r="A25" s="42"/>
      <c r="B25" s="31" t="s">
        <v>70</v>
      </c>
      <c r="C25" s="32">
        <v>1016626</v>
      </c>
      <c r="E25" s="28"/>
      <c r="F25" s="29"/>
      <c r="G25" s="29"/>
      <c r="H25" s="29"/>
      <c r="I25" s="29"/>
      <c r="J25" s="29"/>
      <c r="K25" s="29"/>
    </row>
    <row r="26" spans="1:11" x14ac:dyDescent="0.45">
      <c r="A26" s="42"/>
      <c r="B26" s="31" t="s">
        <v>71</v>
      </c>
      <c r="C26" s="32">
        <v>1433947</v>
      </c>
      <c r="E26" s="28"/>
    </row>
    <row r="27" spans="1:11" x14ac:dyDescent="0.45">
      <c r="A27" s="42"/>
      <c r="B27" s="31" t="s">
        <v>72</v>
      </c>
      <c r="C27" s="32">
        <v>3545336</v>
      </c>
      <c r="E27" s="28"/>
    </row>
    <row r="28" spans="1:11" x14ac:dyDescent="0.45">
      <c r="A28" s="42"/>
      <c r="B28" s="31" t="s">
        <v>73</v>
      </c>
      <c r="C28" s="32">
        <v>4727087</v>
      </c>
      <c r="E28" s="28"/>
    </row>
    <row r="29" spans="1:11" x14ac:dyDescent="0.45">
      <c r="A29" s="42"/>
      <c r="B29" s="31" t="s">
        <v>74</v>
      </c>
      <c r="C29" s="32">
        <v>505683</v>
      </c>
      <c r="E29" s="28"/>
    </row>
    <row r="30" spans="1:11" x14ac:dyDescent="0.45">
      <c r="A30" s="42"/>
      <c r="B30" s="31" t="s">
        <v>75</v>
      </c>
      <c r="C30" s="32">
        <v>2520190</v>
      </c>
      <c r="E30" s="28"/>
    </row>
    <row r="31" spans="1:11" x14ac:dyDescent="0.45">
      <c r="A31" s="42"/>
      <c r="B31" s="31" t="s">
        <v>76</v>
      </c>
      <c r="C31" s="32">
        <v>3913687</v>
      </c>
      <c r="E31" s="28"/>
    </row>
    <row r="32" spans="1:11" x14ac:dyDescent="0.45">
      <c r="A32" s="43" t="s">
        <v>79</v>
      </c>
      <c r="B32" s="23" t="s">
        <v>67</v>
      </c>
      <c r="C32" s="33">
        <v>3749264</v>
      </c>
      <c r="E32" s="28"/>
    </row>
    <row r="33" spans="1:5" x14ac:dyDescent="0.45">
      <c r="A33" s="43"/>
      <c r="B33" s="23" t="s">
        <v>68</v>
      </c>
      <c r="C33" s="33">
        <v>2841391</v>
      </c>
      <c r="E33" s="28"/>
    </row>
    <row r="34" spans="1:5" x14ac:dyDescent="0.45">
      <c r="A34" s="43"/>
      <c r="B34" s="23" t="s">
        <v>69</v>
      </c>
      <c r="C34" s="33">
        <v>1443451</v>
      </c>
      <c r="E34" s="28"/>
    </row>
    <row r="35" spans="1:5" x14ac:dyDescent="0.45">
      <c r="A35" s="43"/>
      <c r="B35" s="23" t="s">
        <v>70</v>
      </c>
      <c r="C35" s="33">
        <v>1807145</v>
      </c>
      <c r="E35" s="28"/>
    </row>
    <row r="36" spans="1:5" x14ac:dyDescent="0.45">
      <c r="A36" s="43"/>
      <c r="B36" s="23" t="s">
        <v>71</v>
      </c>
      <c r="C36" s="33">
        <v>3351965</v>
      </c>
      <c r="E36" s="28"/>
    </row>
    <row r="37" spans="1:5" x14ac:dyDescent="0.45">
      <c r="A37" s="43"/>
      <c r="B37" s="23" t="s">
        <v>72</v>
      </c>
      <c r="C37" s="33">
        <v>4134208</v>
      </c>
      <c r="E37" s="28"/>
    </row>
    <row r="38" spans="1:5" x14ac:dyDescent="0.45">
      <c r="A38" s="43"/>
      <c r="B38" s="23" t="s">
        <v>73</v>
      </c>
      <c r="C38" s="33">
        <v>1016355</v>
      </c>
      <c r="E38" s="28"/>
    </row>
    <row r="39" spans="1:5" x14ac:dyDescent="0.45">
      <c r="A39" s="43"/>
      <c r="B39" s="23" t="s">
        <v>74</v>
      </c>
      <c r="C39" s="33">
        <v>2522679</v>
      </c>
      <c r="E39" s="28"/>
    </row>
    <row r="40" spans="1:5" x14ac:dyDescent="0.45">
      <c r="A40" s="43"/>
      <c r="B40" s="23" t="s">
        <v>75</v>
      </c>
      <c r="C40" s="33">
        <v>3372635</v>
      </c>
      <c r="E40" s="28"/>
    </row>
    <row r="41" spans="1:5" x14ac:dyDescent="0.45">
      <c r="A41" s="43"/>
      <c r="B41" s="23" t="s">
        <v>76</v>
      </c>
      <c r="C41" s="33">
        <v>108924</v>
      </c>
      <c r="E41" s="28"/>
    </row>
    <row r="42" spans="1:5" x14ac:dyDescent="0.45">
      <c r="A42" s="44" t="s">
        <v>80</v>
      </c>
      <c r="B42" s="34" t="s">
        <v>67</v>
      </c>
      <c r="C42" s="35">
        <v>3809661</v>
      </c>
      <c r="E42" s="28"/>
    </row>
    <row r="43" spans="1:5" x14ac:dyDescent="0.45">
      <c r="A43" s="44"/>
      <c r="B43" s="34" t="s">
        <v>68</v>
      </c>
      <c r="C43" s="35">
        <v>4497999</v>
      </c>
      <c r="E43" s="28"/>
    </row>
    <row r="44" spans="1:5" x14ac:dyDescent="0.45">
      <c r="A44" s="44"/>
      <c r="B44" s="34" t="s">
        <v>69</v>
      </c>
      <c r="C44" s="35">
        <v>3712500</v>
      </c>
      <c r="E44" s="28"/>
    </row>
    <row r="45" spans="1:5" x14ac:dyDescent="0.45">
      <c r="A45" s="44"/>
      <c r="B45" s="34" t="s">
        <v>70</v>
      </c>
      <c r="C45" s="35">
        <v>627717</v>
      </c>
      <c r="E45" s="28"/>
    </row>
    <row r="46" spans="1:5" x14ac:dyDescent="0.45">
      <c r="A46" s="44"/>
      <c r="B46" s="34" t="s">
        <v>71</v>
      </c>
      <c r="C46" s="35">
        <v>2295042</v>
      </c>
      <c r="E46" s="28"/>
    </row>
    <row r="47" spans="1:5" x14ac:dyDescent="0.45">
      <c r="A47" s="44"/>
      <c r="B47" s="34" t="s">
        <v>72</v>
      </c>
      <c r="C47" s="35">
        <v>4079145</v>
      </c>
      <c r="E47" s="28"/>
    </row>
    <row r="48" spans="1:5" x14ac:dyDescent="0.45">
      <c r="A48" s="44"/>
      <c r="B48" s="34" t="s">
        <v>73</v>
      </c>
      <c r="C48" s="35">
        <v>4345936</v>
      </c>
      <c r="E48" s="28"/>
    </row>
    <row r="49" spans="1:5" x14ac:dyDescent="0.45">
      <c r="A49" s="44"/>
      <c r="B49" s="34" t="s">
        <v>74</v>
      </c>
      <c r="C49" s="35">
        <v>2101124</v>
      </c>
      <c r="E49" s="28"/>
    </row>
    <row r="50" spans="1:5" x14ac:dyDescent="0.45">
      <c r="A50" s="44"/>
      <c r="B50" s="34" t="s">
        <v>75</v>
      </c>
      <c r="C50" s="35">
        <v>679257</v>
      </c>
      <c r="E50" s="28"/>
    </row>
    <row r="51" spans="1:5" x14ac:dyDescent="0.45">
      <c r="A51" s="44"/>
      <c r="B51" s="34" t="s">
        <v>76</v>
      </c>
      <c r="C51" s="35">
        <v>3250694</v>
      </c>
      <c r="E51" s="28"/>
    </row>
    <row r="52" spans="1:5" x14ac:dyDescent="0.45">
      <c r="A52" s="39" t="s">
        <v>81</v>
      </c>
      <c r="B52" s="36" t="s">
        <v>67</v>
      </c>
      <c r="C52" s="37">
        <v>1807582</v>
      </c>
      <c r="E52" s="28"/>
    </row>
    <row r="53" spans="1:5" x14ac:dyDescent="0.45">
      <c r="A53" s="39"/>
      <c r="B53" s="36" t="s">
        <v>68</v>
      </c>
      <c r="C53" s="37">
        <v>4098874</v>
      </c>
      <c r="E53" s="28"/>
    </row>
    <row r="54" spans="1:5" x14ac:dyDescent="0.45">
      <c r="A54" s="39"/>
      <c r="B54" s="36" t="s">
        <v>69</v>
      </c>
      <c r="C54" s="37">
        <v>775841</v>
      </c>
      <c r="E54" s="28"/>
    </row>
    <row r="55" spans="1:5" x14ac:dyDescent="0.45">
      <c r="A55" s="39"/>
      <c r="B55" s="36" t="s">
        <v>70</v>
      </c>
      <c r="C55" s="37">
        <v>1420695</v>
      </c>
      <c r="E55" s="28"/>
    </row>
    <row r="56" spans="1:5" x14ac:dyDescent="0.45">
      <c r="A56" s="39"/>
      <c r="B56" s="36" t="s">
        <v>71</v>
      </c>
      <c r="C56" s="37">
        <v>3313234</v>
      </c>
      <c r="E56" s="28"/>
    </row>
    <row r="57" spans="1:5" x14ac:dyDescent="0.45">
      <c r="A57" s="39"/>
      <c r="B57" s="36" t="s">
        <v>72</v>
      </c>
      <c r="C57" s="37">
        <v>2165427</v>
      </c>
      <c r="E57" s="28"/>
    </row>
    <row r="58" spans="1:5" x14ac:dyDescent="0.45">
      <c r="A58" s="39"/>
      <c r="B58" s="36" t="s">
        <v>73</v>
      </c>
      <c r="C58" s="37">
        <v>1843209</v>
      </c>
      <c r="E58" s="28"/>
    </row>
    <row r="59" spans="1:5" x14ac:dyDescent="0.45">
      <c r="A59" s="39"/>
      <c r="B59" s="36" t="s">
        <v>74</v>
      </c>
      <c r="C59" s="37">
        <v>4067820</v>
      </c>
      <c r="E59" s="28"/>
    </row>
    <row r="60" spans="1:5" x14ac:dyDescent="0.45">
      <c r="A60" s="39"/>
      <c r="B60" s="36" t="s">
        <v>75</v>
      </c>
      <c r="C60" s="37">
        <v>2358932</v>
      </c>
      <c r="E60" s="28"/>
    </row>
    <row r="61" spans="1:5" x14ac:dyDescent="0.45">
      <c r="A61" s="39"/>
      <c r="B61" s="36" t="s">
        <v>76</v>
      </c>
      <c r="C61" s="37">
        <v>1548796</v>
      </c>
    </row>
  </sheetData>
  <mergeCells count="6">
    <mergeCell ref="A52:A61"/>
    <mergeCell ref="A2:A11"/>
    <mergeCell ref="A12:A21"/>
    <mergeCell ref="A22:A31"/>
    <mergeCell ref="A32:A41"/>
    <mergeCell ref="A42:A5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BE120-BB95-4ADF-98E6-EA1266A52BF8}">
  <dimension ref="B1:N32"/>
  <sheetViews>
    <sheetView tabSelected="1" workbookViewId="0">
      <selection activeCell="N5" sqref="N5"/>
    </sheetView>
  </sheetViews>
  <sheetFormatPr defaultRowHeight="16.75" x14ac:dyDescent="0.45"/>
  <cols>
    <col min="1" max="1" width="3.84375" customWidth="1"/>
    <col min="2" max="2" width="8.3046875" customWidth="1"/>
    <col min="3" max="3" width="12.69140625" style="16" bestFit="1" customWidth="1"/>
    <col min="4" max="4" width="16.07421875" style="16" bestFit="1" customWidth="1"/>
    <col min="5" max="6" width="10.07421875" customWidth="1"/>
    <col min="7" max="7" width="14.23046875" bestFit="1" customWidth="1"/>
    <col min="8" max="8" width="12.4609375" bestFit="1" customWidth="1"/>
    <col min="10" max="11" width="10.23046875" bestFit="1" customWidth="1"/>
    <col min="12" max="12" width="10.84375" bestFit="1" customWidth="1"/>
  </cols>
  <sheetData>
    <row r="1" spans="2:14" ht="20.149999999999999" x14ac:dyDescent="0.45">
      <c r="B1" s="45" t="s">
        <v>0</v>
      </c>
      <c r="C1" s="45"/>
      <c r="D1" s="45"/>
      <c r="E1" s="45"/>
      <c r="F1" s="45"/>
      <c r="G1" s="45"/>
      <c r="H1" s="45"/>
    </row>
    <row r="3" spans="2:14" x14ac:dyDescent="0.45">
      <c r="C3"/>
      <c r="D3"/>
      <c r="G3" s="1" t="s">
        <v>1</v>
      </c>
      <c r="H3" s="2">
        <v>35842</v>
      </c>
    </row>
    <row r="4" spans="2:14" x14ac:dyDescent="0.45"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J4" s="5" t="s">
        <v>9</v>
      </c>
      <c r="K4" s="5" t="s">
        <v>10</v>
      </c>
      <c r="L4" s="5" t="s">
        <v>11</v>
      </c>
    </row>
    <row r="5" spans="2:14" x14ac:dyDescent="0.45">
      <c r="B5" s="6">
        <v>43469</v>
      </c>
      <c r="C5" s="7" t="s">
        <v>12</v>
      </c>
      <c r="D5" s="7" t="s">
        <v>13</v>
      </c>
      <c r="E5" s="8">
        <v>238</v>
      </c>
      <c r="F5" s="9">
        <f>$H$3-E5</f>
        <v>35604</v>
      </c>
      <c r="G5" s="10"/>
      <c r="H5" s="10"/>
      <c r="J5" s="11" t="s">
        <v>14</v>
      </c>
      <c r="K5" s="12">
        <f t="shared" ref="K5:K12" si="0">COUNTIF(零用金,J5)</f>
        <v>2</v>
      </c>
      <c r="L5" s="13">
        <f>SUMIF(科目,J5,支出金額)</f>
        <v>3383</v>
      </c>
      <c r="N5" s="14" t="s">
        <v>15</v>
      </c>
    </row>
    <row r="6" spans="2:14" x14ac:dyDescent="0.45">
      <c r="B6" s="6">
        <v>43469</v>
      </c>
      <c r="C6" s="7" t="s">
        <v>16</v>
      </c>
      <c r="D6" s="7" t="s">
        <v>17</v>
      </c>
      <c r="E6" s="8">
        <v>168</v>
      </c>
      <c r="F6" s="9">
        <f>F5-E6</f>
        <v>35436</v>
      </c>
      <c r="G6" s="10"/>
      <c r="H6" s="10"/>
      <c r="J6" s="11" t="s">
        <v>16</v>
      </c>
      <c r="K6" s="12">
        <f t="shared" si="0"/>
        <v>4</v>
      </c>
      <c r="L6" s="13">
        <f t="shared" ref="L6:L12" si="1">SUMIF(科目,J6,支出金額)</f>
        <v>734</v>
      </c>
    </row>
    <row r="7" spans="2:14" x14ac:dyDescent="0.45">
      <c r="B7" s="6">
        <v>43471</v>
      </c>
      <c r="C7" s="7" t="s">
        <v>18</v>
      </c>
      <c r="D7" s="7" t="s">
        <v>19</v>
      </c>
      <c r="E7" s="8">
        <v>30</v>
      </c>
      <c r="F7" s="9">
        <f t="shared" ref="F7:F31" si="2">F6-E7</f>
        <v>35406</v>
      </c>
      <c r="G7" s="10"/>
      <c r="H7" s="10"/>
      <c r="J7" s="11" t="s">
        <v>18</v>
      </c>
      <c r="K7" s="12">
        <f t="shared" si="0"/>
        <v>2</v>
      </c>
      <c r="L7" s="13">
        <f t="shared" si="1"/>
        <v>90</v>
      </c>
    </row>
    <row r="8" spans="2:14" x14ac:dyDescent="0.45">
      <c r="B8" s="6">
        <v>43473</v>
      </c>
      <c r="C8" s="7" t="s">
        <v>20</v>
      </c>
      <c r="D8" s="7" t="s">
        <v>21</v>
      </c>
      <c r="E8" s="8">
        <v>1654</v>
      </c>
      <c r="F8" s="9">
        <f t="shared" si="2"/>
        <v>33752</v>
      </c>
      <c r="G8" s="10" t="s">
        <v>22</v>
      </c>
      <c r="H8" s="10" t="s">
        <v>23</v>
      </c>
      <c r="J8" s="11" t="s">
        <v>20</v>
      </c>
      <c r="K8" s="12">
        <f t="shared" si="0"/>
        <v>4</v>
      </c>
      <c r="L8" s="13">
        <f t="shared" si="1"/>
        <v>4534</v>
      </c>
    </row>
    <row r="9" spans="2:14" x14ac:dyDescent="0.45">
      <c r="B9" s="6">
        <v>43475</v>
      </c>
      <c r="C9" s="7" t="s">
        <v>24</v>
      </c>
      <c r="D9" s="7" t="s">
        <v>25</v>
      </c>
      <c r="E9" s="8">
        <v>864</v>
      </c>
      <c r="F9" s="9">
        <f t="shared" si="2"/>
        <v>32888</v>
      </c>
      <c r="G9" s="10" t="s">
        <v>26</v>
      </c>
      <c r="H9" s="10"/>
      <c r="J9" s="11" t="s">
        <v>24</v>
      </c>
      <c r="K9" s="12">
        <f t="shared" si="0"/>
        <v>10</v>
      </c>
      <c r="L9" s="13">
        <f t="shared" si="1"/>
        <v>15575</v>
      </c>
    </row>
    <row r="10" spans="2:14" x14ac:dyDescent="0.45">
      <c r="B10" s="6">
        <v>43477</v>
      </c>
      <c r="C10" s="7" t="s">
        <v>16</v>
      </c>
      <c r="D10" s="7" t="s">
        <v>27</v>
      </c>
      <c r="E10" s="8">
        <v>155</v>
      </c>
      <c r="F10" s="9">
        <f t="shared" si="2"/>
        <v>32733</v>
      </c>
      <c r="G10" s="10" t="s">
        <v>22</v>
      </c>
      <c r="H10" s="10" t="s">
        <v>28</v>
      </c>
      <c r="J10" s="11" t="s">
        <v>29</v>
      </c>
      <c r="K10" s="12">
        <f t="shared" si="0"/>
        <v>4</v>
      </c>
      <c r="L10" s="13">
        <f t="shared" si="1"/>
        <v>2615</v>
      </c>
    </row>
    <row r="11" spans="2:14" x14ac:dyDescent="0.45">
      <c r="B11" s="6">
        <v>43477</v>
      </c>
      <c r="C11" s="7" t="s">
        <v>24</v>
      </c>
      <c r="D11" s="7" t="s">
        <v>30</v>
      </c>
      <c r="E11" s="8">
        <v>485</v>
      </c>
      <c r="F11" s="9">
        <f t="shared" si="2"/>
        <v>32248</v>
      </c>
      <c r="G11" s="10" t="s">
        <v>22</v>
      </c>
      <c r="H11" s="10" t="s">
        <v>31</v>
      </c>
      <c r="J11" s="11" t="s">
        <v>32</v>
      </c>
      <c r="K11" s="12">
        <f t="shared" si="0"/>
        <v>1</v>
      </c>
      <c r="L11" s="13">
        <f t="shared" si="1"/>
        <v>3200</v>
      </c>
    </row>
    <row r="12" spans="2:14" x14ac:dyDescent="0.45">
      <c r="B12" s="6">
        <v>43477</v>
      </c>
      <c r="C12" s="7" t="s">
        <v>14</v>
      </c>
      <c r="D12" s="7" t="s">
        <v>33</v>
      </c>
      <c r="E12" s="8">
        <v>1583</v>
      </c>
      <c r="F12" s="9">
        <f t="shared" si="2"/>
        <v>30665</v>
      </c>
      <c r="G12" s="10"/>
      <c r="H12" s="10"/>
      <c r="J12" s="15" t="s">
        <v>34</v>
      </c>
      <c r="K12" s="12">
        <f t="shared" si="0"/>
        <v>1</v>
      </c>
      <c r="L12" s="13">
        <f t="shared" si="1"/>
        <v>800</v>
      </c>
    </row>
    <row r="13" spans="2:14" x14ac:dyDescent="0.45">
      <c r="B13" s="6">
        <v>43481</v>
      </c>
      <c r="C13" s="7" t="s">
        <v>29</v>
      </c>
      <c r="D13" s="7" t="s">
        <v>35</v>
      </c>
      <c r="E13" s="8">
        <v>846</v>
      </c>
      <c r="F13" s="9">
        <f t="shared" si="2"/>
        <v>29819</v>
      </c>
      <c r="G13" s="10" t="s">
        <v>22</v>
      </c>
      <c r="H13" s="10" t="s">
        <v>36</v>
      </c>
    </row>
    <row r="14" spans="2:14" x14ac:dyDescent="0.45">
      <c r="B14" s="6">
        <v>43481</v>
      </c>
      <c r="C14" s="7" t="s">
        <v>14</v>
      </c>
      <c r="D14" s="7" t="s">
        <v>33</v>
      </c>
      <c r="E14" s="8">
        <v>1800</v>
      </c>
      <c r="F14" s="9">
        <f t="shared" si="2"/>
        <v>28019</v>
      </c>
      <c r="G14" s="10"/>
      <c r="H14" s="10"/>
    </row>
    <row r="15" spans="2:14" x14ac:dyDescent="0.45">
      <c r="B15" s="6">
        <v>43482</v>
      </c>
      <c r="C15" s="7" t="s">
        <v>20</v>
      </c>
      <c r="D15" s="7" t="s">
        <v>37</v>
      </c>
      <c r="E15" s="8">
        <v>1500</v>
      </c>
      <c r="F15" s="9">
        <f t="shared" si="2"/>
        <v>26519</v>
      </c>
      <c r="G15" s="10" t="s">
        <v>22</v>
      </c>
      <c r="H15" s="10" t="s">
        <v>38</v>
      </c>
    </row>
    <row r="16" spans="2:14" x14ac:dyDescent="0.45">
      <c r="B16" s="6">
        <v>43482</v>
      </c>
      <c r="C16" s="7" t="s">
        <v>24</v>
      </c>
      <c r="D16" s="7" t="s">
        <v>39</v>
      </c>
      <c r="E16" s="8">
        <v>2548</v>
      </c>
      <c r="F16" s="9">
        <f t="shared" si="2"/>
        <v>23971</v>
      </c>
      <c r="G16" s="10" t="s">
        <v>26</v>
      </c>
      <c r="H16" s="10"/>
    </row>
    <row r="17" spans="2:8" x14ac:dyDescent="0.45">
      <c r="B17" s="6">
        <v>43487</v>
      </c>
      <c r="C17" s="7" t="s">
        <v>18</v>
      </c>
      <c r="D17" s="7" t="s">
        <v>40</v>
      </c>
      <c r="E17" s="8">
        <v>60</v>
      </c>
      <c r="F17" s="9">
        <f t="shared" si="2"/>
        <v>23911</v>
      </c>
      <c r="G17" s="10"/>
      <c r="H17" s="10"/>
    </row>
    <row r="18" spans="2:8" x14ac:dyDescent="0.45">
      <c r="B18" s="6">
        <v>43487</v>
      </c>
      <c r="C18" s="7" t="s">
        <v>24</v>
      </c>
      <c r="D18" s="7" t="s">
        <v>41</v>
      </c>
      <c r="E18" s="8">
        <v>1573</v>
      </c>
      <c r="F18" s="9">
        <f t="shared" si="2"/>
        <v>22338</v>
      </c>
      <c r="G18" s="10" t="s">
        <v>26</v>
      </c>
      <c r="H18" s="10"/>
    </row>
    <row r="19" spans="2:8" x14ac:dyDescent="0.45">
      <c r="B19" s="6">
        <v>43490</v>
      </c>
      <c r="C19" s="7" t="s">
        <v>29</v>
      </c>
      <c r="D19" s="7" t="s">
        <v>42</v>
      </c>
      <c r="E19" s="8">
        <v>688</v>
      </c>
      <c r="F19" s="9">
        <f t="shared" si="2"/>
        <v>21650</v>
      </c>
      <c r="G19" s="10" t="s">
        <v>26</v>
      </c>
      <c r="H19" s="10"/>
    </row>
    <row r="20" spans="2:8" x14ac:dyDescent="0.45">
      <c r="B20" s="6">
        <v>43490</v>
      </c>
      <c r="C20" s="7" t="s">
        <v>24</v>
      </c>
      <c r="D20" s="7" t="s">
        <v>43</v>
      </c>
      <c r="E20" s="8">
        <v>1280</v>
      </c>
      <c r="F20" s="9">
        <f t="shared" si="2"/>
        <v>20370</v>
      </c>
      <c r="G20" s="10" t="s">
        <v>22</v>
      </c>
      <c r="H20" s="10" t="s">
        <v>44</v>
      </c>
    </row>
    <row r="21" spans="2:8" x14ac:dyDescent="0.45">
      <c r="B21" s="6">
        <v>43491</v>
      </c>
      <c r="C21" s="7" t="s">
        <v>24</v>
      </c>
      <c r="D21" s="7" t="s">
        <v>45</v>
      </c>
      <c r="E21" s="8">
        <v>5489</v>
      </c>
      <c r="F21" s="9">
        <f t="shared" si="2"/>
        <v>14881</v>
      </c>
      <c r="G21" s="10" t="s">
        <v>26</v>
      </c>
      <c r="H21" s="10"/>
    </row>
    <row r="22" spans="2:8" x14ac:dyDescent="0.45">
      <c r="B22" s="6">
        <v>43492</v>
      </c>
      <c r="C22" s="7" t="s">
        <v>20</v>
      </c>
      <c r="D22" s="7" t="s">
        <v>21</v>
      </c>
      <c r="E22" s="8">
        <v>880</v>
      </c>
      <c r="F22" s="9">
        <f t="shared" si="2"/>
        <v>14001</v>
      </c>
      <c r="G22" s="10" t="s">
        <v>22</v>
      </c>
      <c r="H22" s="10" t="s">
        <v>46</v>
      </c>
    </row>
    <row r="23" spans="2:8" x14ac:dyDescent="0.45">
      <c r="B23" s="6">
        <v>43492</v>
      </c>
      <c r="C23" s="7" t="s">
        <v>32</v>
      </c>
      <c r="D23" s="7" t="s">
        <v>47</v>
      </c>
      <c r="E23" s="8">
        <v>3200</v>
      </c>
      <c r="F23" s="9">
        <f t="shared" si="2"/>
        <v>10801</v>
      </c>
      <c r="G23" s="10" t="s">
        <v>26</v>
      </c>
      <c r="H23" s="10"/>
    </row>
    <row r="24" spans="2:8" x14ac:dyDescent="0.45">
      <c r="B24" s="6">
        <v>43493</v>
      </c>
      <c r="C24" s="7" t="s">
        <v>29</v>
      </c>
      <c r="D24" s="7" t="s">
        <v>48</v>
      </c>
      <c r="E24" s="8">
        <v>843</v>
      </c>
      <c r="F24" s="9">
        <f t="shared" si="2"/>
        <v>9958</v>
      </c>
      <c r="G24" s="10" t="s">
        <v>22</v>
      </c>
      <c r="H24" s="10" t="s">
        <v>49</v>
      </c>
    </row>
    <row r="25" spans="2:8" x14ac:dyDescent="0.45">
      <c r="B25" s="6">
        <v>43494</v>
      </c>
      <c r="C25" s="7" t="s">
        <v>24</v>
      </c>
      <c r="D25" s="7" t="s">
        <v>50</v>
      </c>
      <c r="E25" s="8">
        <v>587</v>
      </c>
      <c r="F25" s="9">
        <f t="shared" si="2"/>
        <v>9371</v>
      </c>
      <c r="G25" s="10"/>
      <c r="H25" s="10"/>
    </row>
    <row r="26" spans="2:8" x14ac:dyDescent="0.45">
      <c r="B26" s="6">
        <v>43494</v>
      </c>
      <c r="C26" s="7" t="s">
        <v>16</v>
      </c>
      <c r="D26" s="7" t="s">
        <v>13</v>
      </c>
      <c r="E26" s="8">
        <v>253</v>
      </c>
      <c r="F26" s="9">
        <f t="shared" si="2"/>
        <v>9118</v>
      </c>
      <c r="G26" s="10" t="s">
        <v>26</v>
      </c>
      <c r="H26" s="10"/>
    </row>
    <row r="27" spans="2:8" x14ac:dyDescent="0.45">
      <c r="B27" s="6">
        <v>43494</v>
      </c>
      <c r="C27" s="7" t="s">
        <v>20</v>
      </c>
      <c r="D27" s="7" t="s">
        <v>51</v>
      </c>
      <c r="E27" s="8">
        <v>500</v>
      </c>
      <c r="F27" s="9">
        <f t="shared" si="2"/>
        <v>8618</v>
      </c>
      <c r="G27" s="10" t="s">
        <v>26</v>
      </c>
      <c r="H27" s="10"/>
    </row>
    <row r="28" spans="2:8" x14ac:dyDescent="0.45">
      <c r="B28" s="6">
        <v>43494</v>
      </c>
      <c r="C28" s="7" t="s">
        <v>24</v>
      </c>
      <c r="D28" s="7" t="s">
        <v>52</v>
      </c>
      <c r="E28" s="8">
        <v>549</v>
      </c>
      <c r="F28" s="9">
        <f t="shared" si="2"/>
        <v>8069</v>
      </c>
      <c r="G28" s="10" t="s">
        <v>22</v>
      </c>
      <c r="H28" s="10" t="s">
        <v>53</v>
      </c>
    </row>
    <row r="29" spans="2:8" x14ac:dyDescent="0.45">
      <c r="B29" s="6">
        <v>43495</v>
      </c>
      <c r="C29" s="7" t="s">
        <v>24</v>
      </c>
      <c r="D29" s="7" t="s">
        <v>54</v>
      </c>
      <c r="E29" s="8">
        <v>658</v>
      </c>
      <c r="F29" s="9">
        <f t="shared" si="2"/>
        <v>7411</v>
      </c>
      <c r="G29" s="10" t="s">
        <v>22</v>
      </c>
      <c r="H29" s="10" t="s">
        <v>55</v>
      </c>
    </row>
    <row r="30" spans="2:8" x14ac:dyDescent="0.45">
      <c r="B30" s="6">
        <v>43495</v>
      </c>
      <c r="C30" s="7" t="s">
        <v>24</v>
      </c>
      <c r="D30" s="7" t="s">
        <v>56</v>
      </c>
      <c r="E30" s="8">
        <v>1542</v>
      </c>
      <c r="F30" s="9">
        <f t="shared" si="2"/>
        <v>5869</v>
      </c>
      <c r="G30" s="10" t="s">
        <v>22</v>
      </c>
      <c r="H30" s="10" t="s">
        <v>57</v>
      </c>
    </row>
    <row r="31" spans="2:8" x14ac:dyDescent="0.45">
      <c r="B31" s="6">
        <v>43496</v>
      </c>
      <c r="C31" s="7" t="s">
        <v>16</v>
      </c>
      <c r="D31" s="7" t="s">
        <v>17</v>
      </c>
      <c r="E31" s="8">
        <v>158</v>
      </c>
      <c r="F31" s="9">
        <f t="shared" si="2"/>
        <v>5711</v>
      </c>
      <c r="G31" s="10"/>
      <c r="H31" s="10"/>
    </row>
    <row r="32" spans="2:8" x14ac:dyDescent="0.45">
      <c r="B32" s="6">
        <v>43496</v>
      </c>
      <c r="C32" s="7" t="s">
        <v>34</v>
      </c>
      <c r="D32" s="7" t="s">
        <v>58</v>
      </c>
      <c r="E32" s="8">
        <v>800</v>
      </c>
      <c r="F32" s="9">
        <f>F31-E32</f>
        <v>4911</v>
      </c>
      <c r="G32" s="10"/>
      <c r="H32" s="10"/>
    </row>
  </sheetData>
  <mergeCells count="1">
    <mergeCell ref="B1:H1"/>
  </mergeCells>
  <phoneticPr fontId="4" type="noConversion"/>
  <dataValidations count="1">
    <dataValidation type="list" allowBlank="1" showInputMessage="1" showErrorMessage="1" sqref="C5:C32" xr:uid="{10836138-FAFA-46F8-B1EF-A0857F1AE647}">
      <formula1>OFFSET($J$5,0,0,COUNTA($J$5:$J$20),1)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3</vt:i4>
      </vt:variant>
    </vt:vector>
  </HeadingPairs>
  <TitlesOfParts>
    <vt:vector size="5" baseType="lpstr">
      <vt:lpstr>055-offset</vt:lpstr>
      <vt:lpstr>060-validation-offset+counta</vt:lpstr>
      <vt:lpstr>支出金額</vt:lpstr>
      <vt:lpstr>科目</vt:lpstr>
      <vt:lpstr>零用金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redchamber '</dc:creator>
  <cp:lastModifiedBy>SL</cp:lastModifiedBy>
  <dcterms:created xsi:type="dcterms:W3CDTF">2022-06-22T09:27:32Z</dcterms:created>
  <dcterms:modified xsi:type="dcterms:W3CDTF">2023-04-20T10:53:41Z</dcterms:modified>
</cp:coreProperties>
</file>