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defaultThemeVersion="124226"/>
  <bookViews>
    <workbookView xWindow="0" yWindow="45" windowWidth="9495" windowHeight="5220" tabRatio="593" activeTab="2"/>
  </bookViews>
  <sheets>
    <sheet name="文字函數" sheetId="26" r:id="rId1"/>
    <sheet name="sample" sheetId="33" r:id="rId2"/>
    <sheet name="文字運算" sheetId="25" r:id="rId3"/>
    <sheet name="文字" sheetId="29" r:id="rId4"/>
    <sheet name="LEFT" sheetId="20" r:id="rId5"/>
    <sheet name="RIGHT" sheetId="21" r:id="rId6"/>
    <sheet name="MID" sheetId="22" r:id="rId7"/>
    <sheet name="CONCATENATE" sheetId="23" r:id="rId8"/>
    <sheet name="value" sheetId="32" r:id="rId9"/>
  </sheets>
  <definedNames>
    <definedName name="AMOUNT">#REF!</definedName>
    <definedName name="業績">#REF!</definedName>
  </definedNames>
  <calcPr calcId="145621"/>
</workbook>
</file>

<file path=xl/calcChain.xml><?xml version="1.0" encoding="utf-8"?>
<calcChain xmlns="http://schemas.openxmlformats.org/spreadsheetml/2006/main">
  <c r="A1" i="33" l="1"/>
  <c r="G2" i="33"/>
  <c r="E3" i="33"/>
  <c r="F3" i="33"/>
  <c r="E4" i="33"/>
  <c r="F4" i="33"/>
  <c r="H4" i="33"/>
  <c r="J4" i="33" s="1"/>
  <c r="I4" i="33"/>
  <c r="E5" i="33"/>
  <c r="F5" i="33" s="1"/>
  <c r="H5" i="33"/>
  <c r="I5" i="33"/>
  <c r="J5" i="33"/>
  <c r="E6" i="33"/>
  <c r="F6" i="33" s="1"/>
  <c r="G2" i="32"/>
  <c r="G3" i="32"/>
  <c r="G5" i="32"/>
  <c r="F2" i="32"/>
  <c r="D2" i="32"/>
  <c r="D3" i="25"/>
  <c r="D4" i="25"/>
  <c r="D5" i="25"/>
  <c r="D25" i="25"/>
  <c r="D24" i="25"/>
  <c r="D23" i="25"/>
  <c r="D20" i="25"/>
  <c r="D21" i="25"/>
  <c r="D19" i="25"/>
  <c r="B19" i="22"/>
  <c r="B20" i="22"/>
  <c r="C3" i="22"/>
  <c r="C4" i="22"/>
  <c r="C5" i="22"/>
  <c r="C6" i="22"/>
  <c r="C7" i="22"/>
  <c r="C8" i="22"/>
  <c r="C9" i="22"/>
  <c r="C10" i="22"/>
  <c r="C2" i="22"/>
  <c r="B17" i="22"/>
  <c r="B16" i="22"/>
  <c r="E14" i="26"/>
  <c r="C9" i="26"/>
  <c r="C8" i="26"/>
  <c r="D15" i="25"/>
  <c r="D16" i="25"/>
  <c r="D14" i="25"/>
  <c r="C15" i="25"/>
  <c r="C16" i="25"/>
  <c r="C14" i="25"/>
  <c r="D1" i="25"/>
  <c r="D6" i="29"/>
  <c r="D8" i="29"/>
</calcChain>
</file>

<file path=xl/sharedStrings.xml><?xml version="1.0" encoding="utf-8"?>
<sst xmlns="http://schemas.openxmlformats.org/spreadsheetml/2006/main" count="217" uniqueCount="158">
  <si>
    <t>章愛晴</t>
    <phoneticPr fontId="2" type="noConversion"/>
  </si>
  <si>
    <t>何慕楓</t>
    <phoneticPr fontId="2" type="noConversion"/>
  </si>
  <si>
    <t>覃筱筎</t>
    <phoneticPr fontId="2" type="noConversion"/>
  </si>
  <si>
    <t>方美茵</t>
    <phoneticPr fontId="2" type="noConversion"/>
  </si>
  <si>
    <t>程采樺</t>
    <phoneticPr fontId="2" type="noConversion"/>
  </si>
  <si>
    <t>李曉嵐</t>
    <phoneticPr fontId="2" type="noConversion"/>
  </si>
  <si>
    <t>莊妮妮</t>
    <phoneticPr fontId="2" type="noConversion"/>
  </si>
  <si>
    <t>林靈</t>
    <phoneticPr fontId="2" type="noConversion"/>
  </si>
  <si>
    <t>姓名</t>
    <phoneticPr fontId="2" type="noConversion"/>
  </si>
  <si>
    <t>姓名</t>
  </si>
  <si>
    <t>行動電話</t>
    <phoneticPr fontId="2" type="noConversion"/>
  </si>
  <si>
    <t>0936-039999</t>
    <phoneticPr fontId="2" type="noConversion"/>
  </si>
  <si>
    <t>名字</t>
  </si>
  <si>
    <t>姓氏</t>
  </si>
  <si>
    <t>電子郵件地址</t>
  </si>
  <si>
    <t>愛晴</t>
  </si>
  <si>
    <t>章</t>
  </si>
  <si>
    <t>agnes@flag.com.tw</t>
  </si>
  <si>
    <t>若美</t>
  </si>
  <si>
    <t>秦</t>
  </si>
  <si>
    <t>benbel@flag.com.tw</t>
  </si>
  <si>
    <t>慕楓</t>
  </si>
  <si>
    <t>何</t>
  </si>
  <si>
    <t>cathy@flag.com.tw</t>
  </si>
  <si>
    <t>筱筎</t>
  </si>
  <si>
    <t>覃</t>
  </si>
  <si>
    <t>dabby0909@flag.com.tw</t>
  </si>
  <si>
    <t>美茵</t>
  </si>
  <si>
    <t>方</t>
  </si>
  <si>
    <t>evafan@flag.com.tw</t>
  </si>
  <si>
    <t>采樺</t>
  </si>
  <si>
    <t>程</t>
  </si>
  <si>
    <t>francis_1977@flag.com.tw</t>
  </si>
  <si>
    <t>曉嵐</t>
  </si>
  <si>
    <t>李</t>
  </si>
  <si>
    <t>gari@flag.com.tw</t>
  </si>
  <si>
    <t>妮妮</t>
  </si>
  <si>
    <t>莊</t>
  </si>
  <si>
    <t>helen@flag.com.tw</t>
  </si>
  <si>
    <t>靈</t>
  </si>
  <si>
    <t>林</t>
  </si>
  <si>
    <t>ivylin@flag.com.tw</t>
  </si>
  <si>
    <t>曉璦</t>
  </si>
  <si>
    <t>范</t>
  </si>
  <si>
    <t>jannifer@flag.com.tw</t>
  </si>
  <si>
    <t>項次</t>
    <phoneticPr fontId="2" type="noConversion"/>
  </si>
  <si>
    <t>日期</t>
    <phoneticPr fontId="2" type="noConversion"/>
  </si>
  <si>
    <t>時間</t>
    <phoneticPr fontId="2" type="noConversion"/>
  </si>
  <si>
    <t>課程名稱</t>
    <phoneticPr fontId="2" type="noConversion"/>
  </si>
  <si>
    <t>開始時間</t>
    <phoneticPr fontId="2" type="noConversion"/>
  </si>
  <si>
    <t>13:30~16:30</t>
    <phoneticPr fontId="2" type="noConversion"/>
  </si>
  <si>
    <t>簡報技巧</t>
    <phoneticPr fontId="2" type="noConversion"/>
  </si>
  <si>
    <t>09:30~12:30</t>
    <phoneticPr fontId="2" type="noConversion"/>
  </si>
  <si>
    <t>時間管理技巧</t>
    <phoneticPr fontId="2" type="noConversion"/>
  </si>
  <si>
    <t>18:30~20:30</t>
    <phoneticPr fontId="2" type="noConversion"/>
  </si>
  <si>
    <t>檔案管理技巧</t>
    <phoneticPr fontId="2" type="noConversion"/>
  </si>
  <si>
    <t>18:30~21:30</t>
    <phoneticPr fontId="2" type="noConversion"/>
  </si>
  <si>
    <t>專案控管</t>
    <phoneticPr fontId="2" type="noConversion"/>
  </si>
  <si>
    <t>行銷基本認識</t>
    <phoneticPr fontId="2" type="noConversion"/>
  </si>
  <si>
    <t>13:00~16:00</t>
    <phoneticPr fontId="2" type="noConversion"/>
  </si>
  <si>
    <t>行銷進階</t>
    <phoneticPr fontId="2" type="noConversion"/>
  </si>
  <si>
    <t>09:30~12:00</t>
    <phoneticPr fontId="2" type="noConversion"/>
  </si>
  <si>
    <t>工作設計與用人管理</t>
    <phoneticPr fontId="2" type="noConversion"/>
  </si>
  <si>
    <t>13:00~17:00</t>
    <phoneticPr fontId="2" type="noConversion"/>
  </si>
  <si>
    <t>法律常識</t>
    <phoneticPr fontId="2" type="noConversion"/>
  </si>
  <si>
    <t>13:30~17:00</t>
    <phoneticPr fontId="2" type="noConversion"/>
  </si>
  <si>
    <t>自我管理與激勵</t>
    <phoneticPr fontId="2" type="noConversion"/>
  </si>
  <si>
    <t>客戶關係管理</t>
    <phoneticPr fontId="2" type="noConversion"/>
  </si>
  <si>
    <t>結束時間</t>
    <phoneticPr fontId="2" type="noConversion"/>
  </si>
  <si>
    <t>時數</t>
    <phoneticPr fontId="2" type="noConversion"/>
  </si>
  <si>
    <t>趙若美</t>
    <phoneticPr fontId="2" type="noConversion"/>
  </si>
  <si>
    <t>0929-500500</t>
    <phoneticPr fontId="2" type="noConversion"/>
  </si>
  <si>
    <t>0936-207027</t>
    <phoneticPr fontId="2" type="noConversion"/>
  </si>
  <si>
    <t>0922-456456</t>
    <phoneticPr fontId="2" type="noConversion"/>
  </si>
  <si>
    <t>0932-515959</t>
    <phoneticPr fontId="2" type="noConversion"/>
  </si>
  <si>
    <t>0933-353757</t>
    <phoneticPr fontId="2" type="noConversion"/>
  </si>
  <si>
    <t>0935-852963</t>
    <phoneticPr fontId="2" type="noConversion"/>
  </si>
  <si>
    <t>0935-147147</t>
    <phoneticPr fontId="2" type="noConversion"/>
  </si>
  <si>
    <t>0922-999000</t>
    <phoneticPr fontId="2" type="noConversion"/>
  </si>
  <si>
    <t>B</t>
  </si>
  <si>
    <t>C</t>
  </si>
  <si>
    <t>民國九十三</t>
    <phoneticPr fontId="7" type="noConversion"/>
  </si>
  <si>
    <r>
      <t>=B1&amp;"</t>
    </r>
    <r>
      <rPr>
        <sz val="12"/>
        <rFont val="細明體"/>
        <family val="3"/>
        <charset val="136"/>
      </rPr>
      <t>年度</t>
    </r>
    <r>
      <rPr>
        <sz val="12"/>
        <rFont val="Times New Roman"/>
        <family val="1"/>
      </rPr>
      <t>"</t>
    </r>
    <phoneticPr fontId="7" type="noConversion"/>
  </si>
  <si>
    <t>A</t>
    <phoneticPr fontId="7" type="noConversion"/>
  </si>
  <si>
    <t xml:space="preserve">也可以直接輸入文字，但文字的前後必須使用”符號。 </t>
  </si>
  <si>
    <t>&amp;</t>
    <phoneticPr fontId="2" type="noConversion"/>
  </si>
  <si>
    <t>國語</t>
    <phoneticPr fontId="2" type="noConversion"/>
  </si>
  <si>
    <t>數學</t>
    <phoneticPr fontId="2" type="noConversion"/>
  </si>
  <si>
    <t>自然</t>
    <phoneticPr fontId="2" type="noConversion"/>
  </si>
  <si>
    <t>總分</t>
    <phoneticPr fontId="2" type="noConversion"/>
  </si>
  <si>
    <t>平均</t>
    <phoneticPr fontId="2" type="noConversion"/>
  </si>
  <si>
    <t>張筱燕</t>
    <phoneticPr fontId="2" type="noConversion"/>
  </si>
  <si>
    <t>張飛</t>
    <phoneticPr fontId="2" type="noConversion"/>
  </si>
  <si>
    <r>
      <t>用</t>
    </r>
    <r>
      <rPr>
        <sz val="12"/>
        <color indexed="18"/>
        <rFont val="Times New Roman"/>
        <family val="1"/>
      </rPr>
      <t>LEFT</t>
    </r>
    <r>
      <rPr>
        <sz val="12"/>
        <color indexed="18"/>
        <rFont val="標楷體"/>
        <family val="4"/>
        <charset val="136"/>
      </rPr>
      <t>擷取左邊的字元</t>
    </r>
    <r>
      <rPr>
        <sz val="12"/>
        <color indexed="18"/>
        <rFont val="Times New Roman"/>
        <family val="1"/>
      </rPr>
      <t xml:space="preserve"> </t>
    </r>
    <phoneticPr fontId="2" type="noConversion"/>
  </si>
  <si>
    <t>胡颳</t>
    <phoneticPr fontId="2" type="noConversion"/>
  </si>
  <si>
    <r>
      <t>用</t>
    </r>
    <r>
      <rPr>
        <sz val="12"/>
        <color indexed="18"/>
        <rFont val="Times New Roman"/>
        <family val="1"/>
      </rPr>
      <t>right</t>
    </r>
    <r>
      <rPr>
        <sz val="12"/>
        <color indexed="18"/>
        <rFont val="標楷體"/>
        <family val="4"/>
        <charset val="136"/>
      </rPr>
      <t>擷取右邊的字元</t>
    </r>
    <phoneticPr fontId="2" type="noConversion"/>
  </si>
  <si>
    <t>郭子前</t>
    <phoneticPr fontId="2" type="noConversion"/>
  </si>
  <si>
    <t>CONCATENATE</t>
    <phoneticPr fontId="2" type="noConversion"/>
  </si>
  <si>
    <t>=CONCATENATE(text1, text2..)</t>
    <phoneticPr fontId="2" type="noConversion"/>
  </si>
  <si>
    <r>
      <t>CONCATENATE</t>
    </r>
    <r>
      <rPr>
        <sz val="12"/>
        <color indexed="18"/>
        <rFont val="標楷體"/>
        <family val="4"/>
        <charset val="136"/>
      </rPr>
      <t>函數的參數個數不限，依照需求來決定參數的個數，參數之間以逗號隔開，而參數內容可以為儲存格，也可以直接輸入文字，但文字的前後必須使用</t>
    </r>
    <r>
      <rPr>
        <sz val="12"/>
        <color indexed="18"/>
        <rFont val="Times New Roman"/>
        <family val="1"/>
      </rPr>
      <t>”</t>
    </r>
    <r>
      <rPr>
        <sz val="12"/>
        <color indexed="18"/>
        <rFont val="標楷體"/>
        <family val="4"/>
        <charset val="136"/>
      </rPr>
      <t xml:space="preserve">符號。 </t>
    </r>
    <phoneticPr fontId="2" type="noConversion"/>
  </si>
  <si>
    <t>=left(text, num_chars)</t>
    <phoneticPr fontId="2" type="noConversion"/>
  </si>
  <si>
    <t>=rightt(text, num_chars)</t>
    <phoneticPr fontId="2" type="noConversion"/>
  </si>
  <si>
    <t>=mid(text, start_num, num_chars)</t>
    <phoneticPr fontId="2" type="noConversion"/>
  </si>
  <si>
    <t>在字串中傳回自指定起始位置到替定長度的字串</t>
    <phoneticPr fontId="2" type="noConversion"/>
  </si>
  <si>
    <t>=(字串,指定擷取字串的起始位置,指定擷取所要的字串長度)</t>
    <phoneticPr fontId="2" type="noConversion"/>
  </si>
  <si>
    <t>0936123456</t>
    <phoneticPr fontId="2" type="noConversion"/>
  </si>
  <si>
    <t>=MID(A61, 4, 3)</t>
    <phoneticPr fontId="2" type="noConversion"/>
  </si>
  <si>
    <t xml:space="preserve">參數內容可以為儲存格，也可以直接輸入文字，但文字的前後必須使用”符號。 </t>
    <phoneticPr fontId="2" type="noConversion"/>
  </si>
  <si>
    <t>mid在字串中傳回自指定起始位置到替定長度的字串</t>
    <phoneticPr fontId="2" type="noConversion"/>
  </si>
  <si>
    <t>輸入於Ｄ欄之內容</t>
  </si>
  <si>
    <t>實際外觀</t>
  </si>
  <si>
    <t>(02) 503-1520</t>
  </si>
  <si>
    <t>#1234</t>
  </si>
  <si>
    <t>123</t>
  </si>
  <si>
    <t>前加單引號之數字</t>
  </si>
  <si>
    <t>超過欄寬將延伸到下一欄</t>
  </si>
  <si>
    <t>=D5&amp;D3</t>
  </si>
  <si>
    <t>字串連結運算</t>
  </si>
  <si>
    <t>設定自動換列</t>
  </si>
  <si>
    <t>=D4+100</t>
  </si>
  <si>
    <t>文字與數字之運算為數值</t>
  </si>
  <si>
    <t>'123</t>
    <phoneticPr fontId="7" type="noConversion"/>
  </si>
  <si>
    <r>
      <t>台北市民生東路</t>
    </r>
    <r>
      <rPr>
        <sz val="12"/>
        <rFont val="Times New Roman"/>
        <family val="1"/>
      </rPr>
      <t>369</t>
    </r>
    <r>
      <rPr>
        <sz val="12"/>
        <rFont val="細明體"/>
        <family val="3"/>
        <charset val="136"/>
      </rPr>
      <t>號</t>
    </r>
  </si>
  <si>
    <t>=CONCATENATE(text1, text2..)</t>
    <phoneticPr fontId="2" type="noConversion"/>
  </si>
  <si>
    <t>=left(text, num_chars)</t>
    <phoneticPr fontId="2" type="noConversion"/>
  </si>
  <si>
    <r>
      <t>p</t>
    </r>
    <r>
      <rPr>
        <sz val="12"/>
        <rFont val="新細明體"/>
        <family val="1"/>
        <charset val="136"/>
      </rPr>
      <t>123456789</t>
    </r>
    <phoneticPr fontId="2" type="noConversion"/>
  </si>
  <si>
    <r>
      <t>P</t>
    </r>
    <r>
      <rPr>
        <sz val="12"/>
        <rFont val="新細明體"/>
        <family val="1"/>
        <charset val="136"/>
      </rPr>
      <t>212345678</t>
    </r>
    <phoneticPr fontId="2" type="noConversion"/>
  </si>
  <si>
    <t>0000</t>
    <phoneticPr fontId="7" type="noConversion"/>
  </si>
  <si>
    <t>0000-</t>
    <phoneticPr fontId="7" type="noConversion"/>
  </si>
  <si>
    <t>民國90</t>
    <phoneticPr fontId="7" type="noConversion"/>
  </si>
  <si>
    <t>民國91</t>
  </si>
  <si>
    <t>民國92</t>
  </si>
  <si>
    <t>年度</t>
    <phoneticPr fontId="7" type="noConversion"/>
  </si>
  <si>
    <t>=B3&amp;C3</t>
    <phoneticPr fontId="7" type="noConversion"/>
  </si>
  <si>
    <r>
      <t>文字</t>
    </r>
    <r>
      <rPr>
        <sz val="12"/>
        <rFont val="Times New Roman"/>
        <family val="1"/>
      </rPr>
      <t>+</t>
    </r>
    <r>
      <rPr>
        <sz val="12"/>
        <rFont val="細明體"/>
        <family val="3"/>
        <charset val="136"/>
      </rPr>
      <t>數值</t>
    </r>
    <r>
      <rPr>
        <sz val="12"/>
        <rFont val="Times New Roman"/>
        <family val="1"/>
      </rPr>
      <t>=&gt;</t>
    </r>
    <r>
      <rPr>
        <sz val="12"/>
        <rFont val="細明體"/>
        <family val="3"/>
        <charset val="136"/>
      </rPr>
      <t>數列呈現</t>
    </r>
    <phoneticPr fontId="7" type="noConversion"/>
  </si>
  <si>
    <r>
      <t>數值複製</t>
    </r>
    <r>
      <rPr>
        <sz val="12"/>
        <rFont val="Times New Roman"/>
        <family val="1"/>
      </rPr>
      <t>=</t>
    </r>
    <r>
      <rPr>
        <sz val="12"/>
        <rFont val="細明體"/>
        <family val="3"/>
        <charset val="136"/>
      </rPr>
      <t>複製呈現</t>
    </r>
    <r>
      <rPr>
        <sz val="12"/>
        <rFont val="Times New Roman"/>
        <family val="1"/>
      </rPr>
      <t>&gt;</t>
    </r>
    <r>
      <rPr>
        <sz val="12"/>
        <rFont val="細明體"/>
        <family val="3"/>
        <charset val="136"/>
      </rPr>
      <t>要選擇以數列方式填滿</t>
    </r>
    <r>
      <rPr>
        <sz val="12"/>
        <rFont val="Times New Roman"/>
        <family val="1"/>
      </rPr>
      <t>,</t>
    </r>
    <r>
      <rPr>
        <sz val="12"/>
        <rFont val="細明體"/>
        <family val="3"/>
        <charset val="136"/>
      </rPr>
      <t>才會有數列效果</t>
    </r>
    <phoneticPr fontId="7" type="noConversion"/>
  </si>
  <si>
    <t>1</t>
    <phoneticPr fontId="2" type="noConversion"/>
  </si>
  <si>
    <t>2</t>
  </si>
  <si>
    <t>3</t>
  </si>
  <si>
    <t>4</t>
  </si>
  <si>
    <t>5</t>
  </si>
  <si>
    <t>6</t>
  </si>
  <si>
    <t>7</t>
  </si>
  <si>
    <t>8</t>
  </si>
  <si>
    <t>9</t>
  </si>
  <si>
    <t>10</t>
  </si>
  <si>
    <t>數值</t>
    <phoneticPr fontId="2" type="noConversion"/>
  </si>
  <si>
    <t>文字格式</t>
    <phoneticPr fontId="2" type="noConversion"/>
  </si>
  <si>
    <t>數值轉文字</t>
    <phoneticPr fontId="2" type="noConversion"/>
  </si>
  <si>
    <t>=TEXT(F5,"#,##0;[紅色]-#,##0")</t>
    <phoneticPr fontId="2" type="noConversion"/>
  </si>
  <si>
    <t>=TEXT(A3,"#,##0;[紅色]-#,##0")</t>
    <phoneticPr fontId="2" type="noConversion"/>
  </si>
  <si>
    <t>=TEXT(A2,"$#0,00.00")</t>
    <phoneticPr fontId="2" type="noConversion"/>
  </si>
  <si>
    <t>文字轉數值</t>
    <phoneticPr fontId="2" type="noConversion"/>
  </si>
  <si>
    <r>
      <t>l</t>
    </r>
    <r>
      <rPr>
        <sz val="12"/>
        <rFont val="新細明體"/>
        <family val="1"/>
        <charset val="136"/>
      </rPr>
      <t>eft</t>
    </r>
    <phoneticPr fontId="2" type="noConversion"/>
  </si>
  <si>
    <r>
      <t>r</t>
    </r>
    <r>
      <rPr>
        <sz val="12"/>
        <rFont val="新細明體"/>
        <family val="1"/>
        <charset val="136"/>
      </rPr>
      <t>ight</t>
    </r>
    <phoneticPr fontId="2" type="noConversion"/>
  </si>
  <si>
    <r>
      <t>m</t>
    </r>
    <r>
      <rPr>
        <sz val="12"/>
        <rFont val="新細明體"/>
        <family val="1"/>
        <charset val="136"/>
      </rPr>
      <t>id</t>
    </r>
    <phoneticPr fontId="2" type="noConversion"/>
  </si>
  <si>
    <r>
      <t>v</t>
    </r>
    <r>
      <rPr>
        <sz val="12"/>
        <rFont val="新細明體"/>
        <family val="1"/>
        <charset val="136"/>
      </rPr>
      <t>aule</t>
    </r>
    <phoneticPr fontId="2" type="noConversion"/>
  </si>
  <si>
    <r>
      <t>t</t>
    </r>
    <r>
      <rPr>
        <sz val="12"/>
        <rFont val="新細明體"/>
        <family val="1"/>
        <charset val="136"/>
      </rPr>
      <t>ext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</si>
</sst>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87" formatCode="0_ "/>
    <numFmt numFmtId="192" formatCode="m&quot;月&quot;d&quot;日&quot;"/>
    <numFmt numFmtId="193" formatCode="h:mm"/>
    <numFmt numFmtId="210" formatCode="0.0"/>
    <numFmt numFmtId="222" formatCode="000"/>
    <numFmt numFmtId="230" formatCode="0_ ;[Red]\-0\ "/>
  </numFmts>
  <fonts count="18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name val="Times New Roman"/>
      <family val="1"/>
    </font>
    <font>
      <sz val="12"/>
      <color indexed="12"/>
      <name val="新細明體"/>
      <family val="1"/>
      <charset val="136"/>
    </font>
    <font>
      <sz val="12"/>
      <name val="細明體"/>
      <family val="3"/>
      <charset val="136"/>
    </font>
    <font>
      <sz val="12"/>
      <color indexed="9"/>
      <name val="新細明體"/>
      <family val="1"/>
      <charset val="136"/>
    </font>
    <font>
      <sz val="9"/>
      <name val="細明體"/>
      <family val="3"/>
      <charset val="136"/>
    </font>
    <font>
      <b/>
      <sz val="18"/>
      <color indexed="9"/>
      <name val="華康少女文字W3"/>
      <family val="3"/>
      <charset val="136"/>
    </font>
    <font>
      <sz val="12"/>
      <color indexed="17"/>
      <name val="全真顏體"/>
      <family val="3"/>
      <charset val="136"/>
    </font>
    <font>
      <b/>
      <i/>
      <sz val="12"/>
      <name val="新細明體"/>
      <family val="1"/>
      <charset val="136"/>
    </font>
    <font>
      <sz val="12"/>
      <color indexed="18"/>
      <name val="Times New Roman"/>
      <family val="1"/>
    </font>
    <font>
      <sz val="12"/>
      <color indexed="18"/>
      <name val="標楷體"/>
      <family val="4"/>
      <charset val="136"/>
    </font>
    <font>
      <shadow/>
      <sz val="20"/>
      <color indexed="9"/>
      <name val="Tahoma"/>
      <family val="2"/>
    </font>
    <font>
      <sz val="12"/>
      <color indexed="10"/>
      <name val="新細明體"/>
      <family val="1"/>
      <charset val="136"/>
    </font>
    <font>
      <sz val="12"/>
      <color indexed="10"/>
      <name val="Times New Roman"/>
      <family val="1"/>
    </font>
    <font>
      <sz val="12"/>
      <color indexed="56"/>
      <name val="新細明體"/>
      <family val="1"/>
      <charset val="136"/>
    </font>
    <font>
      <sz val="12"/>
      <color indexed="17"/>
      <name val="新細明體"/>
      <family val="1"/>
      <charset val="136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/>
    <xf numFmtId="0" fontId="1" fillId="0" borderId="0"/>
    <xf numFmtId="0" fontId="3" fillId="0" borderId="0"/>
    <xf numFmtId="0" fontId="3" fillId="0" borderId="0"/>
  </cellStyleXfs>
  <cellXfs count="66">
    <xf numFmtId="0" fontId="0" fillId="0" borderId="0" xfId="0">
      <alignment vertical="center"/>
    </xf>
    <xf numFmtId="0" fontId="1" fillId="0" borderId="0" xfId="1"/>
    <xf numFmtId="0" fontId="1" fillId="2" borderId="0" xfId="1" applyFill="1"/>
    <xf numFmtId="0" fontId="1" fillId="2" borderId="0" xfId="1" applyFill="1" applyAlignment="1">
      <alignment horizontal="center"/>
    </xf>
    <xf numFmtId="0" fontId="1" fillId="0" borderId="0" xfId="1" applyAlignment="1">
      <alignment horizontal="center"/>
    </xf>
    <xf numFmtId="192" fontId="1" fillId="0" borderId="0" xfId="1" applyNumberFormat="1" applyAlignment="1">
      <alignment horizontal="center"/>
    </xf>
    <xf numFmtId="0" fontId="3" fillId="0" borderId="0" xfId="1" applyFont="1" applyAlignment="1">
      <alignment horizontal="center"/>
    </xf>
    <xf numFmtId="193" fontId="1" fillId="0" borderId="0" xfId="1" applyNumberFormat="1"/>
    <xf numFmtId="0" fontId="6" fillId="3" borderId="0" xfId="1" applyFont="1" applyFill="1" applyAlignment="1">
      <alignment horizontal="center"/>
    </xf>
    <xf numFmtId="0" fontId="1" fillId="4" borderId="0" xfId="1" applyFont="1" applyFill="1" applyAlignment="1"/>
    <xf numFmtId="0" fontId="1" fillId="4" borderId="0" xfId="1" applyFont="1" applyFill="1"/>
    <xf numFmtId="0" fontId="1" fillId="0" borderId="0" xfId="1" applyAlignment="1"/>
    <xf numFmtId="0" fontId="5" fillId="0" borderId="0" xfId="1" applyFont="1" applyAlignment="1"/>
    <xf numFmtId="0" fontId="3" fillId="0" borderId="0" xfId="1" applyFont="1" applyAlignment="1"/>
    <xf numFmtId="0" fontId="3" fillId="0" borderId="0" xfId="4"/>
    <xf numFmtId="0" fontId="5" fillId="0" borderId="0" xfId="4" applyFont="1"/>
    <xf numFmtId="0" fontId="3" fillId="0" borderId="0" xfId="4" quotePrefix="1"/>
    <xf numFmtId="222" fontId="3" fillId="0" borderId="0" xfId="4" applyNumberFormat="1"/>
    <xf numFmtId="0" fontId="3" fillId="0" borderId="0" xfId="4" applyAlignment="1">
      <alignment horizontal="center"/>
    </xf>
    <xf numFmtId="0" fontId="1" fillId="0" borderId="0" xfId="2" applyAlignment="1">
      <alignment horizontal="center" vertical="center"/>
    </xf>
    <xf numFmtId="0" fontId="9" fillId="2" borderId="1" xfId="2" applyFont="1" applyFill="1" applyBorder="1" applyAlignment="1">
      <alignment horizontal="center" vertical="center"/>
    </xf>
    <xf numFmtId="0" fontId="10" fillId="0" borderId="0" xfId="2" applyFont="1" applyAlignment="1">
      <alignment horizontal="left" vertical="center"/>
    </xf>
    <xf numFmtId="0" fontId="10" fillId="0" borderId="0" xfId="2" applyFont="1" applyAlignment="1">
      <alignment horizontal="center" vertical="center"/>
    </xf>
    <xf numFmtId="0" fontId="1" fillId="0" borderId="1" xfId="2" applyBorder="1" applyAlignment="1">
      <alignment horizontal="center" vertical="center"/>
    </xf>
    <xf numFmtId="0" fontId="3" fillId="0" borderId="1" xfId="2" applyFont="1" applyBorder="1" applyAlignment="1">
      <alignment horizontal="center" vertical="center"/>
    </xf>
    <xf numFmtId="210" fontId="1" fillId="0" borderId="1" xfId="2" applyNumberFormat="1" applyBorder="1" applyAlignment="1">
      <alignment horizontal="center" vertical="center"/>
    </xf>
    <xf numFmtId="0" fontId="12" fillId="0" borderId="0" xfId="2" applyFont="1" applyAlignment="1">
      <alignment horizontal="justify"/>
    </xf>
    <xf numFmtId="0" fontId="1" fillId="0" borderId="0" xfId="2" applyAlignment="1">
      <alignment horizontal="left" vertical="center"/>
    </xf>
    <xf numFmtId="0" fontId="1" fillId="0" borderId="0" xfId="2" quotePrefix="1" applyAlignment="1">
      <alignment horizontal="left" vertical="center"/>
    </xf>
    <xf numFmtId="0" fontId="11" fillId="0" borderId="0" xfId="2" applyFont="1" applyAlignment="1"/>
    <xf numFmtId="0" fontId="12" fillId="0" borderId="0" xfId="2" applyFont="1" applyAlignment="1"/>
    <xf numFmtId="0" fontId="1" fillId="0" borderId="0" xfId="2" quotePrefix="1" applyAlignment="1">
      <alignment horizontal="center" vertical="center"/>
    </xf>
    <xf numFmtId="0" fontId="13" fillId="0" borderId="0" xfId="2" applyFont="1"/>
    <xf numFmtId="0" fontId="4" fillId="0" borderId="0" xfId="2" applyFont="1" applyAlignment="1">
      <alignment horizontal="left" vertical="center"/>
    </xf>
    <xf numFmtId="0" fontId="5" fillId="0" borderId="0" xfId="3" applyFont="1"/>
    <xf numFmtId="0" fontId="3" fillId="0" borderId="0" xfId="3"/>
    <xf numFmtId="0" fontId="5" fillId="0" borderId="0" xfId="3" applyFont="1" applyAlignment="1">
      <alignment horizontal="left"/>
    </xf>
    <xf numFmtId="0" fontId="3" fillId="0" borderId="0" xfId="3" quotePrefix="1"/>
    <xf numFmtId="0" fontId="5" fillId="0" borderId="0" xfId="3" applyFont="1" applyAlignment="1">
      <alignment wrapText="1"/>
    </xf>
    <xf numFmtId="0" fontId="14" fillId="0" borderId="0" xfId="2" applyFont="1" applyAlignment="1">
      <alignment horizontal="left" vertical="center"/>
    </xf>
    <xf numFmtId="0" fontId="1" fillId="0" borderId="0" xfId="2" quotePrefix="1" applyFont="1" applyAlignment="1">
      <alignment horizontal="left" vertical="center"/>
    </xf>
    <xf numFmtId="0" fontId="1" fillId="0" borderId="0" xfId="2" applyFont="1" applyAlignment="1">
      <alignment horizontal="left" vertical="center"/>
    </xf>
    <xf numFmtId="49" fontId="1" fillId="0" borderId="0" xfId="2" applyNumberFormat="1" applyFont="1" applyAlignment="1">
      <alignment horizontal="center" vertical="center"/>
    </xf>
    <xf numFmtId="0" fontId="1" fillId="0" borderId="0" xfId="1" applyFont="1"/>
    <xf numFmtId="187" fontId="0" fillId="0" borderId="0" xfId="0" applyNumberFormat="1">
      <alignment vertical="center"/>
    </xf>
    <xf numFmtId="0" fontId="1" fillId="0" borderId="0" xfId="1" applyNumberFormat="1"/>
    <xf numFmtId="0" fontId="0" fillId="0" borderId="0" xfId="0" applyNumberFormat="1">
      <alignment vertical="center"/>
    </xf>
    <xf numFmtId="0" fontId="1" fillId="0" borderId="0" xfId="1" applyAlignment="1">
      <alignment horizontal="left"/>
    </xf>
    <xf numFmtId="17" fontId="1" fillId="0" borderId="0" xfId="1" applyNumberFormat="1"/>
    <xf numFmtId="0" fontId="1" fillId="0" borderId="0" xfId="2" applyAlignment="1">
      <alignment vertical="center"/>
    </xf>
    <xf numFmtId="0" fontId="1" fillId="0" borderId="0" xfId="2" quotePrefix="1" applyAlignment="1">
      <alignment vertical="center"/>
    </xf>
    <xf numFmtId="0" fontId="3" fillId="0" borderId="0" xfId="4" quotePrefix="1" applyFont="1"/>
    <xf numFmtId="0" fontId="15" fillId="0" borderId="0" xfId="4" applyFont="1"/>
    <xf numFmtId="0" fontId="0" fillId="0" borderId="0" xfId="0" quotePrefix="1">
      <alignment vertical="center"/>
    </xf>
    <xf numFmtId="230" fontId="0" fillId="0" borderId="0" xfId="0" applyNumberFormat="1">
      <alignment vertical="center"/>
    </xf>
    <xf numFmtId="0" fontId="6" fillId="0" borderId="0" xfId="1" applyFont="1" applyFill="1" applyAlignment="1">
      <alignment horizontal="center"/>
    </xf>
    <xf numFmtId="0" fontId="1" fillId="0" borderId="0" xfId="1" applyFill="1"/>
    <xf numFmtId="187" fontId="0" fillId="0" borderId="0" xfId="0" applyNumberFormat="1" applyFill="1">
      <alignment vertical="center"/>
    </xf>
    <xf numFmtId="0" fontId="6" fillId="0" borderId="0" xfId="1" applyFont="1" applyFill="1" applyAlignment="1">
      <alignment horizontal="left"/>
    </xf>
    <xf numFmtId="0" fontId="3" fillId="0" borderId="0" xfId="1" applyFont="1" applyFill="1" applyAlignment="1">
      <alignment horizontal="center"/>
    </xf>
    <xf numFmtId="0" fontId="1" fillId="0" borderId="0" xfId="1" applyFill="1" applyAlignment="1">
      <alignment horizontal="left"/>
    </xf>
    <xf numFmtId="0" fontId="16" fillId="0" borderId="0" xfId="0" applyFont="1">
      <alignment vertical="center"/>
    </xf>
    <xf numFmtId="0" fontId="17" fillId="0" borderId="0" xfId="0" applyFont="1">
      <alignment vertical="center"/>
    </xf>
    <xf numFmtId="0" fontId="1" fillId="0" borderId="0" xfId="2" applyFont="1" applyAlignment="1">
      <alignment horizontal="center" vertical="center"/>
    </xf>
    <xf numFmtId="0" fontId="8" fillId="5" borderId="2" xfId="2" applyFont="1" applyFill="1" applyBorder="1" applyAlignment="1">
      <alignment horizontal="center" vertical="center"/>
    </xf>
    <xf numFmtId="0" fontId="8" fillId="5" borderId="3" xfId="2" applyFont="1" applyFill="1" applyBorder="1" applyAlignment="1">
      <alignment horizontal="center" vertical="center"/>
    </xf>
  </cellXfs>
  <cellStyles count="5">
    <cellStyle name="一般" xfId="0" builtinId="0"/>
    <cellStyle name="一般_Ch09-06" xfId="1"/>
    <cellStyle name="一般_常用公式" xfId="2"/>
    <cellStyle name="一般_常用公式-date" xfId="3"/>
    <cellStyle name="一般_常用函數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workbookViewId="0">
      <selection activeCell="A13" sqref="A13"/>
    </sheetView>
  </sheetViews>
  <sheetFormatPr defaultRowHeight="16.5"/>
  <cols>
    <col min="1" max="1" width="17.875" style="19" customWidth="1"/>
    <col min="2" max="2" width="22" style="19" customWidth="1"/>
    <col min="3" max="8" width="9.625" style="19" customWidth="1"/>
    <col min="9" max="9" width="6.875" style="19" customWidth="1"/>
    <col min="10" max="10" width="21.125" style="19" customWidth="1"/>
    <col min="11" max="16384" width="9" style="19"/>
  </cols>
  <sheetData>
    <row r="1" spans="1:5" s="27" customFormat="1" ht="27.75" customHeight="1">
      <c r="A1" s="27" t="s">
        <v>85</v>
      </c>
      <c r="B1" s="39" t="s">
        <v>84</v>
      </c>
    </row>
    <row r="2" spans="1:5" ht="27.75" customHeight="1">
      <c r="A2" s="41" t="s">
        <v>97</v>
      </c>
      <c r="B2" s="40" t="s">
        <v>123</v>
      </c>
    </row>
    <row r="3" spans="1:5" ht="27.75" customHeight="1">
      <c r="B3" s="29" t="s">
        <v>99</v>
      </c>
    </row>
    <row r="4" spans="1:5" ht="27.75" customHeight="1">
      <c r="A4" s="63" t="s">
        <v>153</v>
      </c>
      <c r="B4" s="30" t="s">
        <v>93</v>
      </c>
      <c r="C4" s="40" t="s">
        <v>124</v>
      </c>
    </row>
    <row r="5" spans="1:5" ht="27.75" customHeight="1">
      <c r="A5" s="63" t="s">
        <v>154</v>
      </c>
      <c r="B5" s="30" t="s">
        <v>95</v>
      </c>
      <c r="C5" s="28" t="s">
        <v>101</v>
      </c>
    </row>
    <row r="6" spans="1:5" ht="27.75" customHeight="1">
      <c r="A6" s="63" t="s">
        <v>155</v>
      </c>
      <c r="B6" s="33" t="s">
        <v>108</v>
      </c>
      <c r="C6" s="28" t="s">
        <v>102</v>
      </c>
      <c r="D6" s="27"/>
      <c r="E6" s="27" t="s">
        <v>103</v>
      </c>
    </row>
    <row r="7" spans="1:5" ht="27.75" customHeight="1">
      <c r="C7" s="28" t="s">
        <v>104</v>
      </c>
    </row>
    <row r="8" spans="1:5" ht="27.75" customHeight="1">
      <c r="B8" s="31" t="s">
        <v>105</v>
      </c>
      <c r="C8" s="19" t="str">
        <f>MID(B8, 4, 3)</f>
        <v>612</v>
      </c>
      <c r="D8" s="28" t="s">
        <v>106</v>
      </c>
    </row>
    <row r="9" spans="1:5" ht="27.75" customHeight="1">
      <c r="B9" s="42" t="s">
        <v>105</v>
      </c>
      <c r="C9" s="19" t="str">
        <f>MID(B9, 4, 3)</f>
        <v>612</v>
      </c>
      <c r="D9" s="28" t="s">
        <v>106</v>
      </c>
    </row>
    <row r="10" spans="1:5" ht="27.75" customHeight="1">
      <c r="B10" s="27" t="s">
        <v>107</v>
      </c>
    </row>
    <row r="11" spans="1:5">
      <c r="A11" s="63" t="s">
        <v>156</v>
      </c>
    </row>
    <row r="12" spans="1:5">
      <c r="A12" s="63" t="s">
        <v>157</v>
      </c>
    </row>
    <row r="14" spans="1:5" ht="25.5">
      <c r="E14" s="32" t="e">
        <f>min</f>
        <v>#NAME?</v>
      </c>
    </row>
  </sheetData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"/>
  <sheetViews>
    <sheetView workbookViewId="0">
      <selection activeCell="C15" sqref="C15"/>
    </sheetView>
  </sheetViews>
  <sheetFormatPr defaultRowHeight="16.5"/>
  <cols>
    <col min="7" max="7" width="18.25" customWidth="1"/>
  </cols>
  <sheetData>
    <row r="1" spans="1:10" s="19" customFormat="1" ht="25.5">
      <c r="A1" s="64" t="str">
        <f>CONCATENATE("一年級忠班",B2,C2,D2,"成績表")</f>
        <v>一年級忠班國語數學自然成績表</v>
      </c>
      <c r="B1" s="65"/>
      <c r="C1" s="65"/>
      <c r="D1" s="65"/>
      <c r="E1" s="65"/>
      <c r="F1" s="65"/>
      <c r="G1" s="19" t="s">
        <v>85</v>
      </c>
    </row>
    <row r="2" spans="1:10" s="22" customFormat="1">
      <c r="A2" s="20" t="s">
        <v>8</v>
      </c>
      <c r="B2" s="20" t="s">
        <v>86</v>
      </c>
      <c r="C2" s="20" t="s">
        <v>87</v>
      </c>
      <c r="D2" s="20" t="s">
        <v>88</v>
      </c>
      <c r="E2" s="20" t="s">
        <v>89</v>
      </c>
      <c r="F2" s="20" t="s">
        <v>90</v>
      </c>
      <c r="G2" s="21" t="str">
        <f>"一年級忠班"&amp;B2&amp;C2&amp;D2&amp;"成績表"</f>
        <v>一年級忠班國語數學自然成績表</v>
      </c>
    </row>
    <row r="3" spans="1:10" s="19" customFormat="1">
      <c r="A3" s="23" t="s">
        <v>91</v>
      </c>
      <c r="B3" s="23">
        <v>85</v>
      </c>
      <c r="C3" s="23">
        <v>68</v>
      </c>
      <c r="D3" s="23">
        <v>96</v>
      </c>
      <c r="E3" s="24">
        <f>D3+C3+B3</f>
        <v>249</v>
      </c>
      <c r="F3" s="25">
        <f>E3/3</f>
        <v>83</v>
      </c>
    </row>
    <row r="4" spans="1:10" s="19" customFormat="1" ht="33">
      <c r="A4" s="23" t="s">
        <v>92</v>
      </c>
      <c r="B4" s="23">
        <v>90</v>
      </c>
      <c r="C4" s="23">
        <v>96</v>
      </c>
      <c r="D4" s="23">
        <v>93</v>
      </c>
      <c r="E4" s="24">
        <f>D4+C4+B4</f>
        <v>279</v>
      </c>
      <c r="F4" s="25">
        <f>E4/3</f>
        <v>93</v>
      </c>
      <c r="G4" s="26" t="s">
        <v>93</v>
      </c>
      <c r="H4" s="19" t="str">
        <f>LEFT(A4,1)</f>
        <v>張</v>
      </c>
      <c r="I4" s="19" t="str">
        <f>"張"&amp;LEFT(A4,1)</f>
        <v>張張</v>
      </c>
      <c r="J4" s="19" t="str">
        <f>CONCATENATE(H4,I4)</f>
        <v>張張張</v>
      </c>
    </row>
    <row r="5" spans="1:10" s="19" customFormat="1" ht="33">
      <c r="A5" s="23" t="s">
        <v>94</v>
      </c>
      <c r="B5" s="23">
        <v>65</v>
      </c>
      <c r="C5" s="23">
        <v>86</v>
      </c>
      <c r="D5" s="23">
        <v>85</v>
      </c>
      <c r="E5" s="24">
        <f>D5+C5+B5</f>
        <v>236</v>
      </c>
      <c r="F5" s="25">
        <f>E5/3</f>
        <v>78.666666666666671</v>
      </c>
      <c r="G5" s="26" t="s">
        <v>95</v>
      </c>
      <c r="H5" s="19" t="str">
        <f>RIGHT(A5,1)</f>
        <v>颳</v>
      </c>
      <c r="I5" s="19" t="str">
        <f>"張"&amp;LEFT(A5,1)</f>
        <v>張胡</v>
      </c>
      <c r="J5" s="19" t="str">
        <f>CONCATENATE(H5,I5)</f>
        <v>颳張胡</v>
      </c>
    </row>
    <row r="6" spans="1:10" s="19" customFormat="1">
      <c r="A6" s="23" t="s">
        <v>96</v>
      </c>
      <c r="B6" s="23">
        <v>90</v>
      </c>
      <c r="C6" s="23">
        <v>84</v>
      </c>
      <c r="D6" s="23">
        <v>83</v>
      </c>
      <c r="E6" s="24">
        <f>D6+C6+B6</f>
        <v>257</v>
      </c>
      <c r="F6" s="25">
        <f>E6/3</f>
        <v>85.666666666666671</v>
      </c>
    </row>
  </sheetData>
  <mergeCells count="1">
    <mergeCell ref="A1:F1"/>
  </mergeCells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tabSelected="1" topLeftCell="A4" workbookViewId="0">
      <selection activeCell="F26" sqref="F26"/>
    </sheetView>
  </sheetViews>
  <sheetFormatPr defaultRowHeight="15.75"/>
  <cols>
    <col min="1" max="1" width="9" style="14"/>
    <col min="2" max="2" width="10.625" style="14" customWidth="1"/>
    <col min="3" max="3" width="12.375" style="14" customWidth="1"/>
    <col min="4" max="4" width="16.125" style="14" bestFit="1" customWidth="1"/>
    <col min="5" max="5" width="9" style="14"/>
    <col min="6" max="6" width="15" style="14" customWidth="1"/>
    <col min="7" max="16384" width="9" style="14"/>
  </cols>
  <sheetData>
    <row r="1" spans="1:7" ht="16.5">
      <c r="B1" s="15" t="s">
        <v>81</v>
      </c>
      <c r="D1" s="14" t="str">
        <f>B1&amp;"年度"</f>
        <v>民國九十三年度</v>
      </c>
      <c r="F1" s="16" t="s">
        <v>82</v>
      </c>
    </row>
    <row r="3" spans="1:7" ht="16.5">
      <c r="B3" s="15" t="s">
        <v>129</v>
      </c>
      <c r="C3" s="15" t="s">
        <v>132</v>
      </c>
      <c r="D3" s="14" t="str">
        <f>B3&amp;C3</f>
        <v>民國90年度</v>
      </c>
      <c r="F3" s="51" t="s">
        <v>133</v>
      </c>
      <c r="G3" s="15" t="s">
        <v>134</v>
      </c>
    </row>
    <row r="4" spans="1:7" ht="16.5">
      <c r="B4" s="15" t="s">
        <v>130</v>
      </c>
      <c r="D4" s="14" t="str">
        <f>B4&amp;C4</f>
        <v>民國91</v>
      </c>
      <c r="F4" s="16"/>
    </row>
    <row r="5" spans="1:7" ht="16.5">
      <c r="B5" s="15" t="s">
        <v>131</v>
      </c>
      <c r="D5" s="14" t="str">
        <f>B5&amp;C5</f>
        <v>民國92</v>
      </c>
      <c r="F5" s="16"/>
    </row>
    <row r="7" spans="1:7" ht="16.5">
      <c r="B7" s="14">
        <v>1</v>
      </c>
      <c r="D7" s="52">
        <v>1</v>
      </c>
      <c r="E7" s="15" t="s">
        <v>135</v>
      </c>
    </row>
    <row r="8" spans="1:7" ht="16.5">
      <c r="B8" s="14">
        <v>1</v>
      </c>
      <c r="D8" s="52">
        <v>2</v>
      </c>
      <c r="G8" s="15"/>
    </row>
    <row r="9" spans="1:7" ht="16.5">
      <c r="B9" s="14">
        <v>1</v>
      </c>
      <c r="D9" s="52">
        <v>3</v>
      </c>
      <c r="G9" s="15"/>
    </row>
    <row r="10" spans="1:7" ht="16.5">
      <c r="G10" s="15"/>
    </row>
    <row r="11" spans="1:7" ht="16.5">
      <c r="G11" s="15"/>
    </row>
    <row r="12" spans="1:7" ht="16.5">
      <c r="G12" s="15"/>
    </row>
    <row r="13" spans="1:7" ht="16.5">
      <c r="G13" s="15"/>
    </row>
    <row r="14" spans="1:7">
      <c r="A14" s="14" t="s">
        <v>83</v>
      </c>
      <c r="B14" s="17">
        <v>1</v>
      </c>
      <c r="C14" s="18" t="str">
        <f>A14&amp;B14</f>
        <v>A1</v>
      </c>
      <c r="D14" s="18" t="str">
        <f>CONCATENATE(A14,B14)</f>
        <v>A1</v>
      </c>
    </row>
    <row r="15" spans="1:7">
      <c r="A15" s="14" t="s">
        <v>79</v>
      </c>
      <c r="B15" s="17">
        <v>2</v>
      </c>
      <c r="C15" s="18" t="str">
        <f>A15&amp;B15</f>
        <v>B2</v>
      </c>
      <c r="D15" s="18" t="str">
        <f>CONCATENATE(A15,B15)</f>
        <v>B2</v>
      </c>
    </row>
    <row r="16" spans="1:7">
      <c r="A16" s="14" t="s">
        <v>80</v>
      </c>
      <c r="B16" s="17">
        <v>3</v>
      </c>
      <c r="C16" s="18" t="str">
        <f>A16&amp;B16</f>
        <v>C3</v>
      </c>
      <c r="D16" s="18" t="str">
        <f>CONCATENATE(A16,B16)</f>
        <v>C3</v>
      </c>
    </row>
    <row r="19" spans="1:4">
      <c r="A19" s="14" t="s">
        <v>83</v>
      </c>
      <c r="B19" s="17">
        <v>1</v>
      </c>
      <c r="C19" s="14">
        <v>0</v>
      </c>
      <c r="D19" s="14" t="str">
        <f>A19&amp;C19&amp;B19</f>
        <v>A01</v>
      </c>
    </row>
    <row r="20" spans="1:4">
      <c r="A20" s="14" t="s">
        <v>79</v>
      </c>
      <c r="B20" s="17">
        <v>2</v>
      </c>
      <c r="C20" s="14">
        <v>0</v>
      </c>
      <c r="D20" s="14" t="str">
        <f>A20&amp;C20&amp;B20</f>
        <v>B02</v>
      </c>
    </row>
    <row r="21" spans="1:4">
      <c r="A21" s="14" t="s">
        <v>80</v>
      </c>
      <c r="B21" s="17">
        <v>3</v>
      </c>
      <c r="D21" s="14" t="str">
        <f>A21&amp;C21&amp;B21</f>
        <v>C3</v>
      </c>
    </row>
    <row r="23" spans="1:4">
      <c r="A23" s="14" t="s">
        <v>83</v>
      </c>
      <c r="B23" s="17">
        <v>1</v>
      </c>
      <c r="C23" s="51" t="s">
        <v>127</v>
      </c>
      <c r="D23" s="14" t="str">
        <f>A23&amp;C23&amp;B23</f>
        <v>A00001</v>
      </c>
    </row>
    <row r="24" spans="1:4">
      <c r="A24" s="14" t="s">
        <v>79</v>
      </c>
      <c r="B24" s="17">
        <v>2</v>
      </c>
      <c r="C24" s="51" t="s">
        <v>128</v>
      </c>
      <c r="D24" s="14" t="str">
        <f>A24&amp;C24&amp;B24</f>
        <v>B0000-2</v>
      </c>
    </row>
    <row r="25" spans="1:4">
      <c r="A25" s="14" t="s">
        <v>80</v>
      </c>
      <c r="B25" s="17">
        <v>3</v>
      </c>
      <c r="D25" s="14" t="str">
        <f>A25&amp;C25&amp;B25</f>
        <v>C3</v>
      </c>
    </row>
  </sheetData>
  <phoneticPr fontId="7" type="noConversion"/>
  <printOptions gridLines="1" gridLinesSet="0"/>
  <pageMargins left="0.75" right="0.75" top="1" bottom="1" header="0.5" footer="0.5"/>
  <headerFooter alignWithMargins="0">
    <oddHeader>&amp;A</oddHeader>
    <oddFooter>第&amp;P頁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8"/>
  <sheetViews>
    <sheetView topLeftCell="B1" workbookViewId="0">
      <selection activeCell="H20" sqref="H20"/>
    </sheetView>
  </sheetViews>
  <sheetFormatPr defaultRowHeight="15.75"/>
  <cols>
    <col min="1" max="1" width="3.875" style="35" customWidth="1"/>
    <col min="2" max="2" width="16.875" style="35" customWidth="1"/>
    <col min="3" max="3" width="3.75" style="35" customWidth="1"/>
    <col min="4" max="4" width="10.75" style="35" customWidth="1"/>
    <col min="5" max="5" width="9" style="35"/>
    <col min="6" max="6" width="6.25" style="35" customWidth="1"/>
    <col min="7" max="16384" width="9" style="35"/>
  </cols>
  <sheetData>
    <row r="1" spans="2:7" ht="16.5">
      <c r="B1" s="34" t="s">
        <v>109</v>
      </c>
      <c r="D1" s="36" t="s">
        <v>110</v>
      </c>
    </row>
    <row r="2" spans="2:7">
      <c r="B2" s="37" t="s">
        <v>111</v>
      </c>
      <c r="D2" s="35" t="s">
        <v>111</v>
      </c>
    </row>
    <row r="3" spans="2:7">
      <c r="B3" s="37" t="s">
        <v>112</v>
      </c>
      <c r="D3" s="35" t="s">
        <v>112</v>
      </c>
    </row>
    <row r="4" spans="2:7" ht="16.5">
      <c r="B4" s="37" t="s">
        <v>121</v>
      </c>
      <c r="D4" s="35" t="s">
        <v>113</v>
      </c>
      <c r="G4" s="34" t="s">
        <v>114</v>
      </c>
    </row>
    <row r="5" spans="2:7" ht="16.5">
      <c r="B5" s="34" t="s">
        <v>122</v>
      </c>
      <c r="D5" s="34" t="s">
        <v>122</v>
      </c>
      <c r="G5" s="34" t="s">
        <v>115</v>
      </c>
    </row>
    <row r="6" spans="2:7" ht="16.5">
      <c r="B6" s="37" t="s">
        <v>116</v>
      </c>
      <c r="D6" s="37" t="str">
        <f>D5&amp;D3</f>
        <v>台北市民生東路369號#1234</v>
      </c>
      <c r="G6" s="34" t="s">
        <v>117</v>
      </c>
    </row>
    <row r="7" spans="2:7" ht="33">
      <c r="B7" s="34" t="s">
        <v>122</v>
      </c>
      <c r="D7" s="38" t="s">
        <v>122</v>
      </c>
      <c r="G7" s="34" t="s">
        <v>118</v>
      </c>
    </row>
    <row r="8" spans="2:7" ht="16.5">
      <c r="B8" s="37" t="s">
        <v>119</v>
      </c>
      <c r="D8" s="37">
        <f>D4+100</f>
        <v>223</v>
      </c>
      <c r="G8" s="34" t="s">
        <v>120</v>
      </c>
    </row>
  </sheetData>
  <phoneticPr fontId="7" type="noConversion"/>
  <printOptions gridLines="1" gridLinesSet="0"/>
  <pageMargins left="0.75" right="0.75" top="1" bottom="1" header="0.5" footer="0.5"/>
  <pageSetup paperSize="9" orientation="portrait" horizontalDpi="4294967292" verticalDpi="0" r:id="rId1"/>
  <headerFooter alignWithMargins="0">
    <oddHeader>&amp;A</oddHeader>
    <oddFooter>第&amp;P頁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57"/>
  </sheetPr>
  <dimension ref="A1:G14"/>
  <sheetViews>
    <sheetView workbookViewId="0">
      <selection activeCell="E2" sqref="E2:F2"/>
    </sheetView>
  </sheetViews>
  <sheetFormatPr defaultRowHeight="16.5"/>
  <cols>
    <col min="1" max="1" width="6" style="1" bestFit="1" customWidth="1"/>
    <col min="2" max="2" width="10" style="1" bestFit="1" customWidth="1"/>
    <col min="3" max="3" width="13.375" style="1" bestFit="1" customWidth="1"/>
    <col min="4" max="4" width="22.625" style="1" bestFit="1" customWidth="1"/>
    <col min="5" max="6" width="10.5" style="1" bestFit="1" customWidth="1"/>
    <col min="7" max="7" width="7.75" style="1" customWidth="1"/>
    <col min="8" max="16384" width="9" style="1"/>
  </cols>
  <sheetData>
    <row r="1" spans="1:7">
      <c r="A1" s="2" t="s">
        <v>45</v>
      </c>
      <c r="B1" s="3" t="s">
        <v>46</v>
      </c>
      <c r="C1" s="3" t="s">
        <v>47</v>
      </c>
      <c r="D1" s="3" t="s">
        <v>48</v>
      </c>
      <c r="E1" s="3" t="s">
        <v>49</v>
      </c>
      <c r="F1" s="3" t="s">
        <v>68</v>
      </c>
      <c r="G1" s="3" t="s">
        <v>69</v>
      </c>
    </row>
    <row r="2" spans="1:7">
      <c r="A2" s="4">
        <v>1</v>
      </c>
      <c r="B2" s="5">
        <v>37683</v>
      </c>
      <c r="C2" s="6" t="s">
        <v>50</v>
      </c>
      <c r="D2" s="1" t="s">
        <v>51</v>
      </c>
      <c r="E2" s="4"/>
      <c r="F2" s="4"/>
      <c r="G2" s="7"/>
    </row>
    <row r="3" spans="1:7">
      <c r="A3" s="4">
        <v>2</v>
      </c>
      <c r="B3" s="5">
        <v>37717</v>
      </c>
      <c r="C3" s="6" t="s">
        <v>52</v>
      </c>
      <c r="D3" s="1" t="s">
        <v>53</v>
      </c>
      <c r="E3" s="4"/>
      <c r="F3" s="4"/>
      <c r="G3" s="7"/>
    </row>
    <row r="4" spans="1:7">
      <c r="A4" s="4">
        <v>3</v>
      </c>
      <c r="B4" s="5">
        <v>37718</v>
      </c>
      <c r="C4" s="6" t="s">
        <v>54</v>
      </c>
      <c r="D4" s="1" t="s">
        <v>55</v>
      </c>
      <c r="E4" s="4"/>
      <c r="F4" s="4"/>
      <c r="G4" s="7"/>
    </row>
    <row r="5" spans="1:7">
      <c r="A5" s="4">
        <v>4</v>
      </c>
      <c r="B5" s="5">
        <v>37770</v>
      </c>
      <c r="C5" s="6" t="s">
        <v>56</v>
      </c>
      <c r="D5" s="1" t="s">
        <v>57</v>
      </c>
      <c r="E5" s="4"/>
      <c r="F5" s="4"/>
      <c r="G5" s="7"/>
    </row>
    <row r="6" spans="1:7">
      <c r="A6" s="4">
        <v>5</v>
      </c>
      <c r="B6" s="5">
        <v>37796</v>
      </c>
      <c r="C6" s="6" t="s">
        <v>52</v>
      </c>
      <c r="D6" s="1" t="s">
        <v>58</v>
      </c>
      <c r="E6" s="4"/>
      <c r="F6" s="4"/>
      <c r="G6" s="7"/>
    </row>
    <row r="7" spans="1:7">
      <c r="A7" s="4">
        <v>6</v>
      </c>
      <c r="B7" s="5">
        <v>37817</v>
      </c>
      <c r="C7" s="6" t="s">
        <v>59</v>
      </c>
      <c r="D7" s="1" t="s">
        <v>60</v>
      </c>
      <c r="E7" s="4"/>
      <c r="F7" s="4"/>
      <c r="G7" s="7"/>
    </row>
    <row r="8" spans="1:7">
      <c r="A8" s="4">
        <v>7</v>
      </c>
      <c r="B8" s="5">
        <v>37898</v>
      </c>
      <c r="C8" s="6" t="s">
        <v>61</v>
      </c>
      <c r="D8" s="1" t="s">
        <v>62</v>
      </c>
      <c r="E8" s="4"/>
      <c r="F8" s="4"/>
      <c r="G8" s="7"/>
    </row>
    <row r="9" spans="1:7">
      <c r="A9" s="4">
        <v>8</v>
      </c>
      <c r="B9" s="5">
        <v>37907</v>
      </c>
      <c r="C9" s="6" t="s">
        <v>63</v>
      </c>
      <c r="D9" s="1" t="s">
        <v>64</v>
      </c>
      <c r="E9" s="4"/>
      <c r="F9" s="4"/>
      <c r="G9" s="7"/>
    </row>
    <row r="10" spans="1:7">
      <c r="A10" s="4">
        <v>9</v>
      </c>
      <c r="B10" s="5">
        <v>37974</v>
      </c>
      <c r="C10" s="6" t="s">
        <v>65</v>
      </c>
      <c r="D10" s="1" t="s">
        <v>66</v>
      </c>
      <c r="E10" s="4"/>
      <c r="F10" s="4"/>
      <c r="G10" s="7"/>
    </row>
    <row r="11" spans="1:7">
      <c r="A11" s="4">
        <v>10</v>
      </c>
      <c r="B11" s="5">
        <v>37979</v>
      </c>
      <c r="C11" s="6" t="s">
        <v>56</v>
      </c>
      <c r="D11" s="1" t="s">
        <v>67</v>
      </c>
      <c r="E11" s="4"/>
      <c r="F11" s="4"/>
      <c r="G11" s="7"/>
    </row>
    <row r="13" spans="1:7">
      <c r="A13" s="30" t="s">
        <v>93</v>
      </c>
      <c r="B13" s="28" t="s">
        <v>100</v>
      </c>
    </row>
    <row r="14" spans="1:7">
      <c r="A14" s="30" t="s">
        <v>95</v>
      </c>
    </row>
  </sheetData>
  <phoneticPr fontId="2" type="noConversion"/>
  <pageMargins left="0.75" right="0.75" top="1" bottom="1" header="0.5" footer="0.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57"/>
  </sheetPr>
  <dimension ref="A1:G13"/>
  <sheetViews>
    <sheetView workbookViewId="0">
      <selection activeCell="E2" sqref="E2:E11"/>
    </sheetView>
  </sheetViews>
  <sheetFormatPr defaultRowHeight="16.5"/>
  <cols>
    <col min="1" max="1" width="6" style="1" bestFit="1" customWidth="1"/>
    <col min="2" max="2" width="10" style="1" bestFit="1" customWidth="1"/>
    <col min="3" max="3" width="13.375" style="1" bestFit="1" customWidth="1"/>
    <col min="4" max="4" width="22.625" style="1" bestFit="1" customWidth="1"/>
    <col min="5" max="6" width="10.5" style="1" bestFit="1" customWidth="1"/>
    <col min="7" max="7" width="7.75" style="1" customWidth="1"/>
    <col min="8" max="16384" width="9" style="1"/>
  </cols>
  <sheetData>
    <row r="1" spans="1:7">
      <c r="A1" s="2" t="s">
        <v>45</v>
      </c>
      <c r="B1" s="3" t="s">
        <v>46</v>
      </c>
      <c r="C1" s="3" t="s">
        <v>47</v>
      </c>
      <c r="D1" s="3" t="s">
        <v>48</v>
      </c>
      <c r="E1" s="3" t="s">
        <v>49</v>
      </c>
      <c r="F1" s="3" t="s">
        <v>68</v>
      </c>
      <c r="G1" s="3" t="s">
        <v>69</v>
      </c>
    </row>
    <row r="2" spans="1:7">
      <c r="A2" s="4">
        <v>1</v>
      </c>
      <c r="B2" s="5">
        <v>37683</v>
      </c>
      <c r="C2" s="6" t="s">
        <v>50</v>
      </c>
      <c r="D2" s="1" t="s">
        <v>51</v>
      </c>
      <c r="E2" s="4"/>
      <c r="F2" s="4"/>
      <c r="G2" s="7"/>
    </row>
    <row r="3" spans="1:7">
      <c r="A3" s="4">
        <v>2</v>
      </c>
      <c r="B3" s="5">
        <v>37717</v>
      </c>
      <c r="C3" s="6" t="s">
        <v>52</v>
      </c>
      <c r="D3" s="1" t="s">
        <v>53</v>
      </c>
      <c r="E3" s="4"/>
      <c r="F3" s="4"/>
      <c r="G3" s="7"/>
    </row>
    <row r="4" spans="1:7">
      <c r="A4" s="4">
        <v>3</v>
      </c>
      <c r="B4" s="5">
        <v>37718</v>
      </c>
      <c r="C4" s="6" t="s">
        <v>54</v>
      </c>
      <c r="D4" s="1" t="s">
        <v>55</v>
      </c>
      <c r="E4" s="4"/>
      <c r="F4" s="4"/>
      <c r="G4" s="7"/>
    </row>
    <row r="5" spans="1:7">
      <c r="A5" s="4">
        <v>4</v>
      </c>
      <c r="B5" s="5">
        <v>37770</v>
      </c>
      <c r="C5" s="6" t="s">
        <v>56</v>
      </c>
      <c r="D5" s="1" t="s">
        <v>57</v>
      </c>
      <c r="E5" s="4"/>
      <c r="F5" s="4"/>
      <c r="G5" s="7"/>
    </row>
    <row r="6" spans="1:7">
      <c r="A6" s="4">
        <v>5</v>
      </c>
      <c r="B6" s="5">
        <v>37796</v>
      </c>
      <c r="C6" s="6" t="s">
        <v>52</v>
      </c>
      <c r="D6" s="1" t="s">
        <v>58</v>
      </c>
      <c r="E6" s="4"/>
      <c r="F6" s="4"/>
      <c r="G6" s="7"/>
    </row>
    <row r="7" spans="1:7">
      <c r="A7" s="4">
        <v>6</v>
      </c>
      <c r="B7" s="5">
        <v>37817</v>
      </c>
      <c r="C7" s="6" t="s">
        <v>59</v>
      </c>
      <c r="D7" s="1" t="s">
        <v>60</v>
      </c>
      <c r="E7" s="4"/>
      <c r="F7" s="4"/>
      <c r="G7" s="7"/>
    </row>
    <row r="8" spans="1:7">
      <c r="A8" s="4">
        <v>7</v>
      </c>
      <c r="B8" s="5">
        <v>37898</v>
      </c>
      <c r="C8" s="6" t="s">
        <v>61</v>
      </c>
      <c r="D8" s="1" t="s">
        <v>62</v>
      </c>
      <c r="E8" s="4"/>
      <c r="F8" s="4"/>
      <c r="G8" s="7"/>
    </row>
    <row r="9" spans="1:7">
      <c r="A9" s="4">
        <v>8</v>
      </c>
      <c r="B9" s="5">
        <v>37907</v>
      </c>
      <c r="C9" s="6" t="s">
        <v>63</v>
      </c>
      <c r="D9" s="1" t="s">
        <v>64</v>
      </c>
      <c r="E9" s="4"/>
      <c r="F9" s="4"/>
      <c r="G9" s="7"/>
    </row>
    <row r="10" spans="1:7">
      <c r="A10" s="4">
        <v>9</v>
      </c>
      <c r="B10" s="5">
        <v>37974</v>
      </c>
      <c r="C10" s="6" t="s">
        <v>65</v>
      </c>
      <c r="D10" s="1" t="s">
        <v>66</v>
      </c>
      <c r="E10" s="4"/>
      <c r="F10" s="4"/>
      <c r="G10" s="7"/>
    </row>
    <row r="11" spans="1:7">
      <c r="A11" s="4">
        <v>10</v>
      </c>
      <c r="B11" s="5">
        <v>37979</v>
      </c>
      <c r="C11" s="6" t="s">
        <v>56</v>
      </c>
      <c r="D11" s="1" t="s">
        <v>67</v>
      </c>
      <c r="E11" s="4"/>
      <c r="F11" s="4"/>
      <c r="G11" s="7"/>
    </row>
    <row r="13" spans="1:7">
      <c r="A13" s="30" t="s">
        <v>95</v>
      </c>
      <c r="B13" s="28" t="s">
        <v>101</v>
      </c>
    </row>
  </sheetData>
  <phoneticPr fontId="2" type="noConversion"/>
  <pageMargins left="0.75" right="0.75" top="1" bottom="1" header="0.5" footer="0.5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57"/>
  </sheetPr>
  <dimension ref="A1:M21"/>
  <sheetViews>
    <sheetView workbookViewId="0">
      <selection activeCell="B16" sqref="B16"/>
    </sheetView>
  </sheetViews>
  <sheetFormatPr defaultRowHeight="16.5"/>
  <cols>
    <col min="1" max="1" width="12.75" style="4" customWidth="1"/>
    <col min="2" max="2" width="13.75" style="4" bestFit="1" customWidth="1"/>
    <col min="3" max="3" width="14.625" style="1" bestFit="1" customWidth="1"/>
    <col min="4" max="4" width="5" style="1" customWidth="1"/>
    <col min="5" max="5" width="11.875" style="1" customWidth="1"/>
    <col min="6" max="6" width="4.25" style="1" customWidth="1"/>
    <col min="7" max="8" width="4.625" style="44" customWidth="1"/>
    <col min="9" max="9" width="5.75" style="1" customWidth="1"/>
    <col min="10" max="10" width="6" style="1" customWidth="1"/>
    <col min="11" max="11" width="9" style="47"/>
    <col min="12" max="16384" width="9" style="1"/>
  </cols>
  <sheetData>
    <row r="1" spans="1:13">
      <c r="A1" s="8" t="s">
        <v>8</v>
      </c>
      <c r="B1" s="8" t="s">
        <v>10</v>
      </c>
      <c r="C1" s="8" t="s">
        <v>10</v>
      </c>
      <c r="E1" s="55"/>
      <c r="F1" s="56"/>
      <c r="G1" s="57"/>
      <c r="H1" s="57"/>
      <c r="I1" s="56"/>
      <c r="J1" s="56"/>
      <c r="K1" s="58"/>
      <c r="L1" s="56"/>
    </row>
    <row r="2" spans="1:13">
      <c r="A2" s="4" t="s">
        <v>0</v>
      </c>
      <c r="B2" s="6" t="s">
        <v>11</v>
      </c>
      <c r="C2" s="6" t="str">
        <f>LEFT(B2,5)&amp;MID(B2,6,3)&amp;"-"&amp;RIGHT(B2,3)</f>
        <v>0936-039-999</v>
      </c>
      <c r="E2" s="59"/>
      <c r="F2" s="56"/>
      <c r="G2" s="57"/>
      <c r="H2" s="56"/>
      <c r="I2" s="56"/>
      <c r="J2" s="56"/>
      <c r="K2" s="60"/>
      <c r="L2" s="56"/>
      <c r="M2" s="48"/>
    </row>
    <row r="3" spans="1:13">
      <c r="A3" s="4" t="s">
        <v>70</v>
      </c>
      <c r="B3" s="6" t="s">
        <v>71</v>
      </c>
      <c r="C3" s="6" t="str">
        <f t="shared" ref="C3:C10" si="0">LEFT(B3,5)&amp;MID(B3,6,3)&amp;"-"&amp;RIGHT(B3,3)</f>
        <v>0929-500-500</v>
      </c>
      <c r="E3" s="59"/>
      <c r="F3" s="56"/>
      <c r="G3" s="57"/>
      <c r="H3" s="56"/>
      <c r="I3" s="56"/>
      <c r="J3" s="56"/>
      <c r="K3" s="60"/>
      <c r="L3" s="56"/>
    </row>
    <row r="4" spans="1:13">
      <c r="A4" s="4" t="s">
        <v>1</v>
      </c>
      <c r="B4" s="6" t="s">
        <v>72</v>
      </c>
      <c r="C4" s="6" t="str">
        <f t="shared" si="0"/>
        <v>0936-207-027</v>
      </c>
      <c r="E4" s="59"/>
      <c r="F4" s="56"/>
      <c r="G4" s="57"/>
      <c r="H4" s="56"/>
      <c r="I4" s="56"/>
      <c r="J4" s="56"/>
      <c r="K4" s="60"/>
      <c r="L4" s="56"/>
    </row>
    <row r="5" spans="1:13">
      <c r="A5" s="4" t="s">
        <v>2</v>
      </c>
      <c r="B5" s="6" t="s">
        <v>73</v>
      </c>
      <c r="C5" s="6" t="str">
        <f t="shared" si="0"/>
        <v>0922-456-456</v>
      </c>
      <c r="E5" s="59"/>
      <c r="F5" s="56"/>
      <c r="G5" s="57"/>
      <c r="H5" s="56"/>
      <c r="I5" s="56"/>
      <c r="J5" s="56"/>
      <c r="K5" s="60"/>
      <c r="L5" s="56"/>
    </row>
    <row r="6" spans="1:13">
      <c r="A6" s="4" t="s">
        <v>3</v>
      </c>
      <c r="B6" s="6" t="s">
        <v>74</v>
      </c>
      <c r="C6" s="6" t="str">
        <f t="shared" si="0"/>
        <v>0932-515-959</v>
      </c>
      <c r="E6" s="59"/>
      <c r="F6" s="56"/>
      <c r="G6" s="57"/>
      <c r="H6" s="56"/>
      <c r="I6" s="56"/>
      <c r="J6" s="56"/>
      <c r="K6" s="60"/>
      <c r="L6" s="56"/>
    </row>
    <row r="7" spans="1:13">
      <c r="A7" s="4" t="s">
        <v>4</v>
      </c>
      <c r="B7" s="6" t="s">
        <v>75</v>
      </c>
      <c r="C7" s="6" t="str">
        <f t="shared" si="0"/>
        <v>0933-353-757</v>
      </c>
      <c r="E7" s="59"/>
      <c r="F7" s="56"/>
      <c r="G7" s="57"/>
      <c r="H7" s="56"/>
      <c r="I7" s="56"/>
      <c r="J7" s="56"/>
      <c r="K7" s="60"/>
      <c r="L7" s="56"/>
    </row>
    <row r="8" spans="1:13">
      <c r="A8" s="4" t="s">
        <v>5</v>
      </c>
      <c r="B8" s="6" t="s">
        <v>76</v>
      </c>
      <c r="C8" s="6" t="str">
        <f t="shared" si="0"/>
        <v>0935-852-963</v>
      </c>
      <c r="E8" s="59"/>
      <c r="F8" s="56"/>
      <c r="G8" s="57"/>
      <c r="H8" s="56"/>
      <c r="I8" s="56"/>
      <c r="J8" s="56"/>
      <c r="K8" s="60"/>
      <c r="L8" s="56"/>
    </row>
    <row r="9" spans="1:13">
      <c r="A9" s="4" t="s">
        <v>7</v>
      </c>
      <c r="B9" s="6" t="s">
        <v>77</v>
      </c>
      <c r="C9" s="6" t="str">
        <f t="shared" si="0"/>
        <v>0935-147-147</v>
      </c>
      <c r="E9" s="59"/>
      <c r="F9" s="56"/>
      <c r="G9" s="57"/>
      <c r="H9" s="56"/>
      <c r="I9" s="56"/>
      <c r="J9" s="56"/>
      <c r="K9" s="60"/>
      <c r="L9" s="56"/>
    </row>
    <row r="10" spans="1:13">
      <c r="A10" s="4" t="s">
        <v>6</v>
      </c>
      <c r="B10" s="6" t="s">
        <v>78</v>
      </c>
      <c r="C10" s="6" t="str">
        <f t="shared" si="0"/>
        <v>0922-999-000</v>
      </c>
      <c r="E10" s="59"/>
      <c r="F10" s="56"/>
      <c r="G10" s="57"/>
      <c r="H10" s="56"/>
      <c r="I10" s="56"/>
      <c r="J10" s="56"/>
      <c r="K10" s="60"/>
      <c r="L10" s="56"/>
    </row>
    <row r="11" spans="1:13">
      <c r="B11" s="6"/>
    </row>
    <row r="12" spans="1:13">
      <c r="B12" s="6"/>
    </row>
    <row r="13" spans="1:13">
      <c r="B13" s="6"/>
    </row>
    <row r="14" spans="1:13">
      <c r="A14" s="33" t="s">
        <v>108</v>
      </c>
      <c r="B14" s="28" t="s">
        <v>102</v>
      </c>
      <c r="C14" s="49"/>
    </row>
    <row r="15" spans="1:13">
      <c r="A15" s="27"/>
      <c r="B15" s="28" t="s">
        <v>104</v>
      </c>
      <c r="C15" s="49"/>
    </row>
    <row r="16" spans="1:13">
      <c r="A16" s="28" t="s">
        <v>105</v>
      </c>
      <c r="B16" s="27" t="str">
        <f>MID(A16, 4, 3)</f>
        <v>612</v>
      </c>
      <c r="C16" s="50" t="s">
        <v>106</v>
      </c>
    </row>
    <row r="17" spans="1:3">
      <c r="A17" s="27">
        <v>936123456</v>
      </c>
      <c r="B17" s="27" t="str">
        <f>MID(A17, 4, 3)</f>
        <v>123</v>
      </c>
      <c r="C17" s="50" t="s">
        <v>106</v>
      </c>
    </row>
    <row r="18" spans="1:3">
      <c r="A18" s="27"/>
      <c r="B18" s="19"/>
      <c r="C18" s="19"/>
    </row>
    <row r="19" spans="1:3">
      <c r="A19" s="43" t="s">
        <v>126</v>
      </c>
      <c r="B19" s="43" t="str">
        <f>MID(A19,2,1)</f>
        <v>2</v>
      </c>
      <c r="C19" s="45"/>
    </row>
    <row r="20" spans="1:3">
      <c r="A20" s="43" t="s">
        <v>125</v>
      </c>
      <c r="B20" s="43" t="str">
        <f>MID(A20,2,1)</f>
        <v>1</v>
      </c>
      <c r="C20" s="46"/>
    </row>
    <row r="21" spans="1:3">
      <c r="B21" s="6"/>
    </row>
  </sheetData>
  <phoneticPr fontId="2" type="noConversion"/>
  <pageMargins left="0.75" right="0.75" top="1" bottom="1" header="0.5" footer="0.5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57"/>
  </sheetPr>
  <dimension ref="A1:D21"/>
  <sheetViews>
    <sheetView workbookViewId="0">
      <selection activeCell="E23" sqref="E23"/>
    </sheetView>
  </sheetViews>
  <sheetFormatPr defaultRowHeight="16.5"/>
  <cols>
    <col min="1" max="2" width="6" style="4" bestFit="1" customWidth="1"/>
    <col min="3" max="3" width="12.25" style="1" customWidth="1"/>
    <col min="4" max="4" width="25.125" style="1" bestFit="1" customWidth="1"/>
    <col min="5" max="16384" width="9" style="1"/>
  </cols>
  <sheetData>
    <row r="1" spans="1:4">
      <c r="A1" s="9" t="s">
        <v>12</v>
      </c>
      <c r="B1" s="9" t="s">
        <v>13</v>
      </c>
      <c r="C1" s="9" t="s">
        <v>9</v>
      </c>
      <c r="D1" s="10" t="s">
        <v>14</v>
      </c>
    </row>
    <row r="2" spans="1:4">
      <c r="A2" s="11" t="s">
        <v>15</v>
      </c>
      <c r="B2" s="12" t="s">
        <v>16</v>
      </c>
      <c r="C2" s="13"/>
      <c r="D2" s="1" t="s">
        <v>17</v>
      </c>
    </row>
    <row r="3" spans="1:4">
      <c r="A3" s="11" t="s">
        <v>18</v>
      </c>
      <c r="B3" s="12" t="s">
        <v>19</v>
      </c>
      <c r="C3" s="13"/>
      <c r="D3" s="1" t="s">
        <v>20</v>
      </c>
    </row>
    <row r="4" spans="1:4">
      <c r="A4" s="11" t="s">
        <v>21</v>
      </c>
      <c r="B4" s="12" t="s">
        <v>22</v>
      </c>
      <c r="C4" s="13"/>
      <c r="D4" s="1" t="s">
        <v>23</v>
      </c>
    </row>
    <row r="5" spans="1:4">
      <c r="A5" s="11" t="s">
        <v>24</v>
      </c>
      <c r="B5" s="12" t="s">
        <v>25</v>
      </c>
      <c r="C5" s="13"/>
      <c r="D5" s="1" t="s">
        <v>26</v>
      </c>
    </row>
    <row r="6" spans="1:4">
      <c r="A6" s="11" t="s">
        <v>27</v>
      </c>
      <c r="B6" s="12" t="s">
        <v>28</v>
      </c>
      <c r="C6" s="13"/>
      <c r="D6" s="1" t="s">
        <v>29</v>
      </c>
    </row>
    <row r="7" spans="1:4">
      <c r="A7" s="11" t="s">
        <v>30</v>
      </c>
      <c r="B7" s="12" t="s">
        <v>31</v>
      </c>
      <c r="C7" s="13"/>
      <c r="D7" s="1" t="s">
        <v>32</v>
      </c>
    </row>
    <row r="8" spans="1:4">
      <c r="A8" s="11" t="s">
        <v>33</v>
      </c>
      <c r="B8" s="12" t="s">
        <v>34</v>
      </c>
      <c r="C8" s="13"/>
      <c r="D8" s="1" t="s">
        <v>35</v>
      </c>
    </row>
    <row r="9" spans="1:4">
      <c r="A9" s="11" t="s">
        <v>36</v>
      </c>
      <c r="B9" s="12" t="s">
        <v>37</v>
      </c>
      <c r="C9" s="13"/>
      <c r="D9" s="1" t="s">
        <v>38</v>
      </c>
    </row>
    <row r="10" spans="1:4">
      <c r="A10" s="11" t="s">
        <v>39</v>
      </c>
      <c r="B10" s="12" t="s">
        <v>40</v>
      </c>
      <c r="C10" s="13"/>
      <c r="D10" s="1" t="s">
        <v>41</v>
      </c>
    </row>
    <row r="11" spans="1:4">
      <c r="A11" s="11" t="s">
        <v>42</v>
      </c>
      <c r="B11" s="12" t="s">
        <v>43</v>
      </c>
      <c r="C11" s="11"/>
      <c r="D11" s="1" t="s">
        <v>44</v>
      </c>
    </row>
    <row r="12" spans="1:4">
      <c r="B12" s="6"/>
    </row>
    <row r="13" spans="1:4">
      <c r="B13" s="6"/>
    </row>
    <row r="14" spans="1:4">
      <c r="A14" s="27" t="s">
        <v>97</v>
      </c>
      <c r="B14" s="28" t="s">
        <v>98</v>
      </c>
    </row>
    <row r="15" spans="1:4">
      <c r="A15" s="29" t="s">
        <v>99</v>
      </c>
      <c r="B15" s="19"/>
    </row>
    <row r="16" spans="1:4">
      <c r="B16" s="6"/>
    </row>
    <row r="17" spans="2:2">
      <c r="B17" s="6"/>
    </row>
    <row r="18" spans="2:2">
      <c r="B18" s="6"/>
    </row>
    <row r="19" spans="2:2">
      <c r="B19" s="6"/>
    </row>
    <row r="20" spans="2:2">
      <c r="B20" s="6"/>
    </row>
    <row r="21" spans="2:2">
      <c r="B21" s="6"/>
    </row>
  </sheetData>
  <phoneticPr fontId="2" type="noConversion"/>
  <pageMargins left="0.75" right="0.75" top="1" bottom="1" header="0.5" footer="0.5"/>
  <pageSetup paperSize="9" orientation="portrait" horizontalDpi="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workbookViewId="0">
      <selection activeCell="F20" sqref="F20"/>
    </sheetView>
  </sheetViews>
  <sheetFormatPr defaultRowHeight="16.5"/>
  <cols>
    <col min="4" max="4" width="11.125" customWidth="1"/>
    <col min="6" max="6" width="12.625" customWidth="1"/>
  </cols>
  <sheetData>
    <row r="1" spans="1:8">
      <c r="A1" t="s">
        <v>146</v>
      </c>
      <c r="C1" t="s">
        <v>147</v>
      </c>
      <c r="D1" s="61" t="s">
        <v>152</v>
      </c>
      <c r="F1" s="62" t="s">
        <v>148</v>
      </c>
    </row>
    <row r="2" spans="1:8">
      <c r="A2">
        <v>1</v>
      </c>
      <c r="C2" s="53" t="s">
        <v>136</v>
      </c>
      <c r="D2">
        <f>VALUE(C2)</f>
        <v>1</v>
      </c>
      <c r="F2" t="str">
        <f>TEXT(A2,A2)</f>
        <v>1</v>
      </c>
      <c r="G2" t="str">
        <f>TEXT(A2,"$#0,00.00")</f>
        <v>$001.00</v>
      </c>
      <c r="H2" s="53" t="s">
        <v>151</v>
      </c>
    </row>
    <row r="3" spans="1:8">
      <c r="A3">
        <v>2</v>
      </c>
      <c r="C3" s="53" t="s">
        <v>137</v>
      </c>
      <c r="G3" t="str">
        <f>TEXT(A3,"#,##0;[紅色]-#,##0")</f>
        <v>2</v>
      </c>
      <c r="H3" s="53" t="s">
        <v>150</v>
      </c>
    </row>
    <row r="4" spans="1:8">
      <c r="A4">
        <v>3</v>
      </c>
      <c r="C4" s="53" t="s">
        <v>138</v>
      </c>
    </row>
    <row r="5" spans="1:8">
      <c r="A5">
        <v>4</v>
      </c>
      <c r="C5" s="53" t="s">
        <v>139</v>
      </c>
      <c r="F5" s="54">
        <v>-100</v>
      </c>
      <c r="G5" t="str">
        <f>TEXT(F5,"#,##0;[紅色]-#,##0")</f>
        <v>-100</v>
      </c>
      <c r="H5" s="53" t="s">
        <v>149</v>
      </c>
    </row>
    <row r="6" spans="1:8">
      <c r="A6">
        <v>5</v>
      </c>
      <c r="C6" s="53" t="s">
        <v>140</v>
      </c>
    </row>
    <row r="7" spans="1:8">
      <c r="A7">
        <v>6</v>
      </c>
      <c r="C7" s="53" t="s">
        <v>141</v>
      </c>
    </row>
    <row r="8" spans="1:8">
      <c r="A8">
        <v>7</v>
      </c>
      <c r="C8" s="53" t="s">
        <v>142</v>
      </c>
    </row>
    <row r="9" spans="1:8">
      <c r="A9">
        <v>8</v>
      </c>
      <c r="C9" s="53" t="s">
        <v>143</v>
      </c>
    </row>
    <row r="10" spans="1:8">
      <c r="A10">
        <v>9</v>
      </c>
      <c r="C10" s="53" t="s">
        <v>144</v>
      </c>
    </row>
    <row r="11" spans="1:8">
      <c r="A11">
        <v>10</v>
      </c>
      <c r="C11" s="53" t="s">
        <v>145</v>
      </c>
    </row>
  </sheetData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文字函數</vt:lpstr>
      <vt:lpstr>sample</vt:lpstr>
      <vt:lpstr>文字運算</vt:lpstr>
      <vt:lpstr>文字</vt:lpstr>
      <vt:lpstr>LEFT</vt:lpstr>
      <vt:lpstr>RIGHT</vt:lpstr>
      <vt:lpstr>MID</vt:lpstr>
      <vt:lpstr>CONCATENATE</vt:lpstr>
      <vt:lpstr>value</vt:lpstr>
    </vt:vector>
  </TitlesOfParts>
  <Company>flag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Joyce</dc:creator>
  <cp:lastModifiedBy>user</cp:lastModifiedBy>
  <dcterms:created xsi:type="dcterms:W3CDTF">2001-06-01T09:34:51Z</dcterms:created>
  <dcterms:modified xsi:type="dcterms:W3CDTF">2013-03-27T10:52:08Z</dcterms:modified>
</cp:coreProperties>
</file>