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d\Documents\teaching\excel2019fun\ex\vlookup\"/>
    </mc:Choice>
  </mc:AlternateContent>
  <xr:revisionPtr revIDLastSave="0" documentId="8_{BBC21097-5335-44BA-B53C-6816C89F1960}" xr6:coauthVersionLast="36" xr6:coauthVersionMax="36" xr10:uidLastSave="{00000000-0000-0000-0000-000000000000}"/>
  <bookViews>
    <workbookView xWindow="0" yWindow="0" windowWidth="23040" windowHeight="9000" activeTab="2"/>
  </bookViews>
  <sheets>
    <sheet name="countifs" sheetId="1" r:id="rId1"/>
    <sheet name="sumifs" sheetId="2" r:id="rId2"/>
    <sheet name="averageifs" sheetId="3" r:id="rId3"/>
  </sheets>
  <definedNames>
    <definedName name="_xlnm._FilterDatabase" localSheetId="0" hidden="1">countifs!$O$1:$Q$16</definedName>
    <definedName name="_xlnm._FilterDatabase" localSheetId="1" hidden="1">sumifs!$P$1:$W$22</definedName>
  </definedNames>
  <calcPr calcId="191029"/>
</workbook>
</file>

<file path=xl/calcChain.xml><?xml version="1.0" encoding="utf-8"?>
<calcChain xmlns="http://schemas.openxmlformats.org/spreadsheetml/2006/main">
  <c r="F22" i="3" l="1"/>
  <c r="F21" i="3"/>
  <c r="N7" i="3"/>
  <c r="F20" i="3"/>
  <c r="F19" i="3"/>
  <c r="N5" i="3"/>
  <c r="F18" i="3"/>
  <c r="N4" i="3"/>
  <c r="F17" i="3"/>
  <c r="F16" i="3"/>
  <c r="F15" i="3"/>
  <c r="F14" i="3"/>
  <c r="F13" i="3"/>
  <c r="M6" i="3"/>
  <c r="F12" i="3"/>
  <c r="F11" i="3"/>
  <c r="M4" i="3"/>
  <c r="F10" i="3"/>
  <c r="M3" i="3"/>
  <c r="F9" i="3"/>
  <c r="N8" i="3"/>
  <c r="M8" i="3"/>
  <c r="L8" i="3"/>
  <c r="F8" i="3"/>
  <c r="M7" i="3"/>
  <c r="L7" i="3"/>
  <c r="F7" i="3"/>
  <c r="N6" i="3"/>
  <c r="F6" i="3"/>
  <c r="L6" i="3"/>
  <c r="M5" i="3"/>
  <c r="F5" i="3"/>
  <c r="L5" i="3" s="1"/>
  <c r="F4" i="3"/>
  <c r="L4" i="3" s="1"/>
  <c r="N3" i="3"/>
  <c r="F3" i="3"/>
  <c r="L3" i="3" s="1"/>
  <c r="N2" i="3"/>
  <c r="M2" i="3"/>
  <c r="F2" i="3"/>
  <c r="L2" i="3" s="1"/>
  <c r="U22" i="2"/>
  <c r="F22" i="2"/>
  <c r="M8" i="2"/>
  <c r="U21" i="2"/>
  <c r="F21" i="2"/>
  <c r="U20" i="2"/>
  <c r="F20" i="2"/>
  <c r="M6" i="2" s="1"/>
  <c r="U19" i="2"/>
  <c r="F19" i="2"/>
  <c r="M5" i="2" s="1"/>
  <c r="U18" i="2"/>
  <c r="F18" i="2"/>
  <c r="U17" i="2"/>
  <c r="F17" i="2"/>
  <c r="U16" i="2"/>
  <c r="F16" i="2"/>
  <c r="M2" i="2" s="1"/>
  <c r="U15" i="2"/>
  <c r="F15" i="2"/>
  <c r="L8" i="2"/>
  <c r="U14" i="2"/>
  <c r="F14" i="2"/>
  <c r="L7" i="2"/>
  <c r="U13" i="2"/>
  <c r="F13" i="2"/>
  <c r="L6" i="2" s="1"/>
  <c r="U12" i="2"/>
  <c r="F12" i="2"/>
  <c r="U11" i="2"/>
  <c r="F11" i="2"/>
  <c r="U10" i="2"/>
  <c r="F10" i="2"/>
  <c r="L3" i="2" s="1"/>
  <c r="U9" i="2"/>
  <c r="F9" i="2"/>
  <c r="U8" i="2"/>
  <c r="K8" i="2"/>
  <c r="F8" i="2"/>
  <c r="U7" i="2"/>
  <c r="M7" i="2"/>
  <c r="F7" i="2"/>
  <c r="K7" i="2" s="1"/>
  <c r="U6" i="2"/>
  <c r="F6" i="2"/>
  <c r="K6" i="2"/>
  <c r="U5" i="2"/>
  <c r="L5" i="2"/>
  <c r="F5" i="2"/>
  <c r="K5" i="2" s="1"/>
  <c r="U4" i="2"/>
  <c r="M4" i="2"/>
  <c r="L4" i="2"/>
  <c r="F4" i="2"/>
  <c r="K4" i="2"/>
  <c r="U3" i="2"/>
  <c r="M3" i="2"/>
  <c r="F3" i="2"/>
  <c r="K3" i="2"/>
  <c r="U2" i="2"/>
  <c r="L2" i="2"/>
  <c r="F2" i="2"/>
  <c r="K2" i="2"/>
  <c r="M3" i="1"/>
  <c r="L3" i="1"/>
  <c r="K3" i="1"/>
  <c r="J3" i="1"/>
  <c r="I3" i="1"/>
  <c r="M2" i="1"/>
  <c r="L2" i="1"/>
  <c r="K2" i="1"/>
  <c r="J2" i="1"/>
  <c r="I2" i="1"/>
  <c r="F2" i="1"/>
  <c r="E2" i="1"/>
</calcChain>
</file>

<file path=xl/sharedStrings.xml><?xml version="1.0" encoding="utf-8"?>
<sst xmlns="http://schemas.openxmlformats.org/spreadsheetml/2006/main" count="350" uniqueCount="73">
  <si>
    <t>name</t>
    <phoneticPr fontId="2" type="noConversion"/>
  </si>
  <si>
    <t>status</t>
    <phoneticPr fontId="2" type="noConversion"/>
  </si>
  <si>
    <t>rating</t>
    <phoneticPr fontId="2" type="noConversion"/>
  </si>
  <si>
    <t>countif</t>
    <phoneticPr fontId="2" type="noConversion"/>
  </si>
  <si>
    <t>countifs</t>
    <phoneticPr fontId="2" type="noConversion"/>
  </si>
  <si>
    <t>status/rating</t>
    <phoneticPr fontId="2" type="noConversion"/>
  </si>
  <si>
    <t>amy</t>
    <phoneticPr fontId="2" type="noConversion"/>
  </si>
  <si>
    <t>full time</t>
    <phoneticPr fontId="2" type="noConversion"/>
  </si>
  <si>
    <t>bob</t>
    <phoneticPr fontId="2" type="noConversion"/>
  </si>
  <si>
    <t xml:space="preserve">part time </t>
    <phoneticPr fontId="2" type="noConversion"/>
  </si>
  <si>
    <t>karen</t>
    <phoneticPr fontId="2" type="noConversion"/>
  </si>
  <si>
    <t>jean</t>
    <phoneticPr fontId="2" type="noConversion"/>
  </si>
  <si>
    <t>bunny</t>
    <phoneticPr fontId="2" type="noConversion"/>
  </si>
  <si>
    <t>jimmy</t>
    <phoneticPr fontId="2" type="noConversion"/>
  </si>
  <si>
    <t>jerry</t>
    <phoneticPr fontId="2" type="noConversion"/>
  </si>
  <si>
    <t>cook</t>
    <phoneticPr fontId="2" type="noConversion"/>
  </si>
  <si>
    <t>ann</t>
    <phoneticPr fontId="2" type="noConversion"/>
  </si>
  <si>
    <t>denny</t>
    <phoneticPr fontId="2" type="noConversion"/>
  </si>
  <si>
    <t>eddy</t>
    <phoneticPr fontId="2" type="noConversion"/>
  </si>
  <si>
    <t>funny</t>
    <phoneticPr fontId="2" type="noConversion"/>
  </si>
  <si>
    <t>lary</t>
    <phoneticPr fontId="2" type="noConversion"/>
  </si>
  <si>
    <t>cherry</t>
    <phoneticPr fontId="2" type="noConversion"/>
  </si>
  <si>
    <t>richard</t>
    <phoneticPr fontId="2" type="noConversion"/>
  </si>
  <si>
    <t>item</t>
    <phoneticPr fontId="2" type="noConversion"/>
  </si>
  <si>
    <t>color</t>
    <phoneticPr fontId="2" type="noConversion"/>
  </si>
  <si>
    <t>price</t>
    <phoneticPr fontId="2" type="noConversion"/>
  </si>
  <si>
    <t>site</t>
    <phoneticPr fontId="2" type="noConversion"/>
  </si>
  <si>
    <t>zone</t>
    <phoneticPr fontId="2" type="noConversion"/>
  </si>
  <si>
    <t>cost</t>
    <phoneticPr fontId="2" type="noConversion"/>
  </si>
  <si>
    <t>buyer_type</t>
    <phoneticPr fontId="2" type="noConversion"/>
  </si>
  <si>
    <t>buyer</t>
    <phoneticPr fontId="2" type="noConversion"/>
  </si>
  <si>
    <t>site/zone</t>
    <phoneticPr fontId="2" type="noConversion"/>
  </si>
  <si>
    <t>A1234</t>
    <phoneticPr fontId="2" type="noConversion"/>
  </si>
  <si>
    <t>coffee</t>
    <phoneticPr fontId="2" type="noConversion"/>
  </si>
  <si>
    <t>com</t>
    <phoneticPr fontId="2" type="noConversion"/>
  </si>
  <si>
    <t>A1235</t>
  </si>
  <si>
    <t>B1234</t>
    <phoneticPr fontId="2" type="noConversion"/>
  </si>
  <si>
    <t>white</t>
    <phoneticPr fontId="2" type="noConversion"/>
  </si>
  <si>
    <t>A1236</t>
  </si>
  <si>
    <t>yellow</t>
    <phoneticPr fontId="2" type="noConversion"/>
  </si>
  <si>
    <t>gov</t>
    <phoneticPr fontId="2" type="noConversion"/>
  </si>
  <si>
    <t>C1234</t>
    <phoneticPr fontId="2" type="noConversion"/>
  </si>
  <si>
    <t>black</t>
    <phoneticPr fontId="2" type="noConversion"/>
  </si>
  <si>
    <t>edu</t>
    <phoneticPr fontId="2" type="noConversion"/>
  </si>
  <si>
    <t>A1237</t>
  </si>
  <si>
    <t>A1238</t>
  </si>
  <si>
    <t>almond</t>
    <phoneticPr fontId="2" type="noConversion"/>
  </si>
  <si>
    <t>org</t>
    <phoneticPr fontId="2" type="noConversion"/>
  </si>
  <si>
    <t>B1235</t>
  </si>
  <si>
    <t>pink</t>
    <phoneticPr fontId="2" type="noConversion"/>
  </si>
  <si>
    <t>A1239</t>
  </si>
  <si>
    <t>C1235</t>
  </si>
  <si>
    <t>purple</t>
    <phoneticPr fontId="2" type="noConversion"/>
  </si>
  <si>
    <t>david</t>
    <phoneticPr fontId="2" type="noConversion"/>
  </si>
  <si>
    <t>A1240</t>
  </si>
  <si>
    <t>B1236</t>
  </si>
  <si>
    <t>C1236</t>
  </si>
  <si>
    <t>green</t>
    <phoneticPr fontId="2" type="noConversion"/>
  </si>
  <si>
    <t>grace</t>
    <phoneticPr fontId="2" type="noConversion"/>
  </si>
  <si>
    <t>B1237</t>
  </si>
  <si>
    <t>B1238</t>
  </si>
  <si>
    <t>C1237</t>
  </si>
  <si>
    <t>may</t>
    <phoneticPr fontId="2" type="noConversion"/>
  </si>
  <si>
    <t>B1239</t>
  </si>
  <si>
    <t>B1240</t>
  </si>
  <si>
    <t>C1238</t>
  </si>
  <si>
    <t>nacy</t>
    <phoneticPr fontId="2" type="noConversion"/>
  </si>
  <si>
    <t>C1239</t>
  </si>
  <si>
    <t>red</t>
    <phoneticPr fontId="2" type="noConversion"/>
  </si>
  <si>
    <t>duck</t>
    <phoneticPr fontId="2" type="noConversion"/>
  </si>
  <si>
    <t>C1240</t>
  </si>
  <si>
    <t>oscard</t>
    <phoneticPr fontId="2" type="noConversion"/>
  </si>
  <si>
    <t>cost average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</si>
</sst>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5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2" borderId="0" xfId="1">
      <alignment vertical="center"/>
    </xf>
    <xf numFmtId="0" fontId="0" fillId="3" borderId="0" xfId="0" applyFill="1">
      <alignment vertical="center"/>
    </xf>
    <xf numFmtId="0" fontId="0" fillId="4" borderId="0" xfId="0" applyNumberFormat="1" applyFill="1">
      <alignment vertical="center"/>
    </xf>
    <xf numFmtId="0" fontId="0" fillId="5" borderId="0" xfId="0" applyNumberFormat="1" applyFill="1">
      <alignment vertical="center"/>
    </xf>
    <xf numFmtId="0" fontId="0" fillId="0" borderId="0" xfId="0" applyNumberFormat="1" applyAlignment="1">
      <alignment vertical="center" wrapText="1"/>
    </xf>
    <xf numFmtId="0" fontId="3" fillId="5" borderId="0" xfId="2" applyNumberFormat="1" applyFont="1" applyFill="1">
      <alignment vertical="center"/>
    </xf>
    <xf numFmtId="0" fontId="0" fillId="0" borderId="0" xfId="0" applyNumberFormat="1">
      <alignment vertical="center"/>
    </xf>
    <xf numFmtId="0" fontId="0" fillId="6" borderId="0" xfId="0" applyFill="1">
      <alignment vertical="center"/>
    </xf>
    <xf numFmtId="0" fontId="3" fillId="0" borderId="0" xfId="2" applyNumberFormat="1" applyFont="1">
      <alignment vertical="center"/>
    </xf>
    <xf numFmtId="0" fontId="3" fillId="4" borderId="0" xfId="2" applyNumberFormat="1" applyFont="1" applyFill="1">
      <alignment vertical="center"/>
    </xf>
    <xf numFmtId="176" fontId="0" fillId="0" borderId="0" xfId="0" applyNumberFormat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</cellXfs>
  <cellStyles count="3">
    <cellStyle name="一般" xfId="0" builtinId="0"/>
    <cellStyle name="好" xfId="1" builtinId="26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B13" sqref="B13"/>
    </sheetView>
  </sheetViews>
  <sheetFormatPr defaultRowHeight="16.2" x14ac:dyDescent="0.3"/>
  <cols>
    <col min="3" max="3" width="6" bestFit="1" customWidth="1"/>
    <col min="5" max="5" width="7" bestFit="1" customWidth="1"/>
    <col min="6" max="6" width="7.77734375" bestFit="1" customWidth="1"/>
    <col min="7" max="7" width="6" customWidth="1"/>
    <col min="8" max="8" width="10.109375" customWidth="1"/>
    <col min="9" max="13" width="6.33203125" customWidth="1"/>
  </cols>
  <sheetData>
    <row r="1" spans="1:17" x14ac:dyDescent="0.3">
      <c r="A1" t="s">
        <v>0</v>
      </c>
      <c r="B1" t="s">
        <v>1</v>
      </c>
      <c r="C1" t="s">
        <v>2</v>
      </c>
      <c r="E1" t="s">
        <v>3</v>
      </c>
      <c r="F1" t="s">
        <v>4</v>
      </c>
      <c r="H1" t="s">
        <v>5</v>
      </c>
      <c r="I1">
        <v>1</v>
      </c>
      <c r="J1">
        <v>2</v>
      </c>
      <c r="K1">
        <v>3</v>
      </c>
      <c r="L1">
        <v>4</v>
      </c>
      <c r="M1">
        <v>5</v>
      </c>
      <c r="O1" t="s">
        <v>0</v>
      </c>
      <c r="P1" t="s">
        <v>1</v>
      </c>
      <c r="Q1" t="s">
        <v>2</v>
      </c>
    </row>
    <row r="2" spans="1:17" x14ac:dyDescent="0.3">
      <c r="A2" t="s">
        <v>6</v>
      </c>
      <c r="B2" s="1" t="s">
        <v>7</v>
      </c>
      <c r="C2" s="1">
        <v>1</v>
      </c>
      <c r="E2">
        <f>COUNTIF(B:B,B2)</f>
        <v>7</v>
      </c>
      <c r="F2" s="1">
        <f>COUNTIFS(B:B,B2,C:C,C2)</f>
        <v>2</v>
      </c>
      <c r="H2" t="s">
        <v>7</v>
      </c>
      <c r="I2" s="2">
        <f>COUNTIFS($B:$B,$H2,$C:$C,I$1)</f>
        <v>2</v>
      </c>
      <c r="J2">
        <f t="shared" ref="J2:M3" si="0">COUNTIFS($B:$B,$H2,$C:$C,J$1)</f>
        <v>2</v>
      </c>
      <c r="K2">
        <f t="shared" si="0"/>
        <v>1</v>
      </c>
      <c r="L2">
        <f t="shared" si="0"/>
        <v>1</v>
      </c>
      <c r="M2">
        <f t="shared" si="0"/>
        <v>1</v>
      </c>
      <c r="O2" t="s">
        <v>6</v>
      </c>
      <c r="P2" t="s">
        <v>7</v>
      </c>
      <c r="Q2">
        <v>1</v>
      </c>
    </row>
    <row r="3" spans="1:17" x14ac:dyDescent="0.3">
      <c r="A3" t="s">
        <v>8</v>
      </c>
      <c r="B3" t="s">
        <v>9</v>
      </c>
      <c r="C3">
        <v>2</v>
      </c>
      <c r="H3" t="s">
        <v>9</v>
      </c>
      <c r="I3">
        <f>COUNTIFS($B:$B,$H3,$C:$C,I$1)</f>
        <v>1</v>
      </c>
      <c r="J3">
        <f t="shared" si="0"/>
        <v>1</v>
      </c>
      <c r="K3">
        <f t="shared" si="0"/>
        <v>2</v>
      </c>
      <c r="L3">
        <f t="shared" si="0"/>
        <v>2</v>
      </c>
      <c r="M3">
        <f t="shared" si="0"/>
        <v>2</v>
      </c>
      <c r="O3" t="s">
        <v>10</v>
      </c>
      <c r="P3" t="s">
        <v>7</v>
      </c>
      <c r="Q3">
        <v>1</v>
      </c>
    </row>
    <row r="4" spans="1:17" x14ac:dyDescent="0.3">
      <c r="A4" t="s">
        <v>11</v>
      </c>
      <c r="B4" t="s">
        <v>9</v>
      </c>
      <c r="C4">
        <v>3</v>
      </c>
      <c r="O4" t="s">
        <v>12</v>
      </c>
      <c r="P4" t="s">
        <v>9</v>
      </c>
      <c r="Q4">
        <v>1</v>
      </c>
    </row>
    <row r="5" spans="1:17" x14ac:dyDescent="0.3">
      <c r="A5" t="s">
        <v>13</v>
      </c>
      <c r="B5" t="s">
        <v>9</v>
      </c>
      <c r="C5">
        <v>4</v>
      </c>
      <c r="O5" t="s">
        <v>14</v>
      </c>
      <c r="P5" t="s">
        <v>7</v>
      </c>
      <c r="Q5">
        <v>2</v>
      </c>
    </row>
    <row r="6" spans="1:17" x14ac:dyDescent="0.3">
      <c r="A6" t="s">
        <v>15</v>
      </c>
      <c r="B6" t="s">
        <v>9</v>
      </c>
      <c r="C6">
        <v>5</v>
      </c>
      <c r="O6" t="s">
        <v>16</v>
      </c>
      <c r="P6" t="s">
        <v>7</v>
      </c>
      <c r="Q6">
        <v>2</v>
      </c>
    </row>
    <row r="7" spans="1:17" x14ac:dyDescent="0.3">
      <c r="A7" t="s">
        <v>17</v>
      </c>
      <c r="B7" t="s">
        <v>7</v>
      </c>
      <c r="C7">
        <v>5</v>
      </c>
      <c r="O7" t="s">
        <v>8</v>
      </c>
      <c r="P7" t="s">
        <v>9</v>
      </c>
      <c r="Q7">
        <v>2</v>
      </c>
    </row>
    <row r="8" spans="1:17" x14ac:dyDescent="0.3">
      <c r="A8" t="s">
        <v>18</v>
      </c>
      <c r="B8" t="s">
        <v>7</v>
      </c>
      <c r="C8">
        <v>4</v>
      </c>
      <c r="O8" t="s">
        <v>19</v>
      </c>
      <c r="P8" t="s">
        <v>7</v>
      </c>
      <c r="Q8">
        <v>3</v>
      </c>
    </row>
    <row r="9" spans="1:17" x14ac:dyDescent="0.3">
      <c r="A9" t="s">
        <v>19</v>
      </c>
      <c r="B9" t="s">
        <v>7</v>
      </c>
      <c r="C9">
        <v>3</v>
      </c>
      <c r="O9" t="s">
        <v>11</v>
      </c>
      <c r="P9" t="s">
        <v>9</v>
      </c>
      <c r="Q9">
        <v>3</v>
      </c>
    </row>
    <row r="10" spans="1:17" x14ac:dyDescent="0.3">
      <c r="A10" t="s">
        <v>14</v>
      </c>
      <c r="B10" t="s">
        <v>7</v>
      </c>
      <c r="C10">
        <v>2</v>
      </c>
      <c r="O10" t="s">
        <v>20</v>
      </c>
      <c r="P10" t="s">
        <v>9</v>
      </c>
      <c r="Q10">
        <v>3</v>
      </c>
    </row>
    <row r="11" spans="1:17" x14ac:dyDescent="0.3">
      <c r="A11" t="s">
        <v>10</v>
      </c>
      <c r="B11" t="s">
        <v>7</v>
      </c>
      <c r="C11">
        <v>1</v>
      </c>
      <c r="O11" t="s">
        <v>18</v>
      </c>
      <c r="P11" t="s">
        <v>7</v>
      </c>
      <c r="Q11">
        <v>4</v>
      </c>
    </row>
    <row r="12" spans="1:17" x14ac:dyDescent="0.3">
      <c r="A12" t="s">
        <v>20</v>
      </c>
      <c r="B12" t="s">
        <v>9</v>
      </c>
      <c r="C12">
        <v>3</v>
      </c>
      <c r="O12" t="s">
        <v>13</v>
      </c>
      <c r="P12" t="s">
        <v>9</v>
      </c>
      <c r="Q12">
        <v>4</v>
      </c>
    </row>
    <row r="13" spans="1:17" x14ac:dyDescent="0.3">
      <c r="A13" t="s">
        <v>16</v>
      </c>
      <c r="B13" t="s">
        <v>7</v>
      </c>
      <c r="C13">
        <v>2</v>
      </c>
      <c r="O13" t="s">
        <v>21</v>
      </c>
      <c r="P13" t="s">
        <v>9</v>
      </c>
      <c r="Q13">
        <v>4</v>
      </c>
    </row>
    <row r="14" spans="1:17" x14ac:dyDescent="0.3">
      <c r="A14" t="s">
        <v>22</v>
      </c>
      <c r="B14" t="s">
        <v>9</v>
      </c>
      <c r="C14">
        <v>5</v>
      </c>
      <c r="O14" t="s">
        <v>17</v>
      </c>
      <c r="P14" t="s">
        <v>7</v>
      </c>
      <c r="Q14">
        <v>5</v>
      </c>
    </row>
    <row r="15" spans="1:17" x14ac:dyDescent="0.3">
      <c r="A15" t="s">
        <v>21</v>
      </c>
      <c r="B15" t="s">
        <v>9</v>
      </c>
      <c r="C15">
        <v>4</v>
      </c>
      <c r="O15" t="s">
        <v>15</v>
      </c>
      <c r="P15" t="s">
        <v>9</v>
      </c>
      <c r="Q15">
        <v>5</v>
      </c>
    </row>
    <row r="16" spans="1:17" x14ac:dyDescent="0.3">
      <c r="A16" t="s">
        <v>12</v>
      </c>
      <c r="B16" t="s">
        <v>9</v>
      </c>
      <c r="C16">
        <v>1</v>
      </c>
      <c r="O16" t="s">
        <v>22</v>
      </c>
      <c r="P16" t="s">
        <v>9</v>
      </c>
      <c r="Q16">
        <v>5</v>
      </c>
    </row>
  </sheetData>
  <sheetCalcPr fullCalcOnLoad="1"/>
  <autoFilter ref="O1:Q16">
    <sortState ref="O2:Q16">
      <sortCondition ref="Q1:Q16"/>
    </sortState>
  </autoFilter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pane xSplit="1" ySplit="1" topLeftCell="D2" activePane="bottomRight" state="frozen"/>
      <selection activeCell="L2" sqref="L2"/>
      <selection pane="topRight" activeCell="L2" sqref="L2"/>
      <selection pane="bottomLeft" activeCell="L2" sqref="L2"/>
      <selection pane="bottomRight" activeCell="V2" sqref="V2"/>
    </sheetView>
  </sheetViews>
  <sheetFormatPr defaultRowHeight="16.2" x14ac:dyDescent="0.3"/>
  <cols>
    <col min="1" max="1" width="6.88671875" bestFit="1" customWidth="1"/>
    <col min="2" max="2" width="7.33203125" bestFit="1" customWidth="1"/>
    <col min="3" max="3" width="5.33203125" bestFit="1" customWidth="1"/>
    <col min="4" max="4" width="4.109375" bestFit="1" customWidth="1"/>
    <col min="5" max="5" width="5.21875" bestFit="1" customWidth="1"/>
    <col min="6" max="6" width="5.44140625" bestFit="1" customWidth="1"/>
    <col min="7" max="7" width="10.33203125" bestFit="1" customWidth="1"/>
    <col min="10" max="10" width="7.88671875" customWidth="1"/>
    <col min="11" max="11" width="7.6640625" customWidth="1"/>
    <col min="12" max="13" width="5.77734375" customWidth="1"/>
    <col min="16" max="16" width="6.88671875" bestFit="1" customWidth="1"/>
    <col min="17" max="17" width="7.33203125" bestFit="1" customWidth="1"/>
    <col min="18" max="18" width="5.33203125" bestFit="1" customWidth="1"/>
    <col min="19" max="19" width="4.109375" bestFit="1" customWidth="1"/>
    <col min="20" max="20" width="5.21875" bestFit="1" customWidth="1"/>
    <col min="21" max="21" width="6" bestFit="1" customWidth="1"/>
    <col min="22" max="22" width="10.33203125" bestFit="1" customWidth="1"/>
  </cols>
  <sheetData>
    <row r="1" spans="1:23" x14ac:dyDescent="0.3">
      <c r="A1" t="s">
        <v>23</v>
      </c>
      <c r="B1" t="s">
        <v>24</v>
      </c>
      <c r="C1" t="s">
        <v>25</v>
      </c>
      <c r="D1" s="3" t="s">
        <v>26</v>
      </c>
      <c r="E1" s="4" t="s">
        <v>27</v>
      </c>
      <c r="F1" s="2" t="s">
        <v>28</v>
      </c>
      <c r="G1" t="s">
        <v>29</v>
      </c>
      <c r="H1" t="s">
        <v>30</v>
      </c>
      <c r="J1" s="5" t="s">
        <v>31</v>
      </c>
      <c r="K1" s="6">
        <v>1</v>
      </c>
      <c r="L1" s="6">
        <v>2</v>
      </c>
      <c r="M1" s="6">
        <v>3</v>
      </c>
      <c r="P1" t="s">
        <v>23</v>
      </c>
      <c r="Q1" t="s">
        <v>24</v>
      </c>
      <c r="R1" t="s">
        <v>25</v>
      </c>
      <c r="S1" s="7" t="s">
        <v>26</v>
      </c>
      <c r="T1" s="7" t="s">
        <v>27</v>
      </c>
      <c r="U1" t="s">
        <v>28</v>
      </c>
      <c r="V1" t="s">
        <v>29</v>
      </c>
      <c r="W1" t="s">
        <v>30</v>
      </c>
    </row>
    <row r="2" spans="1:23" x14ac:dyDescent="0.3">
      <c r="A2" t="s">
        <v>32</v>
      </c>
      <c r="B2" s="8" t="s">
        <v>33</v>
      </c>
      <c r="C2">
        <v>169</v>
      </c>
      <c r="D2" s="9">
        <v>1</v>
      </c>
      <c r="E2" s="9">
        <v>1</v>
      </c>
      <c r="F2">
        <f>C2*0.2</f>
        <v>33.800000000000004</v>
      </c>
      <c r="G2" t="s">
        <v>34</v>
      </c>
      <c r="H2" t="s">
        <v>6</v>
      </c>
      <c r="J2" s="10">
        <v>1</v>
      </c>
      <c r="K2">
        <f>SUMIFS($F:$F,$D:$D,$J2,$E:$E,K$1)</f>
        <v>33.800000000000004</v>
      </c>
      <c r="L2">
        <f>SUMIFS($F:$F,$D:$D,$J2,$E:$E,L$1)</f>
        <v>139.80000000000001</v>
      </c>
      <c r="M2">
        <f>SUMIFS($F:$F,$D:$D,$J2,$E:$E,M$1)</f>
        <v>40</v>
      </c>
      <c r="P2" t="s">
        <v>32</v>
      </c>
      <c r="Q2" s="8" t="s">
        <v>33</v>
      </c>
      <c r="R2">
        <v>169</v>
      </c>
      <c r="S2" s="9">
        <v>1</v>
      </c>
      <c r="T2" s="9">
        <v>1</v>
      </c>
      <c r="U2">
        <f t="shared" ref="U2:U22" si="0">R2*0.2</f>
        <v>33.800000000000004</v>
      </c>
      <c r="V2" t="s">
        <v>34</v>
      </c>
      <c r="W2" t="s">
        <v>6</v>
      </c>
    </row>
    <row r="3" spans="1:23" x14ac:dyDescent="0.3">
      <c r="A3" t="s">
        <v>35</v>
      </c>
      <c r="B3" s="8" t="s">
        <v>33</v>
      </c>
      <c r="C3">
        <v>209</v>
      </c>
      <c r="D3" s="9">
        <v>2</v>
      </c>
      <c r="E3" s="9">
        <v>1</v>
      </c>
      <c r="F3">
        <f t="shared" ref="F3:F22" si="1">C3*0.2</f>
        <v>41.800000000000004</v>
      </c>
      <c r="G3" t="s">
        <v>34</v>
      </c>
      <c r="H3" t="s">
        <v>8</v>
      </c>
      <c r="J3" s="10">
        <v>2</v>
      </c>
      <c r="K3">
        <f t="shared" ref="K3:M8" si="2">SUMIFS($F:$F,$D:$D,$J3,$E:$E,K$1)</f>
        <v>41.800000000000004</v>
      </c>
      <c r="L3">
        <f t="shared" si="2"/>
        <v>79.800000000000011</v>
      </c>
      <c r="M3">
        <f t="shared" si="2"/>
        <v>60</v>
      </c>
      <c r="P3" t="s">
        <v>36</v>
      </c>
      <c r="Q3" t="s">
        <v>37</v>
      </c>
      <c r="R3">
        <v>699</v>
      </c>
      <c r="S3" s="9">
        <v>1</v>
      </c>
      <c r="T3" s="9">
        <v>2</v>
      </c>
      <c r="U3" s="11">
        <f t="shared" si="0"/>
        <v>139.80000000000001</v>
      </c>
      <c r="V3" t="s">
        <v>34</v>
      </c>
      <c r="W3" t="s">
        <v>19</v>
      </c>
    </row>
    <row r="4" spans="1:23" x14ac:dyDescent="0.3">
      <c r="A4" t="s">
        <v>38</v>
      </c>
      <c r="B4" s="12" t="s">
        <v>39</v>
      </c>
      <c r="C4">
        <v>309</v>
      </c>
      <c r="D4" s="9">
        <v>3</v>
      </c>
      <c r="E4" s="9">
        <v>1</v>
      </c>
      <c r="F4">
        <f t="shared" si="1"/>
        <v>61.800000000000004</v>
      </c>
      <c r="G4" t="s">
        <v>40</v>
      </c>
      <c r="H4" t="s">
        <v>11</v>
      </c>
      <c r="J4" s="10">
        <v>3</v>
      </c>
      <c r="K4">
        <f t="shared" si="2"/>
        <v>61.800000000000004</v>
      </c>
      <c r="L4">
        <f t="shared" si="2"/>
        <v>99.800000000000011</v>
      </c>
      <c r="M4">
        <f t="shared" si="2"/>
        <v>100</v>
      </c>
      <c r="P4" t="s">
        <v>41</v>
      </c>
      <c r="Q4" t="s">
        <v>42</v>
      </c>
      <c r="R4">
        <v>200</v>
      </c>
      <c r="S4" s="9">
        <v>1</v>
      </c>
      <c r="T4" s="9">
        <v>3</v>
      </c>
      <c r="U4">
        <f t="shared" si="0"/>
        <v>40</v>
      </c>
      <c r="V4" t="s">
        <v>43</v>
      </c>
      <c r="W4" t="s">
        <v>12</v>
      </c>
    </row>
    <row r="5" spans="1:23" x14ac:dyDescent="0.3">
      <c r="A5" t="s">
        <v>44</v>
      </c>
      <c r="B5" s="12" t="s">
        <v>39</v>
      </c>
      <c r="C5">
        <v>399</v>
      </c>
      <c r="D5" s="9">
        <v>4</v>
      </c>
      <c r="E5" s="9">
        <v>1</v>
      </c>
      <c r="F5">
        <f t="shared" si="1"/>
        <v>79.800000000000011</v>
      </c>
      <c r="G5" t="s">
        <v>40</v>
      </c>
      <c r="H5" t="s">
        <v>13</v>
      </c>
      <c r="J5" s="10">
        <v>4</v>
      </c>
      <c r="K5">
        <f t="shared" si="2"/>
        <v>79.800000000000011</v>
      </c>
      <c r="L5">
        <f t="shared" si="2"/>
        <v>59.800000000000004</v>
      </c>
      <c r="M5">
        <f t="shared" si="2"/>
        <v>50</v>
      </c>
      <c r="P5" t="s">
        <v>35</v>
      </c>
      <c r="Q5" s="8" t="s">
        <v>33</v>
      </c>
      <c r="R5">
        <v>209</v>
      </c>
      <c r="S5" s="9">
        <v>2</v>
      </c>
      <c r="T5" s="9">
        <v>1</v>
      </c>
      <c r="U5">
        <f t="shared" si="0"/>
        <v>41.800000000000004</v>
      </c>
      <c r="V5" t="s">
        <v>34</v>
      </c>
      <c r="W5" t="s">
        <v>8</v>
      </c>
    </row>
    <row r="6" spans="1:23" x14ac:dyDescent="0.3">
      <c r="A6" t="s">
        <v>45</v>
      </c>
      <c r="B6" s="13" t="s">
        <v>46</v>
      </c>
      <c r="C6">
        <v>299</v>
      </c>
      <c r="D6" s="9">
        <v>5</v>
      </c>
      <c r="E6" s="9">
        <v>1</v>
      </c>
      <c r="F6">
        <f t="shared" si="1"/>
        <v>59.800000000000004</v>
      </c>
      <c r="G6" t="s">
        <v>47</v>
      </c>
      <c r="H6" t="s">
        <v>15</v>
      </c>
      <c r="J6" s="10">
        <v>5</v>
      </c>
      <c r="K6">
        <f t="shared" si="2"/>
        <v>59.800000000000004</v>
      </c>
      <c r="L6">
        <f t="shared" si="2"/>
        <v>79.800000000000011</v>
      </c>
      <c r="M6">
        <f t="shared" si="2"/>
        <v>120</v>
      </c>
      <c r="P6" t="s">
        <v>48</v>
      </c>
      <c r="Q6" s="14" t="s">
        <v>49</v>
      </c>
      <c r="R6">
        <v>399</v>
      </c>
      <c r="S6" s="9">
        <v>2</v>
      </c>
      <c r="T6" s="9">
        <v>2</v>
      </c>
      <c r="U6">
        <f t="shared" si="0"/>
        <v>79.800000000000011</v>
      </c>
      <c r="V6" t="s">
        <v>34</v>
      </c>
      <c r="W6" t="s">
        <v>14</v>
      </c>
    </row>
    <row r="7" spans="1:23" x14ac:dyDescent="0.3">
      <c r="A7" t="s">
        <v>50</v>
      </c>
      <c r="B7" s="13" t="s">
        <v>46</v>
      </c>
      <c r="C7">
        <v>499</v>
      </c>
      <c r="D7" s="9">
        <v>6</v>
      </c>
      <c r="E7" s="9">
        <v>1</v>
      </c>
      <c r="F7">
        <f t="shared" si="1"/>
        <v>99.800000000000011</v>
      </c>
      <c r="G7" t="s">
        <v>47</v>
      </c>
      <c r="H7" t="s">
        <v>17</v>
      </c>
      <c r="J7" s="10">
        <v>6</v>
      </c>
      <c r="K7">
        <f t="shared" si="2"/>
        <v>99.800000000000011</v>
      </c>
      <c r="L7">
        <f t="shared" si="2"/>
        <v>25.8</v>
      </c>
      <c r="M7">
        <f t="shared" si="2"/>
        <v>80</v>
      </c>
      <c r="P7" t="s">
        <v>51</v>
      </c>
      <c r="Q7" t="s">
        <v>52</v>
      </c>
      <c r="R7">
        <v>300</v>
      </c>
      <c r="S7" s="9">
        <v>2</v>
      </c>
      <c r="T7" s="9">
        <v>3</v>
      </c>
      <c r="U7">
        <f t="shared" si="0"/>
        <v>60</v>
      </c>
      <c r="V7" t="s">
        <v>34</v>
      </c>
      <c r="W7" t="s">
        <v>53</v>
      </c>
    </row>
    <row r="8" spans="1:23" x14ac:dyDescent="0.3">
      <c r="A8" t="s">
        <v>54</v>
      </c>
      <c r="B8" t="s">
        <v>37</v>
      </c>
      <c r="C8">
        <v>599</v>
      </c>
      <c r="D8" s="9">
        <v>7</v>
      </c>
      <c r="E8" s="9">
        <v>1</v>
      </c>
      <c r="F8">
        <f t="shared" si="1"/>
        <v>119.80000000000001</v>
      </c>
      <c r="G8" t="s">
        <v>47</v>
      </c>
      <c r="H8" t="s">
        <v>18</v>
      </c>
      <c r="J8" s="10">
        <v>7</v>
      </c>
      <c r="K8">
        <f t="shared" si="2"/>
        <v>119.80000000000001</v>
      </c>
      <c r="L8">
        <f t="shared" si="2"/>
        <v>39.800000000000004</v>
      </c>
      <c r="M8">
        <f t="shared" si="2"/>
        <v>160</v>
      </c>
      <c r="P8" t="s">
        <v>38</v>
      </c>
      <c r="Q8" s="12" t="s">
        <v>39</v>
      </c>
      <c r="R8">
        <v>309</v>
      </c>
      <c r="S8" s="9">
        <v>3</v>
      </c>
      <c r="T8" s="9">
        <v>1</v>
      </c>
      <c r="U8">
        <f t="shared" si="0"/>
        <v>61.800000000000004</v>
      </c>
      <c r="V8" t="s">
        <v>40</v>
      </c>
      <c r="W8" t="s">
        <v>11</v>
      </c>
    </row>
    <row r="9" spans="1:23" x14ac:dyDescent="0.3">
      <c r="A9" t="s">
        <v>36</v>
      </c>
      <c r="B9" t="s">
        <v>37</v>
      </c>
      <c r="C9">
        <v>699</v>
      </c>
      <c r="D9" s="9">
        <v>1</v>
      </c>
      <c r="E9" s="9">
        <v>2</v>
      </c>
      <c r="F9">
        <f t="shared" si="1"/>
        <v>139.80000000000001</v>
      </c>
      <c r="G9" t="s">
        <v>34</v>
      </c>
      <c r="H9" t="s">
        <v>19</v>
      </c>
      <c r="P9" t="s">
        <v>55</v>
      </c>
      <c r="Q9" s="14" t="s">
        <v>49</v>
      </c>
      <c r="R9">
        <v>499</v>
      </c>
      <c r="S9" s="9">
        <v>3</v>
      </c>
      <c r="T9" s="9">
        <v>2</v>
      </c>
      <c r="U9">
        <f t="shared" si="0"/>
        <v>99.800000000000011</v>
      </c>
      <c r="V9" t="s">
        <v>34</v>
      </c>
      <c r="W9" t="s">
        <v>10</v>
      </c>
    </row>
    <row r="10" spans="1:23" x14ac:dyDescent="0.3">
      <c r="A10" t="s">
        <v>48</v>
      </c>
      <c r="B10" s="14" t="s">
        <v>49</v>
      </c>
      <c r="C10">
        <v>399</v>
      </c>
      <c r="D10" s="9">
        <v>2</v>
      </c>
      <c r="E10" s="9">
        <v>2</v>
      </c>
      <c r="F10">
        <f t="shared" si="1"/>
        <v>79.800000000000011</v>
      </c>
      <c r="G10" t="s">
        <v>34</v>
      </c>
      <c r="H10" t="s">
        <v>14</v>
      </c>
      <c r="P10" t="s">
        <v>56</v>
      </c>
      <c r="Q10" t="s">
        <v>57</v>
      </c>
      <c r="R10">
        <v>500</v>
      </c>
      <c r="S10" s="9">
        <v>3</v>
      </c>
      <c r="T10" s="9">
        <v>3</v>
      </c>
      <c r="U10">
        <f t="shared" si="0"/>
        <v>100</v>
      </c>
      <c r="V10" t="s">
        <v>47</v>
      </c>
      <c r="W10" t="s">
        <v>58</v>
      </c>
    </row>
    <row r="11" spans="1:23" x14ac:dyDescent="0.3">
      <c r="A11" t="s">
        <v>55</v>
      </c>
      <c r="B11" s="14" t="s">
        <v>49</v>
      </c>
      <c r="C11">
        <v>499</v>
      </c>
      <c r="D11" s="9">
        <v>3</v>
      </c>
      <c r="E11" s="9">
        <v>2</v>
      </c>
      <c r="F11">
        <f t="shared" si="1"/>
        <v>99.800000000000011</v>
      </c>
      <c r="G11" t="s">
        <v>34</v>
      </c>
      <c r="H11" t="s">
        <v>10</v>
      </c>
      <c r="P11" t="s">
        <v>44</v>
      </c>
      <c r="Q11" s="12" t="s">
        <v>39</v>
      </c>
      <c r="R11">
        <v>399</v>
      </c>
      <c r="S11" s="9">
        <v>4</v>
      </c>
      <c r="T11" s="9">
        <v>1</v>
      </c>
      <c r="U11">
        <f t="shared" si="0"/>
        <v>79.800000000000011</v>
      </c>
      <c r="V11" t="s">
        <v>40</v>
      </c>
      <c r="W11" t="s">
        <v>13</v>
      </c>
    </row>
    <row r="12" spans="1:23" x14ac:dyDescent="0.3">
      <c r="A12" t="s">
        <v>59</v>
      </c>
      <c r="B12" s="12" t="s">
        <v>39</v>
      </c>
      <c r="C12">
        <v>299</v>
      </c>
      <c r="D12" s="9">
        <v>4</v>
      </c>
      <c r="E12" s="9">
        <v>2</v>
      </c>
      <c r="F12">
        <f t="shared" si="1"/>
        <v>59.800000000000004</v>
      </c>
      <c r="G12" t="s">
        <v>40</v>
      </c>
      <c r="H12" t="s">
        <v>20</v>
      </c>
      <c r="P12" t="s">
        <v>59</v>
      </c>
      <c r="Q12" s="12" t="s">
        <v>39</v>
      </c>
      <c r="R12">
        <v>299</v>
      </c>
      <c r="S12" s="9">
        <v>4</v>
      </c>
      <c r="T12" s="9">
        <v>2</v>
      </c>
      <c r="U12">
        <f t="shared" si="0"/>
        <v>59.800000000000004</v>
      </c>
      <c r="V12" t="s">
        <v>40</v>
      </c>
      <c r="W12" t="s">
        <v>20</v>
      </c>
    </row>
    <row r="13" spans="1:23" x14ac:dyDescent="0.3">
      <c r="A13" t="s">
        <v>60</v>
      </c>
      <c r="B13" s="12" t="s">
        <v>39</v>
      </c>
      <c r="C13">
        <v>399</v>
      </c>
      <c r="D13" s="9">
        <v>5</v>
      </c>
      <c r="E13" s="9">
        <v>2</v>
      </c>
      <c r="F13">
        <f t="shared" si="1"/>
        <v>79.800000000000011</v>
      </c>
      <c r="G13" t="s">
        <v>40</v>
      </c>
      <c r="H13" t="s">
        <v>16</v>
      </c>
      <c r="P13" t="s">
        <v>61</v>
      </c>
      <c r="Q13" t="s">
        <v>49</v>
      </c>
      <c r="R13">
        <v>250</v>
      </c>
      <c r="S13" s="9">
        <v>4</v>
      </c>
      <c r="T13" s="9">
        <v>3</v>
      </c>
      <c r="U13">
        <f t="shared" si="0"/>
        <v>50</v>
      </c>
      <c r="V13" t="s">
        <v>34</v>
      </c>
      <c r="W13" t="s">
        <v>62</v>
      </c>
    </row>
    <row r="14" spans="1:23" x14ac:dyDescent="0.3">
      <c r="A14" t="s">
        <v>63</v>
      </c>
      <c r="B14" t="s">
        <v>57</v>
      </c>
      <c r="C14">
        <v>129</v>
      </c>
      <c r="D14" s="9">
        <v>6</v>
      </c>
      <c r="E14" s="9">
        <v>2</v>
      </c>
      <c r="F14">
        <f>C14*0.2</f>
        <v>25.8</v>
      </c>
      <c r="G14" t="s">
        <v>43</v>
      </c>
      <c r="H14" t="s">
        <v>22</v>
      </c>
      <c r="P14" t="s">
        <v>45</v>
      </c>
      <c r="Q14" s="13" t="s">
        <v>46</v>
      </c>
      <c r="R14">
        <v>299</v>
      </c>
      <c r="S14" s="9">
        <v>5</v>
      </c>
      <c r="T14" s="9">
        <v>1</v>
      </c>
      <c r="U14">
        <f t="shared" si="0"/>
        <v>59.800000000000004</v>
      </c>
      <c r="V14" t="s">
        <v>47</v>
      </c>
      <c r="W14" t="s">
        <v>15</v>
      </c>
    </row>
    <row r="15" spans="1:23" x14ac:dyDescent="0.3">
      <c r="A15" t="s">
        <v>64</v>
      </c>
      <c r="B15" t="s">
        <v>57</v>
      </c>
      <c r="C15">
        <v>199</v>
      </c>
      <c r="D15" s="9">
        <v>7</v>
      </c>
      <c r="E15" s="9">
        <v>2</v>
      </c>
      <c r="F15">
        <f t="shared" si="1"/>
        <v>39.800000000000004</v>
      </c>
      <c r="G15" t="s">
        <v>43</v>
      </c>
      <c r="H15" t="s">
        <v>21</v>
      </c>
      <c r="P15" t="s">
        <v>60</v>
      </c>
      <c r="Q15" s="12" t="s">
        <v>39</v>
      </c>
      <c r="R15">
        <v>399</v>
      </c>
      <c r="S15" s="9">
        <v>5</v>
      </c>
      <c r="T15" s="9">
        <v>2</v>
      </c>
      <c r="U15">
        <f t="shared" si="0"/>
        <v>79.800000000000011</v>
      </c>
      <c r="V15" t="s">
        <v>40</v>
      </c>
      <c r="W15" t="s">
        <v>16</v>
      </c>
    </row>
    <row r="16" spans="1:23" x14ac:dyDescent="0.3">
      <c r="A16" t="s">
        <v>41</v>
      </c>
      <c r="B16" t="s">
        <v>42</v>
      </c>
      <c r="C16">
        <v>200</v>
      </c>
      <c r="D16" s="9">
        <v>1</v>
      </c>
      <c r="E16" s="9">
        <v>3</v>
      </c>
      <c r="F16">
        <f t="shared" si="1"/>
        <v>40</v>
      </c>
      <c r="G16" t="s">
        <v>43</v>
      </c>
      <c r="H16" t="s">
        <v>12</v>
      </c>
      <c r="P16" t="s">
        <v>65</v>
      </c>
      <c r="Q16" t="s">
        <v>42</v>
      </c>
      <c r="R16">
        <v>600</v>
      </c>
      <c r="S16" s="9">
        <v>5</v>
      </c>
      <c r="T16" s="9">
        <v>3</v>
      </c>
      <c r="U16">
        <f t="shared" si="0"/>
        <v>120</v>
      </c>
      <c r="V16" t="s">
        <v>40</v>
      </c>
      <c r="W16" t="s">
        <v>66</v>
      </c>
    </row>
    <row r="17" spans="1:23" x14ac:dyDescent="0.3">
      <c r="A17" t="s">
        <v>51</v>
      </c>
      <c r="B17" t="s">
        <v>52</v>
      </c>
      <c r="C17">
        <v>300</v>
      </c>
      <c r="D17" s="9">
        <v>2</v>
      </c>
      <c r="E17" s="9">
        <v>3</v>
      </c>
      <c r="F17">
        <f t="shared" si="1"/>
        <v>60</v>
      </c>
      <c r="G17" t="s">
        <v>34</v>
      </c>
      <c r="H17" t="s">
        <v>53</v>
      </c>
      <c r="P17" t="s">
        <v>50</v>
      </c>
      <c r="Q17" s="13" t="s">
        <v>46</v>
      </c>
      <c r="R17">
        <v>499</v>
      </c>
      <c r="S17" s="9">
        <v>6</v>
      </c>
      <c r="T17" s="9">
        <v>1</v>
      </c>
      <c r="U17">
        <f t="shared" si="0"/>
        <v>99.800000000000011</v>
      </c>
      <c r="V17" t="s">
        <v>47</v>
      </c>
      <c r="W17" t="s">
        <v>17</v>
      </c>
    </row>
    <row r="18" spans="1:23" x14ac:dyDescent="0.3">
      <c r="A18" t="s">
        <v>56</v>
      </c>
      <c r="B18" t="s">
        <v>57</v>
      </c>
      <c r="C18">
        <v>500</v>
      </c>
      <c r="D18" s="9">
        <v>3</v>
      </c>
      <c r="E18" s="9">
        <v>3</v>
      </c>
      <c r="F18">
        <f t="shared" si="1"/>
        <v>100</v>
      </c>
      <c r="G18" t="s">
        <v>47</v>
      </c>
      <c r="H18" t="s">
        <v>58</v>
      </c>
      <c r="P18" t="s">
        <v>63</v>
      </c>
      <c r="Q18" t="s">
        <v>57</v>
      </c>
      <c r="R18">
        <v>129</v>
      </c>
      <c r="S18" s="9">
        <v>6</v>
      </c>
      <c r="T18" s="9">
        <v>2</v>
      </c>
      <c r="U18">
        <f t="shared" si="0"/>
        <v>25.8</v>
      </c>
      <c r="V18" t="s">
        <v>43</v>
      </c>
      <c r="W18" t="s">
        <v>22</v>
      </c>
    </row>
    <row r="19" spans="1:23" x14ac:dyDescent="0.3">
      <c r="A19" t="s">
        <v>61</v>
      </c>
      <c r="B19" t="s">
        <v>49</v>
      </c>
      <c r="C19">
        <v>250</v>
      </c>
      <c r="D19" s="9">
        <v>4</v>
      </c>
      <c r="E19" s="9">
        <v>3</v>
      </c>
      <c r="F19">
        <f t="shared" si="1"/>
        <v>50</v>
      </c>
      <c r="G19" t="s">
        <v>34</v>
      </c>
      <c r="H19" t="s">
        <v>62</v>
      </c>
      <c r="P19" t="s">
        <v>67</v>
      </c>
      <c r="Q19" t="s">
        <v>68</v>
      </c>
      <c r="R19">
        <v>400</v>
      </c>
      <c r="S19" s="9">
        <v>6</v>
      </c>
      <c r="T19" s="9">
        <v>3</v>
      </c>
      <c r="U19">
        <f t="shared" si="0"/>
        <v>80</v>
      </c>
      <c r="V19" t="s">
        <v>43</v>
      </c>
      <c r="W19" t="s">
        <v>69</v>
      </c>
    </row>
    <row r="20" spans="1:23" x14ac:dyDescent="0.3">
      <c r="A20" t="s">
        <v>65</v>
      </c>
      <c r="B20" t="s">
        <v>42</v>
      </c>
      <c r="C20">
        <v>600</v>
      </c>
      <c r="D20" s="9">
        <v>5</v>
      </c>
      <c r="E20" s="9">
        <v>3</v>
      </c>
      <c r="F20">
        <f t="shared" si="1"/>
        <v>120</v>
      </c>
      <c r="G20" t="s">
        <v>40</v>
      </c>
      <c r="H20" t="s">
        <v>66</v>
      </c>
      <c r="P20" t="s">
        <v>54</v>
      </c>
      <c r="Q20" t="s">
        <v>37</v>
      </c>
      <c r="R20">
        <v>599</v>
      </c>
      <c r="S20" s="9">
        <v>7</v>
      </c>
      <c r="T20" s="9">
        <v>1</v>
      </c>
      <c r="U20">
        <f t="shared" si="0"/>
        <v>119.80000000000001</v>
      </c>
      <c r="V20" t="s">
        <v>47</v>
      </c>
      <c r="W20" t="s">
        <v>18</v>
      </c>
    </row>
    <row r="21" spans="1:23" x14ac:dyDescent="0.3">
      <c r="A21" t="s">
        <v>67</v>
      </c>
      <c r="B21" t="s">
        <v>68</v>
      </c>
      <c r="C21">
        <v>400</v>
      </c>
      <c r="D21" s="9">
        <v>6</v>
      </c>
      <c r="E21" s="9">
        <v>3</v>
      </c>
      <c r="F21">
        <f t="shared" si="1"/>
        <v>80</v>
      </c>
      <c r="G21" t="s">
        <v>43</v>
      </c>
      <c r="H21" t="s">
        <v>69</v>
      </c>
      <c r="P21" t="s">
        <v>64</v>
      </c>
      <c r="Q21" t="s">
        <v>57</v>
      </c>
      <c r="R21">
        <v>199</v>
      </c>
      <c r="S21" s="9">
        <v>7</v>
      </c>
      <c r="T21" s="9">
        <v>2</v>
      </c>
      <c r="U21">
        <f t="shared" si="0"/>
        <v>39.800000000000004</v>
      </c>
      <c r="V21" t="s">
        <v>43</v>
      </c>
      <c r="W21" t="s">
        <v>21</v>
      </c>
    </row>
    <row r="22" spans="1:23" x14ac:dyDescent="0.3">
      <c r="A22" t="s">
        <v>70</v>
      </c>
      <c r="B22" t="s">
        <v>68</v>
      </c>
      <c r="C22">
        <v>800</v>
      </c>
      <c r="D22" s="9">
        <v>7</v>
      </c>
      <c r="E22" s="9">
        <v>3</v>
      </c>
      <c r="F22">
        <f t="shared" si="1"/>
        <v>160</v>
      </c>
      <c r="G22" t="s">
        <v>40</v>
      </c>
      <c r="H22" t="s">
        <v>71</v>
      </c>
      <c r="P22" t="s">
        <v>70</v>
      </c>
      <c r="Q22" t="s">
        <v>68</v>
      </c>
      <c r="R22">
        <v>800</v>
      </c>
      <c r="S22" s="9">
        <v>7</v>
      </c>
      <c r="T22" s="9">
        <v>3</v>
      </c>
      <c r="U22">
        <f t="shared" si="0"/>
        <v>160</v>
      </c>
      <c r="V22" t="s">
        <v>40</v>
      </c>
      <c r="W22" t="s">
        <v>71</v>
      </c>
    </row>
  </sheetData>
  <sheetCalcPr fullCalcOnLoad="1"/>
  <autoFilter ref="P1:W22">
    <sortState ref="P2:W22">
      <sortCondition ref="S1:S22"/>
    </sortState>
  </autoFilter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pane xSplit="1" ySplit="1" topLeftCell="B2" activePane="bottomRight" state="frozen"/>
      <selection activeCell="L2" sqref="L2"/>
      <selection pane="topRight" activeCell="L2" sqref="L2"/>
      <selection pane="bottomLeft" activeCell="L2" sqref="L2"/>
      <selection pane="bottomRight" activeCell="L2" sqref="L2"/>
    </sheetView>
  </sheetViews>
  <sheetFormatPr defaultRowHeight="16.2" x14ac:dyDescent="0.3"/>
  <cols>
    <col min="1" max="1" width="6.88671875" bestFit="1" customWidth="1"/>
    <col min="2" max="2" width="7.33203125" bestFit="1" customWidth="1"/>
    <col min="3" max="3" width="5.33203125" bestFit="1" customWidth="1"/>
    <col min="4" max="4" width="4.109375" bestFit="1" customWidth="1"/>
    <col min="5" max="5" width="5.21875" bestFit="1" customWidth="1"/>
    <col min="6" max="6" width="5.44140625" bestFit="1" customWidth="1"/>
    <col min="7" max="7" width="10.33203125" bestFit="1" customWidth="1"/>
    <col min="9" max="9" width="14.33203125" customWidth="1"/>
    <col min="10" max="10" width="11.33203125" customWidth="1"/>
    <col min="11" max="11" width="8.44140625" customWidth="1"/>
    <col min="12" max="12" width="9.44140625" bestFit="1" customWidth="1"/>
    <col min="13" max="14" width="5.77734375" customWidth="1"/>
  </cols>
  <sheetData>
    <row r="1" spans="1:14" x14ac:dyDescent="0.3">
      <c r="A1" t="s">
        <v>23</v>
      </c>
      <c r="B1" t="s">
        <v>24</v>
      </c>
      <c r="C1" t="s">
        <v>25</v>
      </c>
      <c r="D1" s="7" t="s">
        <v>26</v>
      </c>
      <c r="E1" s="7" t="s">
        <v>27</v>
      </c>
      <c r="F1" t="s">
        <v>28</v>
      </c>
      <c r="G1" t="s">
        <v>29</v>
      </c>
      <c r="H1" t="s">
        <v>30</v>
      </c>
      <c r="K1" s="5" t="s">
        <v>31</v>
      </c>
      <c r="L1" s="9">
        <v>1</v>
      </c>
      <c r="M1" s="9">
        <v>2</v>
      </c>
      <c r="N1" s="9">
        <v>3</v>
      </c>
    </row>
    <row r="2" spans="1:14" x14ac:dyDescent="0.3">
      <c r="A2" t="s">
        <v>32</v>
      </c>
      <c r="B2" s="8" t="s">
        <v>33</v>
      </c>
      <c r="C2">
        <v>169</v>
      </c>
      <c r="D2" s="9">
        <v>1</v>
      </c>
      <c r="E2" s="9">
        <v>1</v>
      </c>
      <c r="F2">
        <f>C2*0.2</f>
        <v>33.800000000000004</v>
      </c>
      <c r="G2" t="s">
        <v>34</v>
      </c>
      <c r="H2" t="s">
        <v>6</v>
      </c>
      <c r="J2" t="s">
        <v>72</v>
      </c>
      <c r="K2" s="9">
        <v>1</v>
      </c>
      <c r="L2">
        <f>AVERAGEIFS($F:$F,$D:$D,$K2,$E:$E,L$1)</f>
        <v>33.800000000000004</v>
      </c>
      <c r="M2">
        <f>AVERAGEIFS($F:$F,$D:$D,$K2,$E:$E,M$1)</f>
        <v>139.80000000000001</v>
      </c>
      <c r="N2">
        <f>AVERAGEIFS($F:$F,$D:$D,$K2,$E:$E,N$1)</f>
        <v>40</v>
      </c>
    </row>
    <row r="3" spans="1:14" x14ac:dyDescent="0.3">
      <c r="A3" t="s">
        <v>35</v>
      </c>
      <c r="B3" s="8" t="s">
        <v>33</v>
      </c>
      <c r="C3">
        <v>209</v>
      </c>
      <c r="D3" s="9">
        <v>2</v>
      </c>
      <c r="E3" s="9">
        <v>1</v>
      </c>
      <c r="F3">
        <f t="shared" ref="F3:F22" si="0">C3*0.2</f>
        <v>41.800000000000004</v>
      </c>
      <c r="G3" t="s">
        <v>34</v>
      </c>
      <c r="H3" t="s">
        <v>8</v>
      </c>
      <c r="K3" s="9">
        <v>2</v>
      </c>
      <c r="L3">
        <f t="shared" ref="L3:N8" si="1">AVERAGEIFS($F:$F,$D:$D,$K3,$E:$E,L$1)</f>
        <v>41.800000000000004</v>
      </c>
      <c r="M3">
        <f t="shared" si="1"/>
        <v>79.800000000000011</v>
      </c>
      <c r="N3">
        <f t="shared" si="1"/>
        <v>60</v>
      </c>
    </row>
    <row r="4" spans="1:14" x14ac:dyDescent="0.3">
      <c r="A4" t="s">
        <v>38</v>
      </c>
      <c r="B4" s="12" t="s">
        <v>39</v>
      </c>
      <c r="C4">
        <v>309</v>
      </c>
      <c r="D4" s="9">
        <v>3</v>
      </c>
      <c r="E4" s="9">
        <v>1</v>
      </c>
      <c r="F4">
        <f t="shared" si="0"/>
        <v>61.800000000000004</v>
      </c>
      <c r="G4" t="s">
        <v>40</v>
      </c>
      <c r="H4" t="s">
        <v>11</v>
      </c>
      <c r="K4" s="9">
        <v>3</v>
      </c>
      <c r="L4">
        <f t="shared" si="1"/>
        <v>61.800000000000004</v>
      </c>
      <c r="M4">
        <f t="shared" si="1"/>
        <v>99.800000000000011</v>
      </c>
      <c r="N4">
        <f t="shared" si="1"/>
        <v>100</v>
      </c>
    </row>
    <row r="5" spans="1:14" x14ac:dyDescent="0.3">
      <c r="A5" t="s">
        <v>44</v>
      </c>
      <c r="B5" s="12" t="s">
        <v>39</v>
      </c>
      <c r="C5">
        <v>399</v>
      </c>
      <c r="D5" s="9">
        <v>4</v>
      </c>
      <c r="E5" s="9">
        <v>1</v>
      </c>
      <c r="F5">
        <f t="shared" si="0"/>
        <v>79.800000000000011</v>
      </c>
      <c r="G5" t="s">
        <v>40</v>
      </c>
      <c r="H5" t="s">
        <v>13</v>
      </c>
      <c r="K5" s="9">
        <v>4</v>
      </c>
      <c r="L5">
        <f t="shared" si="1"/>
        <v>79.800000000000011</v>
      </c>
      <c r="M5">
        <f t="shared" si="1"/>
        <v>59.800000000000004</v>
      </c>
      <c r="N5">
        <f t="shared" si="1"/>
        <v>50</v>
      </c>
    </row>
    <row r="6" spans="1:14" x14ac:dyDescent="0.3">
      <c r="A6" t="s">
        <v>45</v>
      </c>
      <c r="B6" s="13" t="s">
        <v>46</v>
      </c>
      <c r="C6">
        <v>299</v>
      </c>
      <c r="D6" s="9">
        <v>5</v>
      </c>
      <c r="E6" s="9">
        <v>1</v>
      </c>
      <c r="F6">
        <f t="shared" si="0"/>
        <v>59.800000000000004</v>
      </c>
      <c r="G6" t="s">
        <v>47</v>
      </c>
      <c r="H6" t="s">
        <v>15</v>
      </c>
      <c r="K6" s="9">
        <v>5</v>
      </c>
      <c r="L6">
        <f t="shared" si="1"/>
        <v>59.800000000000004</v>
      </c>
      <c r="M6">
        <f t="shared" si="1"/>
        <v>79.800000000000011</v>
      </c>
      <c r="N6">
        <f t="shared" si="1"/>
        <v>120</v>
      </c>
    </row>
    <row r="7" spans="1:14" x14ac:dyDescent="0.3">
      <c r="A7" t="s">
        <v>50</v>
      </c>
      <c r="B7" s="13" t="s">
        <v>46</v>
      </c>
      <c r="C7">
        <v>499</v>
      </c>
      <c r="D7" s="9">
        <v>6</v>
      </c>
      <c r="E7" s="9">
        <v>1</v>
      </c>
      <c r="F7">
        <f t="shared" si="0"/>
        <v>99.800000000000011</v>
      </c>
      <c r="G7" t="s">
        <v>47</v>
      </c>
      <c r="H7" t="s">
        <v>17</v>
      </c>
      <c r="K7" s="9">
        <v>6</v>
      </c>
      <c r="L7">
        <f t="shared" si="1"/>
        <v>99.800000000000011</v>
      </c>
      <c r="M7">
        <f t="shared" si="1"/>
        <v>25.8</v>
      </c>
      <c r="N7">
        <f t="shared" si="1"/>
        <v>80</v>
      </c>
    </row>
    <row r="8" spans="1:14" x14ac:dyDescent="0.3">
      <c r="A8" t="s">
        <v>54</v>
      </c>
      <c r="B8" t="s">
        <v>37</v>
      </c>
      <c r="C8">
        <v>599</v>
      </c>
      <c r="D8" s="9">
        <v>7</v>
      </c>
      <c r="E8" s="9">
        <v>1</v>
      </c>
      <c r="F8">
        <f t="shared" si="0"/>
        <v>119.80000000000001</v>
      </c>
      <c r="G8" t="s">
        <v>47</v>
      </c>
      <c r="H8" t="s">
        <v>18</v>
      </c>
      <c r="K8" s="9">
        <v>7</v>
      </c>
      <c r="L8">
        <f t="shared" si="1"/>
        <v>119.80000000000001</v>
      </c>
      <c r="M8">
        <f t="shared" si="1"/>
        <v>39.800000000000004</v>
      </c>
      <c r="N8">
        <f t="shared" si="1"/>
        <v>160</v>
      </c>
    </row>
    <row r="9" spans="1:14" x14ac:dyDescent="0.3">
      <c r="A9" t="s">
        <v>36</v>
      </c>
      <c r="B9" t="s">
        <v>37</v>
      </c>
      <c r="C9">
        <v>699</v>
      </c>
      <c r="D9" s="9">
        <v>1</v>
      </c>
      <c r="E9" s="9">
        <v>2</v>
      </c>
      <c r="F9">
        <f t="shared" si="0"/>
        <v>139.80000000000001</v>
      </c>
      <c r="G9" t="s">
        <v>34</v>
      </c>
      <c r="H9" t="s">
        <v>19</v>
      </c>
    </row>
    <row r="10" spans="1:14" x14ac:dyDescent="0.3">
      <c r="A10" t="s">
        <v>48</v>
      </c>
      <c r="B10" s="14" t="s">
        <v>49</v>
      </c>
      <c r="C10">
        <v>399</v>
      </c>
      <c r="D10" s="9">
        <v>2</v>
      </c>
      <c r="E10" s="9">
        <v>2</v>
      </c>
      <c r="F10">
        <f t="shared" si="0"/>
        <v>79.800000000000011</v>
      </c>
      <c r="G10" t="s">
        <v>34</v>
      </c>
      <c r="H10" t="s">
        <v>14</v>
      </c>
    </row>
    <row r="11" spans="1:14" x14ac:dyDescent="0.3">
      <c r="A11" t="s">
        <v>55</v>
      </c>
      <c r="B11" s="14" t="s">
        <v>49</v>
      </c>
      <c r="C11">
        <v>499</v>
      </c>
      <c r="D11" s="9">
        <v>3</v>
      </c>
      <c r="E11" s="9">
        <v>2</v>
      </c>
      <c r="F11">
        <f t="shared" si="0"/>
        <v>99.800000000000011</v>
      </c>
      <c r="G11" t="s">
        <v>34</v>
      </c>
      <c r="H11" t="s">
        <v>10</v>
      </c>
    </row>
    <row r="12" spans="1:14" x14ac:dyDescent="0.3">
      <c r="A12" t="s">
        <v>59</v>
      </c>
      <c r="B12" s="12" t="s">
        <v>39</v>
      </c>
      <c r="C12">
        <v>299</v>
      </c>
      <c r="D12" s="9">
        <v>4</v>
      </c>
      <c r="E12" s="9">
        <v>2</v>
      </c>
      <c r="F12">
        <f t="shared" si="0"/>
        <v>59.800000000000004</v>
      </c>
      <c r="G12" t="s">
        <v>40</v>
      </c>
      <c r="H12" t="s">
        <v>20</v>
      </c>
    </row>
    <row r="13" spans="1:14" x14ac:dyDescent="0.3">
      <c r="A13" t="s">
        <v>60</v>
      </c>
      <c r="B13" s="12" t="s">
        <v>39</v>
      </c>
      <c r="C13">
        <v>399</v>
      </c>
      <c r="D13" s="9">
        <v>5</v>
      </c>
      <c r="E13" s="9">
        <v>2</v>
      </c>
      <c r="F13">
        <f t="shared" si="0"/>
        <v>79.800000000000011</v>
      </c>
      <c r="G13" t="s">
        <v>40</v>
      </c>
      <c r="H13" t="s">
        <v>16</v>
      </c>
    </row>
    <row r="14" spans="1:14" x14ac:dyDescent="0.3">
      <c r="A14" t="s">
        <v>63</v>
      </c>
      <c r="B14" t="s">
        <v>57</v>
      </c>
      <c r="C14">
        <v>129</v>
      </c>
      <c r="D14" s="9">
        <v>6</v>
      </c>
      <c r="E14" s="9">
        <v>2</v>
      </c>
      <c r="F14">
        <f>C14*0.2</f>
        <v>25.8</v>
      </c>
      <c r="G14" t="s">
        <v>43</v>
      </c>
      <c r="H14" t="s">
        <v>22</v>
      </c>
    </row>
    <row r="15" spans="1:14" x14ac:dyDescent="0.3">
      <c r="A15" t="s">
        <v>64</v>
      </c>
      <c r="B15" t="s">
        <v>57</v>
      </c>
      <c r="C15">
        <v>199</v>
      </c>
      <c r="D15" s="9">
        <v>7</v>
      </c>
      <c r="E15" s="9">
        <v>2</v>
      </c>
      <c r="F15">
        <f t="shared" si="0"/>
        <v>39.800000000000004</v>
      </c>
      <c r="G15" t="s">
        <v>43</v>
      </c>
      <c r="H15" t="s">
        <v>21</v>
      </c>
    </row>
    <row r="16" spans="1:14" x14ac:dyDescent="0.3">
      <c r="A16" t="s">
        <v>41</v>
      </c>
      <c r="B16" t="s">
        <v>42</v>
      </c>
      <c r="C16">
        <v>200</v>
      </c>
      <c r="D16" s="9">
        <v>1</v>
      </c>
      <c r="E16" s="9">
        <v>3</v>
      </c>
      <c r="F16">
        <f t="shared" si="0"/>
        <v>40</v>
      </c>
      <c r="G16" t="s">
        <v>43</v>
      </c>
      <c r="H16" t="s">
        <v>12</v>
      </c>
    </row>
    <row r="17" spans="1:8" x14ac:dyDescent="0.3">
      <c r="A17" t="s">
        <v>51</v>
      </c>
      <c r="B17" t="s">
        <v>52</v>
      </c>
      <c r="C17">
        <v>300</v>
      </c>
      <c r="D17" s="9">
        <v>2</v>
      </c>
      <c r="E17" s="9">
        <v>3</v>
      </c>
      <c r="F17">
        <f t="shared" si="0"/>
        <v>60</v>
      </c>
      <c r="G17" t="s">
        <v>34</v>
      </c>
      <c r="H17" t="s">
        <v>53</v>
      </c>
    </row>
    <row r="18" spans="1:8" x14ac:dyDescent="0.3">
      <c r="A18" t="s">
        <v>56</v>
      </c>
      <c r="B18" t="s">
        <v>57</v>
      </c>
      <c r="C18">
        <v>500</v>
      </c>
      <c r="D18" s="9">
        <v>3</v>
      </c>
      <c r="E18" s="9">
        <v>3</v>
      </c>
      <c r="F18">
        <f t="shared" si="0"/>
        <v>100</v>
      </c>
      <c r="G18" t="s">
        <v>47</v>
      </c>
      <c r="H18" t="s">
        <v>58</v>
      </c>
    </row>
    <row r="19" spans="1:8" x14ac:dyDescent="0.3">
      <c r="A19" t="s">
        <v>61</v>
      </c>
      <c r="B19" t="s">
        <v>49</v>
      </c>
      <c r="C19">
        <v>250</v>
      </c>
      <c r="D19" s="9">
        <v>4</v>
      </c>
      <c r="E19" s="9">
        <v>3</v>
      </c>
      <c r="F19">
        <f t="shared" si="0"/>
        <v>50</v>
      </c>
      <c r="G19" t="s">
        <v>34</v>
      </c>
      <c r="H19" t="s">
        <v>62</v>
      </c>
    </row>
    <row r="20" spans="1:8" x14ac:dyDescent="0.3">
      <c r="A20" t="s">
        <v>65</v>
      </c>
      <c r="B20" t="s">
        <v>42</v>
      </c>
      <c r="C20">
        <v>600</v>
      </c>
      <c r="D20" s="9">
        <v>5</v>
      </c>
      <c r="E20" s="9">
        <v>3</v>
      </c>
      <c r="F20">
        <f t="shared" si="0"/>
        <v>120</v>
      </c>
      <c r="G20" t="s">
        <v>40</v>
      </c>
      <c r="H20" t="s">
        <v>66</v>
      </c>
    </row>
    <row r="21" spans="1:8" x14ac:dyDescent="0.3">
      <c r="A21" t="s">
        <v>67</v>
      </c>
      <c r="B21" t="s">
        <v>68</v>
      </c>
      <c r="C21">
        <v>400</v>
      </c>
      <c r="D21" s="9">
        <v>6</v>
      </c>
      <c r="E21" s="9">
        <v>3</v>
      </c>
      <c r="F21">
        <f t="shared" si="0"/>
        <v>80</v>
      </c>
      <c r="G21" t="s">
        <v>43</v>
      </c>
      <c r="H21" t="s">
        <v>69</v>
      </c>
    </row>
    <row r="22" spans="1:8" x14ac:dyDescent="0.3">
      <c r="A22" t="s">
        <v>70</v>
      </c>
      <c r="B22" t="s">
        <v>68</v>
      </c>
      <c r="C22">
        <v>800</v>
      </c>
      <c r="D22" s="9">
        <v>7</v>
      </c>
      <c r="E22" s="9">
        <v>3</v>
      </c>
      <c r="F22">
        <f t="shared" si="0"/>
        <v>160</v>
      </c>
      <c r="G22" t="s">
        <v>40</v>
      </c>
      <c r="H22" t="s">
        <v>71</v>
      </c>
    </row>
  </sheetData>
  <sheetCalcPr fullCalcOnLoad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countifs</vt:lpstr>
      <vt:lpstr>sumifs</vt:lpstr>
      <vt:lpstr>averageifs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ntucc</dc:creator>
  <cp:lastModifiedBy>red</cp:lastModifiedBy>
  <dcterms:created xsi:type="dcterms:W3CDTF">2013-11-12T01:23:01Z</dcterms:created>
  <dcterms:modified xsi:type="dcterms:W3CDTF">2022-06-25T11:18:55Z</dcterms:modified>
</cp:coreProperties>
</file>