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E5678F87-C293-44B4-B07F-2A075B7701BD}" xr6:coauthVersionLast="36" xr6:coauthVersionMax="45" xr10:uidLastSave="{00000000-0000-0000-0000-000000000000}"/>
  <bookViews>
    <workbookView xWindow="0" yWindow="0" windowWidth="19200" windowHeight="6880" firstSheet="2" activeTab="3" xr2:uid="{B36B4624-DED8-40DA-B0FD-A0243CCA1E5A}"/>
  </bookViews>
  <sheets>
    <sheet name="014-product" sheetId="1" r:id="rId1"/>
    <sheet name="015-1-sumproduct" sheetId="2" r:id="rId2"/>
    <sheet name="015-2-sumproduct" sheetId="3" r:id="rId3"/>
    <sheet name="016-sumproduct1" sheetId="5" r:id="rId4"/>
    <sheet name="016-sumproduct2" sheetId="6" r:id="rId5"/>
    <sheet name="016-sumproduct3" sheetId="4" r:id="rId6"/>
  </sheets>
  <definedNames>
    <definedName name="_xlnm._FilterDatabase" localSheetId="0" hidden="1">'014-product'!$A$2:$I$29</definedName>
    <definedName name="_xlnm._FilterDatabase" localSheetId="4" hidden="1">'016-sumproduct2'!$A$3:$E$41</definedName>
    <definedName name="_xlnm._FilterDatabase" localSheetId="5" hidden="1">'016-sumproduct3'!$A$3:$E$41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6" l="1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H4" i="6"/>
  <c r="B4" i="6"/>
  <c r="H4" i="5"/>
  <c r="H3" i="5"/>
  <c r="B41" i="4" l="1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H4" i="4"/>
  <c r="B4" i="4"/>
  <c r="E1" i="3" l="1"/>
  <c r="D1" i="2" l="1"/>
  <c r="H29" i="1" l="1"/>
  <c r="I29" i="1" s="1"/>
  <c r="H28" i="1"/>
  <c r="I28" i="1" s="1"/>
  <c r="H27" i="1"/>
  <c r="I27" i="1" s="1"/>
  <c r="H26" i="1"/>
  <c r="I26" i="1" s="1"/>
  <c r="H25" i="1"/>
  <c r="I25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3" i="1"/>
  <c r="I3" i="1" s="1"/>
</calcChain>
</file>

<file path=xl/sharedStrings.xml><?xml version="1.0" encoding="utf-8"?>
<sst xmlns="http://schemas.openxmlformats.org/spreadsheetml/2006/main" count="360" uniqueCount="119">
  <si>
    <t>行程名稱</t>
    <phoneticPr fontId="1" type="noConversion"/>
  </si>
  <si>
    <t>團費</t>
    <phoneticPr fontId="1" type="noConversion"/>
  </si>
  <si>
    <t>應付團費</t>
    <phoneticPr fontId="1" type="noConversion"/>
  </si>
  <si>
    <t>4月份報名人數及團費統計</t>
    <phoneticPr fontId="1" type="noConversion"/>
  </si>
  <si>
    <t>合掌村溫泉之旅</t>
    <phoneticPr fontId="1" type="noConversion"/>
  </si>
  <si>
    <t>日本</t>
    <phoneticPr fontId="1" type="noConversion"/>
  </si>
  <si>
    <t>促銷折扣95%
(出團前二個月)</t>
    <phoneticPr fontId="1" type="noConversion"/>
  </si>
  <si>
    <t>早鳥折扣86%
(出團前三個月)</t>
    <phoneticPr fontId="1" type="noConversion"/>
  </si>
  <si>
    <t>無折扣
(出團前一週)</t>
    <phoneticPr fontId="1" type="noConversion"/>
  </si>
  <si>
    <t>無折扣</t>
    <phoneticPr fontId="1" type="noConversion"/>
  </si>
  <si>
    <t>特惠折扣 65%
(人數超過5人)</t>
    <phoneticPr fontId="1" type="noConversion"/>
  </si>
  <si>
    <t>黑部立山、上高地夏之旅</t>
    <phoneticPr fontId="1" type="noConversion"/>
  </si>
  <si>
    <t>國家</t>
    <phoneticPr fontId="1" type="noConversion"/>
  </si>
  <si>
    <t>帛琉</t>
    <phoneticPr fontId="1" type="noConversion"/>
  </si>
  <si>
    <t>潛進帛琉</t>
    <phoneticPr fontId="1" type="noConversion"/>
  </si>
  <si>
    <t>澳洲</t>
    <phoneticPr fontId="1" type="noConversion"/>
  </si>
  <si>
    <t>加拿大</t>
    <phoneticPr fontId="1" type="noConversion"/>
  </si>
  <si>
    <t>英國</t>
    <phoneticPr fontId="1" type="noConversion"/>
  </si>
  <si>
    <t>秋遊英國時尚購物</t>
    <phoneticPr fontId="1" type="noConversion"/>
  </si>
  <si>
    <t>土耳其</t>
    <phoneticPr fontId="1" type="noConversion"/>
  </si>
  <si>
    <t>一生必去！土耳其熱氣球節</t>
    <phoneticPr fontId="1" type="noConversion"/>
  </si>
  <si>
    <t>泰國</t>
    <phoneticPr fontId="1" type="noConversion"/>
  </si>
  <si>
    <t>人數</t>
    <phoneticPr fontId="1" type="noConversion"/>
  </si>
  <si>
    <t>黃金海岸、無尾熊抱抱7日遊</t>
    <phoneticPr fontId="1" type="noConversion"/>
  </si>
  <si>
    <t>夏日泰優惠!主題樂園  6 日遊</t>
    <phoneticPr fontId="1" type="noConversion"/>
  </si>
  <si>
    <t>夏日泰優惠!主題樂園 6 日遊</t>
    <phoneticPr fontId="1" type="noConversion"/>
  </si>
  <si>
    <t>黃金海岸、無尾熊抱抱 7 日遊</t>
    <phoneticPr fontId="1" type="noConversion"/>
  </si>
  <si>
    <t>冬戀露易絲湖、班夫小鎮 8 日遊</t>
    <phoneticPr fontId="1" type="noConversion"/>
  </si>
  <si>
    <t>冬戀露易絲湖、班夫小鎮  8 日遊</t>
    <phoneticPr fontId="1" type="noConversion"/>
  </si>
  <si>
    <t>黃金海岸、無尾熊抱抱 7日遊</t>
    <phoneticPr fontId="1" type="noConversion"/>
  </si>
  <si>
    <t>單日團購訂單統計</t>
    <phoneticPr fontId="1" type="noConversion"/>
  </si>
  <si>
    <t>當日總額</t>
    <phoneticPr fontId="1" type="noConversion"/>
  </si>
  <si>
    <t>．不同數量單價不同</t>
    <phoneticPr fontId="1" type="noConversion"/>
  </si>
  <si>
    <t>1～10個</t>
    <phoneticPr fontId="1" type="noConversion"/>
  </si>
  <si>
    <t>11～21個</t>
    <phoneticPr fontId="1" type="noConversion"/>
  </si>
  <si>
    <t>22個以上</t>
    <phoneticPr fontId="1" type="noConversion"/>
  </si>
  <si>
    <t>膠囊洗衣球</t>
    <phoneticPr fontId="1" type="noConversion"/>
  </si>
  <si>
    <t>北歐風防塵收納箱</t>
    <phoneticPr fontId="1" type="noConversion"/>
  </si>
  <si>
    <t>大容量行動電源</t>
    <phoneticPr fontId="1" type="noConversion"/>
  </si>
  <si>
    <t>超耐磨螢幕保護貼</t>
    <phoneticPr fontId="1" type="noConversion"/>
  </si>
  <si>
    <t>．訂購數量</t>
    <phoneticPr fontId="1" type="noConversion"/>
  </si>
  <si>
    <t>3月份料件採購明細</t>
    <phoneticPr fontId="1" type="noConversion"/>
  </si>
  <si>
    <t>總計：</t>
    <phoneticPr fontId="1" type="noConversion"/>
  </si>
  <si>
    <t>日期</t>
    <phoneticPr fontId="1" type="noConversion"/>
  </si>
  <si>
    <t>產品編號</t>
    <phoneticPr fontId="1" type="noConversion"/>
  </si>
  <si>
    <t>定價</t>
    <phoneticPr fontId="1" type="noConversion"/>
  </si>
  <si>
    <t>折扣</t>
    <phoneticPr fontId="1" type="noConversion"/>
  </si>
  <si>
    <t>數量</t>
    <phoneticPr fontId="1" type="noConversion"/>
  </si>
  <si>
    <t>W-3110</t>
    <phoneticPr fontId="1" type="noConversion"/>
  </si>
  <si>
    <t>W-2118</t>
    <phoneticPr fontId="1" type="noConversion"/>
  </si>
  <si>
    <t>W-3002</t>
    <phoneticPr fontId="1" type="noConversion"/>
  </si>
  <si>
    <t>W-2116</t>
    <phoneticPr fontId="1" type="noConversion"/>
  </si>
  <si>
    <t>W-2003</t>
    <phoneticPr fontId="1" type="noConversion"/>
  </si>
  <si>
    <t>W-3111</t>
    <phoneticPr fontId="1" type="noConversion"/>
  </si>
  <si>
    <t>員工人數統計</t>
    <phoneticPr fontId="1" type="noConversion"/>
  </si>
  <si>
    <t>到職日</t>
    <phoneticPr fontId="1" type="noConversion"/>
  </si>
  <si>
    <t>年資</t>
    <phoneticPr fontId="1" type="noConversion"/>
  </si>
  <si>
    <t>部門</t>
    <phoneticPr fontId="1" type="noConversion"/>
  </si>
  <si>
    <t>姓名</t>
    <phoneticPr fontId="1" type="noConversion"/>
  </si>
  <si>
    <t>性別</t>
    <phoneticPr fontId="1" type="noConversion"/>
  </si>
  <si>
    <t>到職月</t>
    <phoneticPr fontId="1" type="noConversion"/>
  </si>
  <si>
    <t>財務部</t>
    <phoneticPr fontId="1" type="noConversion"/>
  </si>
  <si>
    <t>于惠蘭</t>
    <phoneticPr fontId="1" type="noConversion"/>
  </si>
  <si>
    <t>女</t>
    <phoneticPr fontId="1" type="noConversion"/>
  </si>
  <si>
    <t>人事部</t>
    <phoneticPr fontId="1" type="noConversion"/>
  </si>
  <si>
    <t>白美惠</t>
    <phoneticPr fontId="1" type="noConversion"/>
  </si>
  <si>
    <t>朱麗雅</t>
    <phoneticPr fontId="1" type="noConversion"/>
  </si>
  <si>
    <t>宋秀惠</t>
    <phoneticPr fontId="1" type="noConversion"/>
  </si>
  <si>
    <t>研發部</t>
    <phoneticPr fontId="1" type="noConversion"/>
  </si>
  <si>
    <t>李沛偉</t>
    <phoneticPr fontId="1" type="noConversion"/>
  </si>
  <si>
    <t>男</t>
    <phoneticPr fontId="1" type="noConversion"/>
  </si>
  <si>
    <t>工程部</t>
    <phoneticPr fontId="1" type="noConversion"/>
  </si>
  <si>
    <t>汪炳哲</t>
    <phoneticPr fontId="1" type="noConversion"/>
  </si>
  <si>
    <t>谷瑄若</t>
    <phoneticPr fontId="1" type="noConversion"/>
  </si>
  <si>
    <t>業務部</t>
    <phoneticPr fontId="1" type="noConversion"/>
  </si>
  <si>
    <t>周基勇</t>
    <phoneticPr fontId="1" type="noConversion"/>
  </si>
  <si>
    <t>產品部</t>
    <phoneticPr fontId="1" type="noConversion"/>
  </si>
  <si>
    <t>林巧沛</t>
    <phoneticPr fontId="1" type="noConversion"/>
  </si>
  <si>
    <t>林若傑</t>
    <phoneticPr fontId="1" type="noConversion"/>
  </si>
  <si>
    <t>倉儲部</t>
    <phoneticPr fontId="1" type="noConversion"/>
  </si>
  <si>
    <t>林琪琪</t>
    <phoneticPr fontId="1" type="noConversion"/>
  </si>
  <si>
    <t>林慶民</t>
    <phoneticPr fontId="1" type="noConversion"/>
  </si>
  <si>
    <t>邱秀蘭</t>
    <phoneticPr fontId="1" type="noConversion"/>
  </si>
  <si>
    <t>邱語潔</t>
    <phoneticPr fontId="1" type="noConversion"/>
  </si>
  <si>
    <t>金志偉</t>
    <phoneticPr fontId="1" type="noConversion"/>
  </si>
  <si>
    <t>金洪均</t>
    <phoneticPr fontId="1" type="noConversion"/>
  </si>
  <si>
    <t>金智泰</t>
    <phoneticPr fontId="1" type="noConversion"/>
  </si>
  <si>
    <t>金燦民</t>
    <phoneticPr fontId="1" type="noConversion"/>
  </si>
  <si>
    <t>柳善熙</t>
    <phoneticPr fontId="1" type="noConversion"/>
  </si>
  <si>
    <t>洪仁秀</t>
    <phoneticPr fontId="1" type="noConversion"/>
  </si>
  <si>
    <t>孫佑德</t>
    <phoneticPr fontId="1" type="noConversion"/>
  </si>
  <si>
    <t>崔明亨</t>
    <phoneticPr fontId="1" type="noConversion"/>
  </si>
  <si>
    <t>張文惠</t>
    <phoneticPr fontId="1" type="noConversion"/>
  </si>
  <si>
    <t>張文雅</t>
    <phoneticPr fontId="1" type="noConversion"/>
  </si>
  <si>
    <t>張娜文</t>
    <phoneticPr fontId="1" type="noConversion"/>
  </si>
  <si>
    <t>梁柏仲</t>
    <phoneticPr fontId="1" type="noConversion"/>
  </si>
  <si>
    <t>許東賢</t>
    <phoneticPr fontId="1" type="noConversion"/>
  </si>
  <si>
    <t>許淑卿</t>
    <phoneticPr fontId="1" type="noConversion"/>
  </si>
  <si>
    <t>陳曲佩</t>
    <phoneticPr fontId="1" type="noConversion"/>
  </si>
  <si>
    <t>陳淑美</t>
    <phoneticPr fontId="1" type="noConversion"/>
  </si>
  <si>
    <t>黃士傑</t>
    <phoneticPr fontId="1" type="noConversion"/>
  </si>
  <si>
    <t>黃佑鎮</t>
    <phoneticPr fontId="1" type="noConversion"/>
  </si>
  <si>
    <t>黃曉芳</t>
    <phoneticPr fontId="1" type="noConversion"/>
  </si>
  <si>
    <t>黃寶晴</t>
    <phoneticPr fontId="1" type="noConversion"/>
  </si>
  <si>
    <t>潘芊美</t>
    <phoneticPr fontId="1" type="noConversion"/>
  </si>
  <si>
    <t>蔡佩雅</t>
    <phoneticPr fontId="1" type="noConversion"/>
  </si>
  <si>
    <t>盧仲偉</t>
    <phoneticPr fontId="1" type="noConversion"/>
  </si>
  <si>
    <t>權弘泰</t>
    <phoneticPr fontId="1" type="noConversion"/>
  </si>
  <si>
    <t>展場租借</t>
    <phoneticPr fontId="1" type="noConversion"/>
  </si>
  <si>
    <t>動漫展</t>
    <phoneticPr fontId="7"/>
  </si>
  <si>
    <t>文創商品展</t>
    <phoneticPr fontId="7"/>
  </si>
  <si>
    <t>互動遊戲展</t>
    <phoneticPr fontId="7"/>
  </si>
  <si>
    <t>常設主題展</t>
    <phoneticPr fontId="7"/>
  </si>
  <si>
    <t>租借次數</t>
    <phoneticPr fontId="7"/>
  </si>
  <si>
    <t>C-3展區</t>
    <phoneticPr fontId="7"/>
  </si>
  <si>
    <t>A-2展區</t>
    <phoneticPr fontId="7"/>
  </si>
  <si>
    <t>主會館</t>
    <phoneticPr fontId="7"/>
  </si>
  <si>
    <t>B-1展區</t>
    <phoneticPr fontId="7"/>
  </si>
  <si>
    <t>到職年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</si>
</sst>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76" formatCode="_-* #,##0_-;\-* #,##0_-;_-* &quot;-&quot;??_-;_-@_-"/>
    <numFmt numFmtId="177" formatCode="#,##0_ "/>
    <numFmt numFmtId="178" formatCode="m&quot;月&quot;d&quot;日&quot;"/>
    <numFmt numFmtId="179" formatCode="m/d;@"/>
    <numFmt numFmtId="180" formatCode="yyyy/mm/dd"/>
    <numFmt numFmtId="181" formatCode="General&quot;年&quot;"/>
  </numFmts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6"/>
      <name val="新細明體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1" applyNumberFormat="1" applyFont="1" applyBorder="1">
      <alignment vertical="center"/>
    </xf>
    <xf numFmtId="9" fontId="0" fillId="3" borderId="3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9" fontId="4" fillId="3" borderId="3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177" fontId="0" fillId="0" borderId="3" xfId="1" applyNumberFormat="1" applyFont="1" applyBorder="1" applyAlignment="1">
      <alignment horizontal="center" vertical="center"/>
    </xf>
    <xf numFmtId="177" fontId="0" fillId="0" borderId="1" xfId="1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4" borderId="1" xfId="0" applyFont="1" applyFill="1" applyBorder="1" applyAlignment="1">
      <alignment vertical="center"/>
    </xf>
    <xf numFmtId="176" fontId="2" fillId="4" borderId="1" xfId="1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0" fontId="2" fillId="3" borderId="1" xfId="0" applyFont="1" applyFill="1" applyBorder="1" applyAlignment="1">
      <alignment horizontal="left" vertical="center"/>
    </xf>
    <xf numFmtId="178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76" fontId="0" fillId="0" borderId="1" xfId="1" applyNumberFormat="1" applyFont="1" applyBorder="1" applyAlignment="1">
      <alignment horizontal="right" vertical="center"/>
    </xf>
    <xf numFmtId="176" fontId="0" fillId="0" borderId="0" xfId="1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horizontal="right" vertical="center"/>
    </xf>
    <xf numFmtId="0" fontId="0" fillId="0" borderId="1" xfId="1" applyNumberFormat="1" applyFont="1" applyBorder="1" applyAlignment="1">
      <alignment horizontal="right" vertical="center"/>
    </xf>
    <xf numFmtId="0" fontId="2" fillId="6" borderId="1" xfId="0" applyFont="1" applyFill="1" applyBorder="1" applyAlignment="1">
      <alignment horizontal="center" vertical="center"/>
    </xf>
    <xf numFmtId="176" fontId="2" fillId="6" borderId="1" xfId="1" applyNumberFormat="1" applyFont="1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9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0" fontId="5" fillId="0" borderId="0" xfId="0" applyFont="1" applyFill="1" applyAlignment="1">
      <alignment horizontal="center" vertical="center"/>
    </xf>
    <xf numFmtId="180" fontId="2" fillId="3" borderId="0" xfId="0" applyNumberFormat="1" applyFont="1" applyFill="1" applyAlignment="1">
      <alignment horizontal="center" vertical="center"/>
    </xf>
    <xf numFmtId="180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80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2" fillId="6" borderId="1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180" fontId="0" fillId="0" borderId="0" xfId="0" applyNumberFormat="1">
      <alignment vertical="center"/>
    </xf>
    <xf numFmtId="0" fontId="0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180" fontId="6" fillId="0" borderId="1" xfId="0" applyNumberFormat="1" applyFont="1" applyBorder="1">
      <alignment vertical="center"/>
    </xf>
    <xf numFmtId="181" fontId="0" fillId="3" borderId="3" xfId="0" applyNumberForma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81" fontId="0" fillId="3" borderId="1" xfId="0" applyNumberFormat="1" applyFill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5B229-B7D7-4020-92A0-CE6F297B3919}">
  <dimension ref="A1:I29"/>
  <sheetViews>
    <sheetView workbookViewId="0">
      <selection activeCell="I3" sqref="I3"/>
    </sheetView>
  </sheetViews>
  <sheetFormatPr defaultColWidth="9" defaultRowHeight="16.5" customHeight="1" x14ac:dyDescent="0.4"/>
  <cols>
    <col min="1" max="1" width="8.36328125" customWidth="1"/>
    <col min="2" max="2" width="31.26953125" customWidth="1"/>
    <col min="3" max="3" width="10" style="15" customWidth="1"/>
    <col min="4" max="4" width="7.7265625" style="2" customWidth="1"/>
    <col min="5" max="6" width="16.6328125" style="2" bestFit="1" customWidth="1"/>
    <col min="7" max="7" width="14.26953125" style="2" bestFit="1" customWidth="1"/>
    <col min="8" max="8" width="15.453125" style="2" bestFit="1" customWidth="1"/>
    <col min="9" max="9" width="11.6328125" customWidth="1"/>
  </cols>
  <sheetData>
    <row r="1" spans="1:9" ht="24" customHeight="1" x14ac:dyDescent="0.4">
      <c r="A1" s="36" t="s">
        <v>3</v>
      </c>
      <c r="B1" s="36"/>
      <c r="C1" s="36"/>
      <c r="D1" s="36"/>
      <c r="E1" s="36"/>
      <c r="F1" s="36"/>
      <c r="G1" s="36"/>
      <c r="H1" s="36"/>
      <c r="I1" s="36"/>
    </row>
    <row r="2" spans="1:9" ht="34.5" thickBot="1" x14ac:dyDescent="0.45">
      <c r="A2" s="9" t="s">
        <v>12</v>
      </c>
      <c r="B2" s="9" t="s">
        <v>0</v>
      </c>
      <c r="C2" s="10" t="s">
        <v>1</v>
      </c>
      <c r="D2" s="9" t="s">
        <v>22</v>
      </c>
      <c r="E2" s="11" t="s">
        <v>7</v>
      </c>
      <c r="F2" s="11" t="s">
        <v>6</v>
      </c>
      <c r="G2" s="11" t="s">
        <v>8</v>
      </c>
      <c r="H2" s="11" t="s">
        <v>10</v>
      </c>
      <c r="I2" s="9" t="s">
        <v>2</v>
      </c>
    </row>
    <row r="3" spans="1:9" ht="16.5" customHeight="1" x14ac:dyDescent="0.4">
      <c r="A3" s="6" t="s">
        <v>5</v>
      </c>
      <c r="B3" s="6" t="s">
        <v>4</v>
      </c>
      <c r="C3" s="16">
        <v>34999</v>
      </c>
      <c r="D3" s="12">
        <v>3</v>
      </c>
      <c r="E3" s="8">
        <v>0.86</v>
      </c>
      <c r="F3" s="8"/>
      <c r="G3" s="8"/>
      <c r="H3" s="13" t="str">
        <f>IF(D3&gt;=5,65%,"")</f>
        <v/>
      </c>
      <c r="I3" s="7">
        <f>INT(PRODUCT(C3:H3))</f>
        <v>90297</v>
      </c>
    </row>
    <row r="4" spans="1:9" ht="16.5" customHeight="1" x14ac:dyDescent="0.4">
      <c r="A4" s="1" t="s">
        <v>5</v>
      </c>
      <c r="B4" s="1" t="s">
        <v>4</v>
      </c>
      <c r="C4" s="17">
        <v>34999</v>
      </c>
      <c r="D4" s="3">
        <v>2</v>
      </c>
      <c r="E4" s="5"/>
      <c r="F4" s="4">
        <v>0.95</v>
      </c>
      <c r="G4" s="4"/>
      <c r="H4" s="14" t="str">
        <f t="shared" ref="H4:H24" si="0">IF(D4&gt;=5,65%,"")</f>
        <v/>
      </c>
      <c r="I4" s="7">
        <f t="shared" ref="I4:I29" si="1">INT(PRODUCT(C4:H4))</f>
        <v>66498</v>
      </c>
    </row>
    <row r="5" spans="1:9" ht="16.5" customHeight="1" x14ac:dyDescent="0.4">
      <c r="A5" s="1" t="s">
        <v>5</v>
      </c>
      <c r="B5" s="1" t="s">
        <v>11</v>
      </c>
      <c r="C5" s="17">
        <v>28499</v>
      </c>
      <c r="D5" s="3">
        <v>1</v>
      </c>
      <c r="E5" s="5"/>
      <c r="F5" s="5"/>
      <c r="G5" s="5" t="s">
        <v>9</v>
      </c>
      <c r="H5" s="14" t="str">
        <f t="shared" si="0"/>
        <v/>
      </c>
      <c r="I5" s="7">
        <f t="shared" si="1"/>
        <v>28499</v>
      </c>
    </row>
    <row r="6" spans="1:9" ht="16.5" customHeight="1" x14ac:dyDescent="0.4">
      <c r="A6" s="1" t="s">
        <v>13</v>
      </c>
      <c r="B6" s="1" t="s">
        <v>14</v>
      </c>
      <c r="C6" s="17">
        <v>33599</v>
      </c>
      <c r="D6" s="3">
        <v>6</v>
      </c>
      <c r="E6" s="5"/>
      <c r="F6" s="4"/>
      <c r="G6" s="5"/>
      <c r="H6" s="14">
        <f t="shared" si="0"/>
        <v>0.65</v>
      </c>
      <c r="I6" s="7">
        <f t="shared" si="1"/>
        <v>131036</v>
      </c>
    </row>
    <row r="7" spans="1:9" ht="16.5" customHeight="1" x14ac:dyDescent="0.4">
      <c r="A7" s="1" t="s">
        <v>15</v>
      </c>
      <c r="B7" s="1" t="s">
        <v>26</v>
      </c>
      <c r="C7" s="17">
        <v>56877</v>
      </c>
      <c r="D7" s="3">
        <v>2</v>
      </c>
      <c r="E7" s="4">
        <v>0.86</v>
      </c>
      <c r="F7" s="5"/>
      <c r="G7" s="5"/>
      <c r="H7" s="14" t="str">
        <f t="shared" si="0"/>
        <v/>
      </c>
      <c r="I7" s="7">
        <f t="shared" si="1"/>
        <v>97828</v>
      </c>
    </row>
    <row r="8" spans="1:9" ht="16.5" customHeight="1" x14ac:dyDescent="0.4">
      <c r="A8" s="1" t="s">
        <v>17</v>
      </c>
      <c r="B8" s="1" t="s">
        <v>18</v>
      </c>
      <c r="C8" s="17">
        <v>65430</v>
      </c>
      <c r="D8" s="3">
        <v>3</v>
      </c>
      <c r="E8" s="5"/>
      <c r="F8" s="5"/>
      <c r="G8" s="5" t="s">
        <v>9</v>
      </c>
      <c r="H8" s="14" t="str">
        <f t="shared" si="0"/>
        <v/>
      </c>
      <c r="I8" s="7">
        <f t="shared" si="1"/>
        <v>196290</v>
      </c>
    </row>
    <row r="9" spans="1:9" ht="16.5" customHeight="1" x14ac:dyDescent="0.4">
      <c r="A9" s="1" t="s">
        <v>15</v>
      </c>
      <c r="B9" s="1" t="s">
        <v>26</v>
      </c>
      <c r="C9" s="17">
        <v>56877</v>
      </c>
      <c r="D9" s="3">
        <v>3</v>
      </c>
      <c r="E9" s="5"/>
      <c r="F9" s="4">
        <v>0.95</v>
      </c>
      <c r="G9" s="5"/>
      <c r="H9" s="14" t="str">
        <f t="shared" si="0"/>
        <v/>
      </c>
      <c r="I9" s="7">
        <f t="shared" si="1"/>
        <v>162099</v>
      </c>
    </row>
    <row r="10" spans="1:9" ht="16.5" customHeight="1" x14ac:dyDescent="0.4">
      <c r="A10" s="1" t="s">
        <v>16</v>
      </c>
      <c r="B10" s="1" t="s">
        <v>27</v>
      </c>
      <c r="C10" s="17">
        <v>58743</v>
      </c>
      <c r="D10" s="3">
        <v>2</v>
      </c>
      <c r="E10" s="4">
        <v>0.86</v>
      </c>
      <c r="F10" s="5"/>
      <c r="G10" s="5"/>
      <c r="H10" s="14" t="str">
        <f t="shared" si="0"/>
        <v/>
      </c>
      <c r="I10" s="7">
        <f t="shared" si="1"/>
        <v>101037</v>
      </c>
    </row>
    <row r="11" spans="1:9" ht="16.5" customHeight="1" x14ac:dyDescent="0.4">
      <c r="A11" s="1" t="s">
        <v>21</v>
      </c>
      <c r="B11" s="1" t="s">
        <v>25</v>
      </c>
      <c r="C11" s="17">
        <v>10899</v>
      </c>
      <c r="D11" s="3">
        <v>7</v>
      </c>
      <c r="E11" s="5"/>
      <c r="F11" s="4"/>
      <c r="G11" s="5"/>
      <c r="H11" s="14">
        <f t="shared" si="0"/>
        <v>0.65</v>
      </c>
      <c r="I11" s="7">
        <f t="shared" si="1"/>
        <v>49590</v>
      </c>
    </row>
    <row r="12" spans="1:9" ht="16.5" customHeight="1" x14ac:dyDescent="0.4">
      <c r="A12" s="1" t="s">
        <v>5</v>
      </c>
      <c r="B12" s="1" t="s">
        <v>4</v>
      </c>
      <c r="C12" s="17">
        <v>34999</v>
      </c>
      <c r="D12" s="3">
        <v>4</v>
      </c>
      <c r="E12" s="5"/>
      <c r="F12" s="4">
        <v>0.95</v>
      </c>
      <c r="G12" s="5"/>
      <c r="H12" s="14" t="str">
        <f t="shared" si="0"/>
        <v/>
      </c>
      <c r="I12" s="7">
        <f t="shared" si="1"/>
        <v>132996</v>
      </c>
    </row>
    <row r="13" spans="1:9" ht="16.5" customHeight="1" x14ac:dyDescent="0.4">
      <c r="A13" s="1" t="s">
        <v>17</v>
      </c>
      <c r="B13" s="1" t="s">
        <v>18</v>
      </c>
      <c r="C13" s="17">
        <v>65430</v>
      </c>
      <c r="D13" s="3">
        <v>2</v>
      </c>
      <c r="E13" s="4">
        <v>0.86</v>
      </c>
      <c r="F13" s="5"/>
      <c r="G13" s="5"/>
      <c r="H13" s="14" t="str">
        <f t="shared" si="0"/>
        <v/>
      </c>
      <c r="I13" s="7">
        <f t="shared" si="1"/>
        <v>112539</v>
      </c>
    </row>
    <row r="14" spans="1:9" ht="16.5" customHeight="1" x14ac:dyDescent="0.4">
      <c r="A14" s="1" t="s">
        <v>16</v>
      </c>
      <c r="B14" s="1" t="s">
        <v>27</v>
      </c>
      <c r="C14" s="17">
        <v>58743</v>
      </c>
      <c r="D14" s="3">
        <v>1</v>
      </c>
      <c r="E14" s="5"/>
      <c r="F14" s="4">
        <v>0.95</v>
      </c>
      <c r="G14" s="5"/>
      <c r="H14" s="14" t="str">
        <f t="shared" si="0"/>
        <v/>
      </c>
      <c r="I14" s="7">
        <f t="shared" si="1"/>
        <v>55805</v>
      </c>
    </row>
    <row r="15" spans="1:9" ht="16.5" customHeight="1" x14ac:dyDescent="0.4">
      <c r="A15" s="1" t="s">
        <v>13</v>
      </c>
      <c r="B15" s="1" t="s">
        <v>14</v>
      </c>
      <c r="C15" s="17">
        <v>33599</v>
      </c>
      <c r="D15" s="3">
        <v>1</v>
      </c>
      <c r="E15" s="5"/>
      <c r="F15" s="4">
        <v>0.95</v>
      </c>
      <c r="G15" s="5"/>
      <c r="H15" s="14" t="str">
        <f t="shared" si="0"/>
        <v/>
      </c>
      <c r="I15" s="7">
        <f t="shared" si="1"/>
        <v>31919</v>
      </c>
    </row>
    <row r="16" spans="1:9" ht="16.5" customHeight="1" x14ac:dyDescent="0.4">
      <c r="A16" s="1" t="s">
        <v>19</v>
      </c>
      <c r="B16" s="1" t="s">
        <v>20</v>
      </c>
      <c r="C16" s="17">
        <v>68450</v>
      </c>
      <c r="D16" s="3">
        <v>8</v>
      </c>
      <c r="E16" s="5"/>
      <c r="F16" s="5"/>
      <c r="G16" s="5"/>
      <c r="H16" s="14">
        <f t="shared" si="0"/>
        <v>0.65</v>
      </c>
      <c r="I16" s="7">
        <f t="shared" si="1"/>
        <v>355940</v>
      </c>
    </row>
    <row r="17" spans="1:9" ht="16.5" customHeight="1" x14ac:dyDescent="0.4">
      <c r="A17" s="1" t="s">
        <v>15</v>
      </c>
      <c r="B17" s="1" t="s">
        <v>23</v>
      </c>
      <c r="C17" s="17">
        <v>56877</v>
      </c>
      <c r="D17" s="3">
        <v>6</v>
      </c>
      <c r="E17" s="4"/>
      <c r="F17" s="5"/>
      <c r="G17" s="5"/>
      <c r="H17" s="14">
        <f t="shared" si="0"/>
        <v>0.65</v>
      </c>
      <c r="I17" s="7">
        <f t="shared" si="1"/>
        <v>221820</v>
      </c>
    </row>
    <row r="18" spans="1:9" ht="16.5" customHeight="1" x14ac:dyDescent="0.4">
      <c r="A18" s="1" t="s">
        <v>21</v>
      </c>
      <c r="B18" s="1" t="s">
        <v>25</v>
      </c>
      <c r="C18" s="17">
        <v>10899</v>
      </c>
      <c r="D18" s="3">
        <v>4</v>
      </c>
      <c r="E18" s="5"/>
      <c r="F18" s="4">
        <v>0.95</v>
      </c>
      <c r="G18" s="5"/>
      <c r="H18" s="14" t="str">
        <f t="shared" si="0"/>
        <v/>
      </c>
      <c r="I18" s="7">
        <f t="shared" si="1"/>
        <v>41416</v>
      </c>
    </row>
    <row r="19" spans="1:9" ht="16.5" customHeight="1" x14ac:dyDescent="0.4">
      <c r="A19" s="1" t="s">
        <v>17</v>
      </c>
      <c r="B19" s="1" t="s">
        <v>18</v>
      </c>
      <c r="C19" s="17">
        <v>65430</v>
      </c>
      <c r="D19" s="3">
        <v>4</v>
      </c>
      <c r="E19" s="5"/>
      <c r="F19" s="5"/>
      <c r="G19" s="5" t="s">
        <v>9</v>
      </c>
      <c r="H19" s="14" t="str">
        <f t="shared" si="0"/>
        <v/>
      </c>
      <c r="I19" s="7">
        <f t="shared" si="1"/>
        <v>261720</v>
      </c>
    </row>
    <row r="20" spans="1:9" ht="16.5" customHeight="1" x14ac:dyDescent="0.4">
      <c r="A20" s="1" t="s">
        <v>16</v>
      </c>
      <c r="B20" s="1" t="s">
        <v>28</v>
      </c>
      <c r="C20" s="17">
        <v>58743</v>
      </c>
      <c r="D20" s="3">
        <v>4</v>
      </c>
      <c r="E20" s="5"/>
      <c r="F20" s="4">
        <v>0.95</v>
      </c>
      <c r="G20" s="5"/>
      <c r="H20" s="14" t="str">
        <f t="shared" si="0"/>
        <v/>
      </c>
      <c r="I20" s="7">
        <f t="shared" si="1"/>
        <v>223223</v>
      </c>
    </row>
    <row r="21" spans="1:9" ht="16.5" customHeight="1" x14ac:dyDescent="0.4">
      <c r="A21" s="1" t="s">
        <v>13</v>
      </c>
      <c r="B21" s="1" t="s">
        <v>14</v>
      </c>
      <c r="C21" s="17">
        <v>33599</v>
      </c>
      <c r="D21" s="3">
        <v>3</v>
      </c>
      <c r="E21" s="4">
        <v>0.86</v>
      </c>
      <c r="F21" s="5"/>
      <c r="G21" s="5"/>
      <c r="H21" s="14" t="str">
        <f t="shared" si="0"/>
        <v/>
      </c>
      <c r="I21" s="7">
        <f t="shared" si="1"/>
        <v>86685</v>
      </c>
    </row>
    <row r="22" spans="1:9" ht="16.5" customHeight="1" x14ac:dyDescent="0.4">
      <c r="A22" s="1" t="s">
        <v>21</v>
      </c>
      <c r="B22" s="1" t="s">
        <v>25</v>
      </c>
      <c r="C22" s="17">
        <v>10899</v>
      </c>
      <c r="D22" s="3">
        <v>5</v>
      </c>
      <c r="E22" s="5"/>
      <c r="F22" s="5"/>
      <c r="G22" s="5"/>
      <c r="H22" s="14">
        <f t="shared" si="0"/>
        <v>0.65</v>
      </c>
      <c r="I22" s="7">
        <f t="shared" si="1"/>
        <v>35421</v>
      </c>
    </row>
    <row r="23" spans="1:9" ht="16.5" customHeight="1" x14ac:dyDescent="0.4">
      <c r="A23" s="1" t="s">
        <v>15</v>
      </c>
      <c r="B23" s="1" t="s">
        <v>29</v>
      </c>
      <c r="C23" s="17">
        <v>56877</v>
      </c>
      <c r="D23" s="3">
        <v>2</v>
      </c>
      <c r="E23" s="5"/>
      <c r="F23" s="4"/>
      <c r="G23" s="5" t="s">
        <v>9</v>
      </c>
      <c r="H23" s="14" t="str">
        <f t="shared" si="0"/>
        <v/>
      </c>
      <c r="I23" s="7">
        <f t="shared" si="1"/>
        <v>113754</v>
      </c>
    </row>
    <row r="24" spans="1:9" ht="16.5" customHeight="1" x14ac:dyDescent="0.4">
      <c r="A24" s="1" t="s">
        <v>21</v>
      </c>
      <c r="B24" s="1" t="s">
        <v>25</v>
      </c>
      <c r="C24" s="17">
        <v>10899</v>
      </c>
      <c r="D24" s="3">
        <v>3</v>
      </c>
      <c r="E24" s="4">
        <v>0.86</v>
      </c>
      <c r="F24" s="5"/>
      <c r="G24" s="5"/>
      <c r="H24" s="14" t="str">
        <f t="shared" si="0"/>
        <v/>
      </c>
      <c r="I24" s="7">
        <f t="shared" si="1"/>
        <v>28119</v>
      </c>
    </row>
    <row r="25" spans="1:9" ht="16.5" customHeight="1" x14ac:dyDescent="0.4">
      <c r="A25" s="1" t="s">
        <v>17</v>
      </c>
      <c r="B25" s="1" t="s">
        <v>18</v>
      </c>
      <c r="C25" s="17">
        <v>65430</v>
      </c>
      <c r="D25" s="3">
        <v>4</v>
      </c>
      <c r="E25" s="5"/>
      <c r="F25" s="4">
        <v>0.95</v>
      </c>
      <c r="G25" s="5"/>
      <c r="H25" s="14" t="str">
        <f t="shared" ref="H25:H29" si="2">IF(D25&gt;=5,65%,"")</f>
        <v/>
      </c>
      <c r="I25" s="7">
        <f t="shared" si="1"/>
        <v>248634</v>
      </c>
    </row>
    <row r="26" spans="1:9" ht="16.5" customHeight="1" x14ac:dyDescent="0.4">
      <c r="A26" s="1" t="s">
        <v>16</v>
      </c>
      <c r="B26" s="1" t="s">
        <v>27</v>
      </c>
      <c r="C26" s="17">
        <v>58743</v>
      </c>
      <c r="D26" s="3">
        <v>6</v>
      </c>
      <c r="E26" s="4"/>
      <c r="F26" s="4"/>
      <c r="G26" s="5"/>
      <c r="H26" s="14">
        <f t="shared" si="2"/>
        <v>0.65</v>
      </c>
      <c r="I26" s="7">
        <f t="shared" si="1"/>
        <v>229097</v>
      </c>
    </row>
    <row r="27" spans="1:9" ht="16.5" customHeight="1" x14ac:dyDescent="0.4">
      <c r="A27" s="1" t="s">
        <v>21</v>
      </c>
      <c r="B27" s="1" t="s">
        <v>24</v>
      </c>
      <c r="C27" s="17">
        <v>10899</v>
      </c>
      <c r="D27" s="3">
        <v>2</v>
      </c>
      <c r="E27" s="4">
        <v>0.86</v>
      </c>
      <c r="F27" s="5"/>
      <c r="G27" s="5"/>
      <c r="H27" s="14" t="str">
        <f t="shared" si="2"/>
        <v/>
      </c>
      <c r="I27" s="7">
        <f t="shared" si="1"/>
        <v>18746</v>
      </c>
    </row>
    <row r="28" spans="1:9" ht="16.5" customHeight="1" x14ac:dyDescent="0.4">
      <c r="A28" s="1" t="s">
        <v>17</v>
      </c>
      <c r="B28" s="1" t="s">
        <v>18</v>
      </c>
      <c r="C28" s="17">
        <v>65430</v>
      </c>
      <c r="D28" s="3">
        <v>7</v>
      </c>
      <c r="E28" s="4"/>
      <c r="F28" s="5"/>
      <c r="G28" s="5"/>
      <c r="H28" s="14">
        <f t="shared" si="2"/>
        <v>0.65</v>
      </c>
      <c r="I28" s="7">
        <f t="shared" si="1"/>
        <v>297706</v>
      </c>
    </row>
    <row r="29" spans="1:9" ht="16.5" customHeight="1" x14ac:dyDescent="0.4">
      <c r="A29" s="1" t="s">
        <v>16</v>
      </c>
      <c r="B29" s="1" t="s">
        <v>27</v>
      </c>
      <c r="C29" s="17">
        <v>58743</v>
      </c>
      <c r="D29" s="3">
        <v>3</v>
      </c>
      <c r="E29" s="4">
        <v>0.86</v>
      </c>
      <c r="F29" s="5"/>
      <c r="G29" s="5"/>
      <c r="H29" s="14" t="str">
        <f t="shared" si="2"/>
        <v/>
      </c>
      <c r="I29" s="7">
        <f t="shared" si="1"/>
        <v>151556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4F8C-57B2-4B53-A0B3-A00B2FA0BEE7}">
  <dimension ref="A1:D15"/>
  <sheetViews>
    <sheetView workbookViewId="0">
      <selection activeCell="D2" sqref="D2"/>
    </sheetView>
  </sheetViews>
  <sheetFormatPr defaultRowHeight="17" x14ac:dyDescent="0.4"/>
  <cols>
    <col min="1" max="1" width="21.26953125" customWidth="1"/>
    <col min="2" max="4" width="10.6328125" customWidth="1"/>
  </cols>
  <sheetData>
    <row r="1" spans="1:4" x14ac:dyDescent="0.4">
      <c r="A1" s="18" t="s">
        <v>30</v>
      </c>
      <c r="C1" s="19" t="s">
        <v>31</v>
      </c>
      <c r="D1" s="20">
        <f>SUMPRODUCT(B5:D8,B12:D15)</f>
        <v>316956</v>
      </c>
    </row>
    <row r="2" spans="1:4" x14ac:dyDescent="0.4">
      <c r="A2" s="18"/>
    </row>
    <row r="3" spans="1:4" x14ac:dyDescent="0.4">
      <c r="A3" s="21" t="s">
        <v>32</v>
      </c>
    </row>
    <row r="4" spans="1:4" x14ac:dyDescent="0.4">
      <c r="A4" s="22"/>
      <c r="B4" s="23" t="s">
        <v>33</v>
      </c>
      <c r="C4" s="24" t="s">
        <v>34</v>
      </c>
      <c r="D4" s="24" t="s">
        <v>35</v>
      </c>
    </row>
    <row r="5" spans="1:4" x14ac:dyDescent="0.4">
      <c r="A5" s="22" t="s">
        <v>36</v>
      </c>
      <c r="B5" s="25">
        <v>1588</v>
      </c>
      <c r="C5" s="25">
        <v>1399</v>
      </c>
      <c r="D5" s="25">
        <v>899</v>
      </c>
    </row>
    <row r="6" spans="1:4" x14ac:dyDescent="0.4">
      <c r="A6" s="22" t="s">
        <v>37</v>
      </c>
      <c r="B6" s="25">
        <v>799</v>
      </c>
      <c r="C6" s="25">
        <v>699</v>
      </c>
      <c r="D6" s="25">
        <v>499</v>
      </c>
    </row>
    <row r="7" spans="1:4" x14ac:dyDescent="0.4">
      <c r="A7" s="22" t="s">
        <v>38</v>
      </c>
      <c r="B7" s="26">
        <v>880</v>
      </c>
      <c r="C7" s="25">
        <v>698</v>
      </c>
      <c r="D7" s="25">
        <v>566</v>
      </c>
    </row>
    <row r="8" spans="1:4" x14ac:dyDescent="0.4">
      <c r="A8" s="22" t="s">
        <v>39</v>
      </c>
      <c r="B8" s="25">
        <v>649</v>
      </c>
      <c r="C8" s="25">
        <v>588</v>
      </c>
      <c r="D8" s="25">
        <v>462</v>
      </c>
    </row>
    <row r="9" spans="1:4" x14ac:dyDescent="0.4">
      <c r="A9" s="27"/>
    </row>
    <row r="10" spans="1:4" x14ac:dyDescent="0.4">
      <c r="A10" s="27" t="s">
        <v>40</v>
      </c>
    </row>
    <row r="11" spans="1:4" x14ac:dyDescent="0.4">
      <c r="A11" s="22"/>
      <c r="B11" s="23" t="s">
        <v>33</v>
      </c>
      <c r="C11" s="24" t="s">
        <v>34</v>
      </c>
      <c r="D11" s="24" t="s">
        <v>35</v>
      </c>
    </row>
    <row r="12" spans="1:4" x14ac:dyDescent="0.4">
      <c r="A12" s="22" t="s">
        <v>36</v>
      </c>
      <c r="B12" s="28">
        <v>30</v>
      </c>
      <c r="C12" s="28">
        <v>25</v>
      </c>
      <c r="D12" s="28">
        <v>44</v>
      </c>
    </row>
    <row r="13" spans="1:4" x14ac:dyDescent="0.4">
      <c r="A13" s="22" t="s">
        <v>37</v>
      </c>
      <c r="B13" s="28">
        <v>15</v>
      </c>
      <c r="C13" s="28">
        <v>20</v>
      </c>
      <c r="D13" s="28">
        <v>28</v>
      </c>
    </row>
    <row r="14" spans="1:4" x14ac:dyDescent="0.4">
      <c r="A14" s="22" t="s">
        <v>38</v>
      </c>
      <c r="B14" s="28">
        <v>35</v>
      </c>
      <c r="C14" s="28">
        <v>22</v>
      </c>
      <c r="D14" s="28">
        <v>31</v>
      </c>
    </row>
    <row r="15" spans="1:4" x14ac:dyDescent="0.4">
      <c r="A15" s="22" t="s">
        <v>39</v>
      </c>
      <c r="B15" s="29">
        <v>18</v>
      </c>
      <c r="C15" s="29">
        <v>66</v>
      </c>
      <c r="D15" s="29">
        <v>88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28AB3-EF83-4A4C-AA69-7655D0AB9BC7}">
  <dimension ref="A1:E16"/>
  <sheetViews>
    <sheetView workbookViewId="0">
      <selection activeCell="G13" sqref="G13"/>
    </sheetView>
  </sheetViews>
  <sheetFormatPr defaultRowHeight="17" x14ac:dyDescent="0.4"/>
  <cols>
    <col min="2" max="2" width="10.26953125" bestFit="1" customWidth="1"/>
    <col min="3" max="3" width="10.6328125" customWidth="1"/>
    <col min="4" max="4" width="10.36328125" customWidth="1"/>
    <col min="5" max="5" width="13.90625" bestFit="1" customWidth="1"/>
  </cols>
  <sheetData>
    <row r="1" spans="1:5" x14ac:dyDescent="0.4">
      <c r="A1" s="18" t="s">
        <v>41</v>
      </c>
      <c r="D1" s="30" t="s">
        <v>42</v>
      </c>
      <c r="E1" s="31">
        <f>SUMPRODUCT(C4:C16,D4:D16,E4:E16)</f>
        <v>11518275</v>
      </c>
    </row>
    <row r="3" spans="1:5" x14ac:dyDescent="0.4">
      <c r="A3" s="32" t="s">
        <v>43</v>
      </c>
      <c r="B3" s="32" t="s">
        <v>44</v>
      </c>
      <c r="C3" s="32" t="s">
        <v>45</v>
      </c>
      <c r="D3" s="32" t="s">
        <v>46</v>
      </c>
      <c r="E3" s="32" t="s">
        <v>47</v>
      </c>
    </row>
    <row r="4" spans="1:5" x14ac:dyDescent="0.4">
      <c r="A4" s="33">
        <v>43526</v>
      </c>
      <c r="B4" s="3" t="s">
        <v>48</v>
      </c>
      <c r="C4" s="1">
        <v>800</v>
      </c>
      <c r="D4" s="34">
        <v>0.95</v>
      </c>
      <c r="E4" s="35">
        <v>1200</v>
      </c>
    </row>
    <row r="5" spans="1:5" x14ac:dyDescent="0.4">
      <c r="A5" s="33">
        <v>43527</v>
      </c>
      <c r="B5" s="3" t="s">
        <v>49</v>
      </c>
      <c r="C5" s="35">
        <v>1200</v>
      </c>
      <c r="D5" s="34">
        <v>0.85</v>
      </c>
      <c r="E5" s="35">
        <v>1500</v>
      </c>
    </row>
    <row r="6" spans="1:5" x14ac:dyDescent="0.4">
      <c r="A6" s="33">
        <v>43528</v>
      </c>
      <c r="B6" s="3" t="s">
        <v>50</v>
      </c>
      <c r="C6" s="1">
        <v>750</v>
      </c>
      <c r="D6" s="34">
        <v>0.95</v>
      </c>
      <c r="E6" s="35">
        <v>1100</v>
      </c>
    </row>
    <row r="7" spans="1:5" x14ac:dyDescent="0.4">
      <c r="A7" s="33">
        <v>43530</v>
      </c>
      <c r="B7" s="3" t="s">
        <v>51</v>
      </c>
      <c r="C7" s="35">
        <v>1350</v>
      </c>
      <c r="D7" s="34">
        <v>0.95</v>
      </c>
      <c r="E7" s="1">
        <v>950</v>
      </c>
    </row>
    <row r="8" spans="1:5" x14ac:dyDescent="0.4">
      <c r="A8" s="33">
        <v>43532</v>
      </c>
      <c r="B8" s="3" t="s">
        <v>49</v>
      </c>
      <c r="C8" s="35">
        <v>1200</v>
      </c>
      <c r="D8" s="34">
        <v>0.8</v>
      </c>
      <c r="E8" s="1">
        <v>680</v>
      </c>
    </row>
    <row r="9" spans="1:5" x14ac:dyDescent="0.4">
      <c r="A9" s="33">
        <v>43534</v>
      </c>
      <c r="B9" s="3" t="s">
        <v>50</v>
      </c>
      <c r="C9" s="1">
        <v>750</v>
      </c>
      <c r="D9" s="34">
        <v>0.95</v>
      </c>
      <c r="E9" s="35">
        <v>1600</v>
      </c>
    </row>
    <row r="10" spans="1:5" x14ac:dyDescent="0.4">
      <c r="A10" s="33">
        <v>43536</v>
      </c>
      <c r="B10" s="3" t="s">
        <v>52</v>
      </c>
      <c r="C10" s="1">
        <v>650</v>
      </c>
      <c r="D10" s="34">
        <v>0.9</v>
      </c>
      <c r="E10" s="1">
        <v>750</v>
      </c>
    </row>
    <row r="11" spans="1:5" x14ac:dyDescent="0.4">
      <c r="A11" s="33">
        <v>43538</v>
      </c>
      <c r="B11" s="3" t="s">
        <v>51</v>
      </c>
      <c r="C11" s="35">
        <v>1350</v>
      </c>
      <c r="D11" s="34">
        <v>0.95</v>
      </c>
      <c r="E11" s="1">
        <v>680</v>
      </c>
    </row>
    <row r="12" spans="1:5" x14ac:dyDescent="0.4">
      <c r="A12" s="33">
        <v>43542</v>
      </c>
      <c r="B12" s="3" t="s">
        <v>53</v>
      </c>
      <c r="C12" s="35">
        <v>1250</v>
      </c>
      <c r="D12" s="34">
        <v>0.85</v>
      </c>
      <c r="E12" s="1">
        <v>350</v>
      </c>
    </row>
    <row r="13" spans="1:5" x14ac:dyDescent="0.4">
      <c r="A13" s="33">
        <v>43544</v>
      </c>
      <c r="B13" s="3" t="s">
        <v>52</v>
      </c>
      <c r="C13" s="1">
        <v>650</v>
      </c>
      <c r="D13" s="34">
        <v>0.8</v>
      </c>
      <c r="E13" s="35">
        <v>2150</v>
      </c>
    </row>
    <row r="14" spans="1:5" x14ac:dyDescent="0.4">
      <c r="A14" s="33">
        <v>43546</v>
      </c>
      <c r="B14" s="3" t="s">
        <v>49</v>
      </c>
      <c r="C14" s="35">
        <v>1200</v>
      </c>
      <c r="D14" s="34">
        <v>0.75</v>
      </c>
      <c r="E14" s="1">
        <v>780</v>
      </c>
    </row>
    <row r="15" spans="1:5" x14ac:dyDescent="0.4">
      <c r="A15" s="33">
        <v>43550</v>
      </c>
      <c r="B15" s="3" t="s">
        <v>51</v>
      </c>
      <c r="C15" s="35">
        <v>1350</v>
      </c>
      <c r="D15" s="34">
        <v>0.95</v>
      </c>
      <c r="E15" s="1">
        <v>650</v>
      </c>
    </row>
    <row r="16" spans="1:5" x14ac:dyDescent="0.4">
      <c r="A16" s="33">
        <v>43552</v>
      </c>
      <c r="B16" s="3" t="s">
        <v>50</v>
      </c>
      <c r="C16" s="1">
        <v>750</v>
      </c>
      <c r="D16" s="34">
        <v>0.9</v>
      </c>
      <c r="E16" s="35">
        <v>1400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01052-6405-499B-B2DC-BC5FD56A48A9}">
  <dimension ref="A1:H6"/>
  <sheetViews>
    <sheetView tabSelected="1" workbookViewId="0">
      <selection activeCell="H3" sqref="H3"/>
    </sheetView>
  </sheetViews>
  <sheetFormatPr defaultRowHeight="17" x14ac:dyDescent="0.4"/>
  <cols>
    <col min="1" max="1" width="10" customWidth="1"/>
    <col min="2" max="2" width="10.453125" bestFit="1" customWidth="1"/>
    <col min="3" max="5" width="11.6328125" bestFit="1" customWidth="1"/>
  </cols>
  <sheetData>
    <row r="1" spans="1:8" x14ac:dyDescent="0.4">
      <c r="A1" s="18" t="s">
        <v>108</v>
      </c>
    </row>
    <row r="2" spans="1:8" ht="28.5" customHeight="1" thickBot="1" x14ac:dyDescent="0.45">
      <c r="A2" s="46"/>
      <c r="B2" s="47" t="s">
        <v>109</v>
      </c>
      <c r="C2" s="47" t="s">
        <v>110</v>
      </c>
      <c r="D2" s="47" t="s">
        <v>111</v>
      </c>
      <c r="E2" s="47" t="s">
        <v>112</v>
      </c>
      <c r="G2" s="48" t="s">
        <v>113</v>
      </c>
      <c r="H2" s="48"/>
    </row>
    <row r="3" spans="1:8" ht="17.5" thickTop="1" x14ac:dyDescent="0.4">
      <c r="A3" s="49" t="s">
        <v>114</v>
      </c>
      <c r="B3" s="50">
        <v>43261</v>
      </c>
      <c r="C3" s="50">
        <v>43287</v>
      </c>
      <c r="D3" s="50">
        <v>43194</v>
      </c>
      <c r="E3" s="50">
        <v>43161</v>
      </c>
      <c r="G3" s="51">
        <v>2018</v>
      </c>
      <c r="H3" s="12">
        <f>SUMPRODUCT((YEAR($B$3:$E$6)=G3)*1)</f>
        <v>7</v>
      </c>
    </row>
    <row r="4" spans="1:8" x14ac:dyDescent="0.4">
      <c r="A4" s="52" t="s">
        <v>115</v>
      </c>
      <c r="B4" s="50">
        <v>43388</v>
      </c>
      <c r="C4" s="50">
        <v>43261</v>
      </c>
      <c r="D4" s="50">
        <v>43332</v>
      </c>
      <c r="E4" s="50">
        <v>43558</v>
      </c>
      <c r="G4" s="53">
        <v>2019</v>
      </c>
      <c r="H4" s="12">
        <f>SUMPRODUCT((YEAR($B$3:$E$6)=G4)*1)</f>
        <v>9</v>
      </c>
    </row>
    <row r="5" spans="1:8" x14ac:dyDescent="0.4">
      <c r="A5" s="52" t="s">
        <v>116</v>
      </c>
      <c r="B5" s="50">
        <v>43499</v>
      </c>
      <c r="C5" s="50">
        <v>43530</v>
      </c>
      <c r="D5" s="50">
        <v>43532</v>
      </c>
      <c r="E5" s="50">
        <v>43661</v>
      </c>
    </row>
    <row r="6" spans="1:8" x14ac:dyDescent="0.4">
      <c r="A6" s="52" t="s">
        <v>117</v>
      </c>
      <c r="B6" s="50">
        <v>43681</v>
      </c>
      <c r="C6" s="50">
        <v>43719</v>
      </c>
      <c r="D6" s="50">
        <v>43748</v>
      </c>
      <c r="E6" s="50">
        <v>43774</v>
      </c>
    </row>
  </sheetData>
  <mergeCells count="1">
    <mergeCell ref="G2:H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F1014-983C-49C7-9A94-8C24B9C69620}">
  <dimension ref="A1:H41"/>
  <sheetViews>
    <sheetView workbookViewId="0">
      <selection activeCell="H4" sqref="H4"/>
    </sheetView>
  </sheetViews>
  <sheetFormatPr defaultRowHeight="17" x14ac:dyDescent="0.4"/>
  <cols>
    <col min="1" max="1" width="10.453125" style="45" bestFit="1" customWidth="1"/>
    <col min="2" max="2" width="10" bestFit="1" customWidth="1"/>
    <col min="3" max="5" width="10" style="2" bestFit="1" customWidth="1"/>
    <col min="7" max="8" width="9.6328125" customWidth="1"/>
  </cols>
  <sheetData>
    <row r="1" spans="1:8" x14ac:dyDescent="0.4">
      <c r="A1" s="37" t="s">
        <v>54</v>
      </c>
      <c r="B1" s="37"/>
      <c r="C1" s="37"/>
      <c r="D1" s="37"/>
      <c r="E1" s="37"/>
    </row>
    <row r="3" spans="1:8" x14ac:dyDescent="0.4">
      <c r="A3" s="38" t="s">
        <v>55</v>
      </c>
      <c r="B3" s="39" t="s">
        <v>56</v>
      </c>
      <c r="C3" s="39" t="s">
        <v>57</v>
      </c>
      <c r="D3" s="39" t="s">
        <v>58</v>
      </c>
      <c r="E3" s="39" t="s">
        <v>59</v>
      </c>
      <c r="G3" s="40" t="s">
        <v>118</v>
      </c>
      <c r="H3" s="40" t="s">
        <v>22</v>
      </c>
    </row>
    <row r="4" spans="1:8" x14ac:dyDescent="0.4">
      <c r="A4" s="41">
        <v>43250</v>
      </c>
      <c r="B4" s="3" t="str">
        <f t="shared" ref="B4:B41" ca="1" si="0">DATEDIF(A4,TODAY(),"Y")&amp;"年"</f>
        <v>2年</v>
      </c>
      <c r="C4" s="3" t="s">
        <v>61</v>
      </c>
      <c r="D4" s="42" t="s">
        <v>62</v>
      </c>
      <c r="E4" s="42" t="s">
        <v>63</v>
      </c>
      <c r="G4" s="43">
        <v>2016</v>
      </c>
      <c r="H4" s="43">
        <f>SUMPRODUCT((YEAR(A4:A41)=G4)*1)</f>
        <v>7</v>
      </c>
    </row>
    <row r="5" spans="1:8" x14ac:dyDescent="0.4">
      <c r="A5" s="41">
        <v>40764</v>
      </c>
      <c r="B5" s="3" t="str">
        <f t="shared" ca="1" si="0"/>
        <v>9年</v>
      </c>
      <c r="C5" s="3" t="s">
        <v>64</v>
      </c>
      <c r="D5" s="3" t="s">
        <v>65</v>
      </c>
      <c r="E5" s="3" t="s">
        <v>63</v>
      </c>
    </row>
    <row r="6" spans="1:8" x14ac:dyDescent="0.4">
      <c r="A6" s="41">
        <v>42510</v>
      </c>
      <c r="B6" s="3" t="str">
        <f t="shared" ca="1" si="0"/>
        <v>4年</v>
      </c>
      <c r="C6" s="3" t="s">
        <v>64</v>
      </c>
      <c r="D6" s="3" t="s">
        <v>66</v>
      </c>
      <c r="E6" s="3" t="s">
        <v>63</v>
      </c>
    </row>
    <row r="7" spans="1:8" x14ac:dyDescent="0.4">
      <c r="A7" s="41">
        <v>42437</v>
      </c>
      <c r="B7" s="3" t="str">
        <f t="shared" ca="1" si="0"/>
        <v>4年</v>
      </c>
      <c r="C7" s="3" t="s">
        <v>64</v>
      </c>
      <c r="D7" s="3" t="s">
        <v>67</v>
      </c>
      <c r="E7" s="3" t="s">
        <v>63</v>
      </c>
    </row>
    <row r="8" spans="1:8" x14ac:dyDescent="0.4">
      <c r="A8" s="41">
        <v>39401</v>
      </c>
      <c r="B8" s="3" t="str">
        <f t="shared" ca="1" si="0"/>
        <v>13年</v>
      </c>
      <c r="C8" s="3" t="s">
        <v>68</v>
      </c>
      <c r="D8" s="3" t="s">
        <v>69</v>
      </c>
      <c r="E8" s="3" t="s">
        <v>70</v>
      </c>
    </row>
    <row r="9" spans="1:8" x14ac:dyDescent="0.4">
      <c r="A9" s="41">
        <v>43346</v>
      </c>
      <c r="B9" s="3" t="str">
        <f t="shared" ca="1" si="0"/>
        <v>2年</v>
      </c>
      <c r="C9" s="3" t="s">
        <v>71</v>
      </c>
      <c r="D9" s="3" t="s">
        <v>72</v>
      </c>
      <c r="E9" s="3" t="s">
        <v>70</v>
      </c>
    </row>
    <row r="10" spans="1:8" x14ac:dyDescent="0.4">
      <c r="A10" s="41">
        <v>42684</v>
      </c>
      <c r="B10" s="3" t="str">
        <f t="shared" ca="1" si="0"/>
        <v>4年</v>
      </c>
      <c r="C10" s="3" t="s">
        <v>68</v>
      </c>
      <c r="D10" s="3" t="s">
        <v>73</v>
      </c>
      <c r="E10" s="3" t="s">
        <v>63</v>
      </c>
    </row>
    <row r="11" spans="1:8" x14ac:dyDescent="0.4">
      <c r="A11" s="41">
        <v>43256</v>
      </c>
      <c r="B11" s="3" t="str">
        <f t="shared" ca="1" si="0"/>
        <v>2年</v>
      </c>
      <c r="C11" s="3" t="s">
        <v>74</v>
      </c>
      <c r="D11" s="3" t="s">
        <v>75</v>
      </c>
      <c r="E11" s="3" t="s">
        <v>70</v>
      </c>
    </row>
    <row r="12" spans="1:8" x14ac:dyDescent="0.4">
      <c r="A12" s="41">
        <v>43212</v>
      </c>
      <c r="B12" s="3" t="str">
        <f t="shared" ca="1" si="0"/>
        <v>2年</v>
      </c>
      <c r="C12" s="3" t="s">
        <v>76</v>
      </c>
      <c r="D12" s="3" t="s">
        <v>77</v>
      </c>
      <c r="E12" s="3" t="s">
        <v>63</v>
      </c>
    </row>
    <row r="13" spans="1:8" x14ac:dyDescent="0.4">
      <c r="A13" s="41">
        <v>42358</v>
      </c>
      <c r="B13" s="3" t="str">
        <f t="shared" ca="1" si="0"/>
        <v>5年</v>
      </c>
      <c r="C13" s="3" t="s">
        <v>61</v>
      </c>
      <c r="D13" s="44" t="s">
        <v>78</v>
      </c>
      <c r="E13" s="44" t="s">
        <v>70</v>
      </c>
    </row>
    <row r="14" spans="1:8" x14ac:dyDescent="0.4">
      <c r="A14" s="41">
        <v>39462</v>
      </c>
      <c r="B14" s="3" t="str">
        <f t="shared" ca="1" si="0"/>
        <v>13年</v>
      </c>
      <c r="C14" s="3" t="s">
        <v>79</v>
      </c>
      <c r="D14" s="3" t="s">
        <v>80</v>
      </c>
      <c r="E14" s="3" t="s">
        <v>63</v>
      </c>
    </row>
    <row r="15" spans="1:8" x14ac:dyDescent="0.4">
      <c r="A15" s="41">
        <v>42463</v>
      </c>
      <c r="B15" s="3" t="str">
        <f t="shared" ca="1" si="0"/>
        <v>4年</v>
      </c>
      <c r="C15" s="3" t="s">
        <v>76</v>
      </c>
      <c r="D15" s="3" t="s">
        <v>81</v>
      </c>
      <c r="E15" s="3" t="s">
        <v>70</v>
      </c>
    </row>
    <row r="16" spans="1:8" x14ac:dyDescent="0.4">
      <c r="A16" s="41">
        <v>42279</v>
      </c>
      <c r="B16" s="3" t="str">
        <f t="shared" ca="1" si="0"/>
        <v>5年</v>
      </c>
      <c r="C16" s="3" t="s">
        <v>74</v>
      </c>
      <c r="D16" s="3" t="s">
        <v>82</v>
      </c>
      <c r="E16" s="3" t="s">
        <v>63</v>
      </c>
    </row>
    <row r="17" spans="1:5" x14ac:dyDescent="0.4">
      <c r="A17" s="41">
        <v>41246</v>
      </c>
      <c r="B17" s="3" t="str">
        <f t="shared" ca="1" si="0"/>
        <v>8年</v>
      </c>
      <c r="C17" s="3" t="s">
        <v>74</v>
      </c>
      <c r="D17" s="3" t="s">
        <v>83</v>
      </c>
      <c r="E17" s="3" t="s">
        <v>63</v>
      </c>
    </row>
    <row r="18" spans="1:5" x14ac:dyDescent="0.4">
      <c r="A18" s="41">
        <v>42961</v>
      </c>
      <c r="B18" s="3" t="str">
        <f t="shared" ca="1" si="0"/>
        <v>3年</v>
      </c>
      <c r="C18" s="3" t="s">
        <v>68</v>
      </c>
      <c r="D18" s="3" t="s">
        <v>84</v>
      </c>
      <c r="E18" s="3" t="s">
        <v>70</v>
      </c>
    </row>
    <row r="19" spans="1:5" x14ac:dyDescent="0.4">
      <c r="A19" s="41">
        <v>41379</v>
      </c>
      <c r="B19" s="3" t="str">
        <f t="shared" ca="1" si="0"/>
        <v>7年</v>
      </c>
      <c r="C19" s="3" t="s">
        <v>79</v>
      </c>
      <c r="D19" s="42" t="s">
        <v>85</v>
      </c>
      <c r="E19" s="42" t="s">
        <v>70</v>
      </c>
    </row>
    <row r="20" spans="1:5" x14ac:dyDescent="0.4">
      <c r="A20" s="41">
        <v>42281</v>
      </c>
      <c r="B20" s="3" t="str">
        <f t="shared" ca="1" si="0"/>
        <v>5年</v>
      </c>
      <c r="C20" s="3" t="s">
        <v>68</v>
      </c>
      <c r="D20" s="3" t="s">
        <v>86</v>
      </c>
      <c r="E20" s="3" t="s">
        <v>70</v>
      </c>
    </row>
    <row r="21" spans="1:5" x14ac:dyDescent="0.4">
      <c r="A21" s="41">
        <v>42827</v>
      </c>
      <c r="B21" s="3" t="str">
        <f t="shared" ca="1" si="0"/>
        <v>3年</v>
      </c>
      <c r="C21" s="3" t="s">
        <v>74</v>
      </c>
      <c r="D21" s="44" t="s">
        <v>87</v>
      </c>
      <c r="E21" s="44" t="s">
        <v>70</v>
      </c>
    </row>
    <row r="22" spans="1:5" x14ac:dyDescent="0.4">
      <c r="A22" s="41">
        <v>42500</v>
      </c>
      <c r="B22" s="3" t="str">
        <f t="shared" ca="1" si="0"/>
        <v>4年</v>
      </c>
      <c r="C22" s="3" t="s">
        <v>79</v>
      </c>
      <c r="D22" s="3" t="s">
        <v>88</v>
      </c>
      <c r="E22" s="3" t="s">
        <v>70</v>
      </c>
    </row>
    <row r="23" spans="1:5" x14ac:dyDescent="0.4">
      <c r="A23" s="41">
        <v>43487</v>
      </c>
      <c r="B23" s="3" t="str">
        <f t="shared" ca="1" si="0"/>
        <v>2年</v>
      </c>
      <c r="C23" s="3" t="s">
        <v>74</v>
      </c>
      <c r="D23" s="3" t="s">
        <v>89</v>
      </c>
      <c r="E23" s="3" t="s">
        <v>70</v>
      </c>
    </row>
    <row r="24" spans="1:5" x14ac:dyDescent="0.4">
      <c r="A24" s="41">
        <v>42577</v>
      </c>
      <c r="B24" s="3" t="str">
        <f t="shared" ca="1" si="0"/>
        <v>4年</v>
      </c>
      <c r="C24" s="3" t="s">
        <v>74</v>
      </c>
      <c r="D24" s="3" t="s">
        <v>90</v>
      </c>
      <c r="E24" s="3" t="s">
        <v>70</v>
      </c>
    </row>
    <row r="25" spans="1:5" x14ac:dyDescent="0.4">
      <c r="A25" s="41">
        <v>41719</v>
      </c>
      <c r="B25" s="3" t="str">
        <f t="shared" ca="1" si="0"/>
        <v>6年</v>
      </c>
      <c r="C25" s="3" t="s">
        <v>76</v>
      </c>
      <c r="D25" s="3" t="s">
        <v>91</v>
      </c>
      <c r="E25" s="3" t="s">
        <v>70</v>
      </c>
    </row>
    <row r="26" spans="1:5" x14ac:dyDescent="0.4">
      <c r="A26" s="41">
        <v>38740</v>
      </c>
      <c r="B26" s="3" t="str">
        <f t="shared" ca="1" si="0"/>
        <v>15年</v>
      </c>
      <c r="C26" s="3" t="s">
        <v>79</v>
      </c>
      <c r="D26" s="3" t="s">
        <v>92</v>
      </c>
      <c r="E26" s="3" t="s">
        <v>63</v>
      </c>
    </row>
    <row r="27" spans="1:5" x14ac:dyDescent="0.4">
      <c r="A27" s="41">
        <v>42431</v>
      </c>
      <c r="B27" s="3" t="str">
        <f t="shared" ca="1" si="0"/>
        <v>4年</v>
      </c>
      <c r="C27" s="3" t="s">
        <v>64</v>
      </c>
      <c r="D27" s="42" t="s">
        <v>93</v>
      </c>
      <c r="E27" s="42" t="s">
        <v>63</v>
      </c>
    </row>
    <row r="28" spans="1:5" x14ac:dyDescent="0.4">
      <c r="A28" s="41">
        <v>42129</v>
      </c>
      <c r="B28" s="3" t="str">
        <f t="shared" ca="1" si="0"/>
        <v>5年</v>
      </c>
      <c r="C28" s="3" t="s">
        <v>79</v>
      </c>
      <c r="D28" s="3" t="s">
        <v>94</v>
      </c>
      <c r="E28" s="3" t="s">
        <v>63</v>
      </c>
    </row>
    <row r="29" spans="1:5" x14ac:dyDescent="0.4">
      <c r="A29" s="41">
        <v>38205</v>
      </c>
      <c r="B29" s="3" t="str">
        <f t="shared" ca="1" si="0"/>
        <v>16年</v>
      </c>
      <c r="C29" s="3" t="s">
        <v>61</v>
      </c>
      <c r="D29" s="3" t="s">
        <v>95</v>
      </c>
      <c r="E29" s="3" t="s">
        <v>70</v>
      </c>
    </row>
    <row r="30" spans="1:5" x14ac:dyDescent="0.4">
      <c r="A30" s="41">
        <v>43619</v>
      </c>
      <c r="B30" s="3" t="str">
        <f t="shared" ca="1" si="0"/>
        <v>1年</v>
      </c>
      <c r="C30" s="3" t="s">
        <v>64</v>
      </c>
      <c r="D30" s="3" t="s">
        <v>96</v>
      </c>
      <c r="E30" s="3" t="s">
        <v>70</v>
      </c>
    </row>
    <row r="31" spans="1:5" x14ac:dyDescent="0.4">
      <c r="A31" s="41">
        <v>43570</v>
      </c>
      <c r="B31" s="3" t="str">
        <f t="shared" ca="1" si="0"/>
        <v>1年</v>
      </c>
      <c r="C31" s="3" t="s">
        <v>68</v>
      </c>
      <c r="D31" s="3" t="s">
        <v>97</v>
      </c>
      <c r="E31" s="3" t="s">
        <v>63</v>
      </c>
    </row>
    <row r="32" spans="1:5" x14ac:dyDescent="0.4">
      <c r="A32" s="41">
        <v>38433</v>
      </c>
      <c r="B32" s="3" t="str">
        <f t="shared" ca="1" si="0"/>
        <v>15年</v>
      </c>
      <c r="C32" s="3" t="s">
        <v>71</v>
      </c>
      <c r="D32" s="3" t="s">
        <v>98</v>
      </c>
      <c r="E32" s="3" t="s">
        <v>63</v>
      </c>
    </row>
    <row r="33" spans="1:5" x14ac:dyDescent="0.4">
      <c r="A33" s="41">
        <v>43586</v>
      </c>
      <c r="B33" s="3" t="str">
        <f t="shared" ca="1" si="0"/>
        <v>1年</v>
      </c>
      <c r="C33" s="3" t="s">
        <v>71</v>
      </c>
      <c r="D33" s="44" t="s">
        <v>99</v>
      </c>
      <c r="E33" s="44" t="s">
        <v>63</v>
      </c>
    </row>
    <row r="34" spans="1:5" x14ac:dyDescent="0.4">
      <c r="A34" s="41">
        <v>39933</v>
      </c>
      <c r="B34" s="3" t="str">
        <f t="shared" ca="1" si="0"/>
        <v>11年</v>
      </c>
      <c r="C34" s="3" t="s">
        <v>68</v>
      </c>
      <c r="D34" s="3" t="s">
        <v>100</v>
      </c>
      <c r="E34" s="3" t="s">
        <v>70</v>
      </c>
    </row>
    <row r="35" spans="1:5" x14ac:dyDescent="0.4">
      <c r="A35" s="41">
        <v>43530</v>
      </c>
      <c r="B35" s="3" t="str">
        <f t="shared" ca="1" si="0"/>
        <v>1年</v>
      </c>
      <c r="C35" s="3" t="s">
        <v>79</v>
      </c>
      <c r="D35" s="3" t="s">
        <v>101</v>
      </c>
      <c r="E35" s="3" t="s">
        <v>70</v>
      </c>
    </row>
    <row r="36" spans="1:5" x14ac:dyDescent="0.4">
      <c r="A36" s="41">
        <v>43193</v>
      </c>
      <c r="B36" s="3" t="str">
        <f t="shared" ca="1" si="0"/>
        <v>2年</v>
      </c>
      <c r="C36" s="3" t="s">
        <v>76</v>
      </c>
      <c r="D36" s="3" t="s">
        <v>102</v>
      </c>
      <c r="E36" s="3" t="s">
        <v>63</v>
      </c>
    </row>
    <row r="37" spans="1:5" x14ac:dyDescent="0.4">
      <c r="A37" s="41">
        <v>41973</v>
      </c>
      <c r="B37" s="3" t="str">
        <f t="shared" ca="1" si="0"/>
        <v>6年</v>
      </c>
      <c r="C37" s="3" t="s">
        <v>71</v>
      </c>
      <c r="D37" s="3" t="s">
        <v>103</v>
      </c>
      <c r="E37" s="3" t="s">
        <v>63</v>
      </c>
    </row>
    <row r="38" spans="1:5" x14ac:dyDescent="0.4">
      <c r="A38" s="41">
        <v>41793</v>
      </c>
      <c r="B38" s="3" t="str">
        <f t="shared" ca="1" si="0"/>
        <v>6年</v>
      </c>
      <c r="C38" s="3" t="s">
        <v>68</v>
      </c>
      <c r="D38" s="3" t="s">
        <v>104</v>
      </c>
      <c r="E38" s="3" t="s">
        <v>63</v>
      </c>
    </row>
    <row r="39" spans="1:5" x14ac:dyDescent="0.4">
      <c r="A39" s="41">
        <v>42906</v>
      </c>
      <c r="B39" s="3" t="str">
        <f t="shared" ca="1" si="0"/>
        <v>3年</v>
      </c>
      <c r="C39" s="3" t="s">
        <v>61</v>
      </c>
      <c r="D39" s="3" t="s">
        <v>105</v>
      </c>
      <c r="E39" s="3" t="s">
        <v>63</v>
      </c>
    </row>
    <row r="40" spans="1:5" x14ac:dyDescent="0.4">
      <c r="A40" s="41">
        <v>39741</v>
      </c>
      <c r="B40" s="3" t="str">
        <f t="shared" ca="1" si="0"/>
        <v>12年</v>
      </c>
      <c r="C40" s="3" t="s">
        <v>64</v>
      </c>
      <c r="D40" s="3" t="s">
        <v>106</v>
      </c>
      <c r="E40" s="3" t="s">
        <v>70</v>
      </c>
    </row>
    <row r="41" spans="1:5" x14ac:dyDescent="0.4">
      <c r="A41" s="41">
        <v>43347</v>
      </c>
      <c r="B41" s="3" t="str">
        <f t="shared" ca="1" si="0"/>
        <v>2年</v>
      </c>
      <c r="C41" s="3" t="s">
        <v>71</v>
      </c>
      <c r="D41" s="3" t="s">
        <v>107</v>
      </c>
      <c r="E41" s="3" t="s">
        <v>70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32B33-D0E6-4D1B-A80B-22607826A470}">
  <dimension ref="A1:H41"/>
  <sheetViews>
    <sheetView workbookViewId="0">
      <selection activeCell="H4" sqref="H4"/>
    </sheetView>
  </sheetViews>
  <sheetFormatPr defaultRowHeight="17" x14ac:dyDescent="0.4"/>
  <cols>
    <col min="1" max="1" width="10.453125" style="45" bestFit="1" customWidth="1"/>
    <col min="2" max="2" width="10" bestFit="1" customWidth="1"/>
    <col min="3" max="5" width="10" style="2" bestFit="1" customWidth="1"/>
    <col min="7" max="8" width="9.6328125" customWidth="1"/>
  </cols>
  <sheetData>
    <row r="1" spans="1:8" x14ac:dyDescent="0.4">
      <c r="A1" s="37" t="s">
        <v>54</v>
      </c>
      <c r="B1" s="37"/>
      <c r="C1" s="37"/>
      <c r="D1" s="37"/>
      <c r="E1" s="37"/>
    </row>
    <row r="3" spans="1:8" x14ac:dyDescent="0.4">
      <c r="A3" s="38" t="s">
        <v>55</v>
      </c>
      <c r="B3" s="39" t="s">
        <v>56</v>
      </c>
      <c r="C3" s="39" t="s">
        <v>57</v>
      </c>
      <c r="D3" s="39" t="s">
        <v>58</v>
      </c>
      <c r="E3" s="39" t="s">
        <v>59</v>
      </c>
      <c r="G3" s="40" t="s">
        <v>60</v>
      </c>
      <c r="H3" s="40" t="s">
        <v>22</v>
      </c>
    </row>
    <row r="4" spans="1:8" x14ac:dyDescent="0.4">
      <c r="A4" s="41">
        <v>43250</v>
      </c>
      <c r="B4" s="3" t="str">
        <f t="shared" ref="B4:B41" ca="1" si="0">DATEDIF(A4,TODAY(),"Y")&amp;"年"</f>
        <v>2年</v>
      </c>
      <c r="C4" s="3" t="s">
        <v>61</v>
      </c>
      <c r="D4" s="42" t="s">
        <v>62</v>
      </c>
      <c r="E4" s="42" t="s">
        <v>63</v>
      </c>
      <c r="G4" s="43">
        <v>4</v>
      </c>
      <c r="H4" s="43">
        <f>SUMPRODUCT((MONTH(A4:A41)=G4)*1)</f>
        <v>7</v>
      </c>
    </row>
    <row r="5" spans="1:8" x14ac:dyDescent="0.4">
      <c r="A5" s="41">
        <v>40764</v>
      </c>
      <c r="B5" s="3" t="str">
        <f t="shared" ca="1" si="0"/>
        <v>9年</v>
      </c>
      <c r="C5" s="3" t="s">
        <v>64</v>
      </c>
      <c r="D5" s="3" t="s">
        <v>65</v>
      </c>
      <c r="E5" s="3" t="s">
        <v>63</v>
      </c>
    </row>
    <row r="6" spans="1:8" x14ac:dyDescent="0.4">
      <c r="A6" s="41">
        <v>42510</v>
      </c>
      <c r="B6" s="3" t="str">
        <f t="shared" ca="1" si="0"/>
        <v>4年</v>
      </c>
      <c r="C6" s="3" t="s">
        <v>64</v>
      </c>
      <c r="D6" s="3" t="s">
        <v>66</v>
      </c>
      <c r="E6" s="3" t="s">
        <v>63</v>
      </c>
    </row>
    <row r="7" spans="1:8" x14ac:dyDescent="0.4">
      <c r="A7" s="41">
        <v>42437</v>
      </c>
      <c r="B7" s="3" t="str">
        <f t="shared" ca="1" si="0"/>
        <v>4年</v>
      </c>
      <c r="C7" s="3" t="s">
        <v>64</v>
      </c>
      <c r="D7" s="3" t="s">
        <v>67</v>
      </c>
      <c r="E7" s="3" t="s">
        <v>63</v>
      </c>
    </row>
    <row r="8" spans="1:8" x14ac:dyDescent="0.4">
      <c r="A8" s="41">
        <v>39401</v>
      </c>
      <c r="B8" s="3" t="str">
        <f t="shared" ca="1" si="0"/>
        <v>13年</v>
      </c>
      <c r="C8" s="3" t="s">
        <v>68</v>
      </c>
      <c r="D8" s="3" t="s">
        <v>69</v>
      </c>
      <c r="E8" s="3" t="s">
        <v>70</v>
      </c>
    </row>
    <row r="9" spans="1:8" x14ac:dyDescent="0.4">
      <c r="A9" s="41">
        <v>43346</v>
      </c>
      <c r="B9" s="3" t="str">
        <f t="shared" ca="1" si="0"/>
        <v>2年</v>
      </c>
      <c r="C9" s="3" t="s">
        <v>71</v>
      </c>
      <c r="D9" s="3" t="s">
        <v>72</v>
      </c>
      <c r="E9" s="3" t="s">
        <v>70</v>
      </c>
    </row>
    <row r="10" spans="1:8" x14ac:dyDescent="0.4">
      <c r="A10" s="41">
        <v>42684</v>
      </c>
      <c r="B10" s="3" t="str">
        <f t="shared" ca="1" si="0"/>
        <v>4年</v>
      </c>
      <c r="C10" s="3" t="s">
        <v>68</v>
      </c>
      <c r="D10" s="3" t="s">
        <v>73</v>
      </c>
      <c r="E10" s="3" t="s">
        <v>63</v>
      </c>
    </row>
    <row r="11" spans="1:8" x14ac:dyDescent="0.4">
      <c r="A11" s="41">
        <v>43256</v>
      </c>
      <c r="B11" s="3" t="str">
        <f t="shared" ca="1" si="0"/>
        <v>2年</v>
      </c>
      <c r="C11" s="3" t="s">
        <v>74</v>
      </c>
      <c r="D11" s="3" t="s">
        <v>75</v>
      </c>
      <c r="E11" s="3" t="s">
        <v>70</v>
      </c>
    </row>
    <row r="12" spans="1:8" x14ac:dyDescent="0.4">
      <c r="A12" s="41">
        <v>43212</v>
      </c>
      <c r="B12" s="3" t="str">
        <f t="shared" ca="1" si="0"/>
        <v>2年</v>
      </c>
      <c r="C12" s="3" t="s">
        <v>76</v>
      </c>
      <c r="D12" s="3" t="s">
        <v>77</v>
      </c>
      <c r="E12" s="3" t="s">
        <v>63</v>
      </c>
    </row>
    <row r="13" spans="1:8" x14ac:dyDescent="0.4">
      <c r="A13" s="41">
        <v>42358</v>
      </c>
      <c r="B13" s="3" t="str">
        <f t="shared" ca="1" si="0"/>
        <v>5年</v>
      </c>
      <c r="C13" s="3" t="s">
        <v>61</v>
      </c>
      <c r="D13" s="44" t="s">
        <v>78</v>
      </c>
      <c r="E13" s="44" t="s">
        <v>70</v>
      </c>
    </row>
    <row r="14" spans="1:8" x14ac:dyDescent="0.4">
      <c r="A14" s="41">
        <v>39462</v>
      </c>
      <c r="B14" s="3" t="str">
        <f t="shared" ca="1" si="0"/>
        <v>13年</v>
      </c>
      <c r="C14" s="3" t="s">
        <v>79</v>
      </c>
      <c r="D14" s="3" t="s">
        <v>80</v>
      </c>
      <c r="E14" s="3" t="s">
        <v>63</v>
      </c>
    </row>
    <row r="15" spans="1:8" x14ac:dyDescent="0.4">
      <c r="A15" s="41">
        <v>42463</v>
      </c>
      <c r="B15" s="3" t="str">
        <f t="shared" ca="1" si="0"/>
        <v>4年</v>
      </c>
      <c r="C15" s="3" t="s">
        <v>76</v>
      </c>
      <c r="D15" s="3" t="s">
        <v>81</v>
      </c>
      <c r="E15" s="3" t="s">
        <v>70</v>
      </c>
    </row>
    <row r="16" spans="1:8" x14ac:dyDescent="0.4">
      <c r="A16" s="41">
        <v>42279</v>
      </c>
      <c r="B16" s="3" t="str">
        <f t="shared" ca="1" si="0"/>
        <v>5年</v>
      </c>
      <c r="C16" s="3" t="s">
        <v>74</v>
      </c>
      <c r="D16" s="3" t="s">
        <v>82</v>
      </c>
      <c r="E16" s="3" t="s">
        <v>63</v>
      </c>
    </row>
    <row r="17" spans="1:5" x14ac:dyDescent="0.4">
      <c r="A17" s="41">
        <v>41246</v>
      </c>
      <c r="B17" s="3" t="str">
        <f t="shared" ca="1" si="0"/>
        <v>8年</v>
      </c>
      <c r="C17" s="3" t="s">
        <v>74</v>
      </c>
      <c r="D17" s="3" t="s">
        <v>83</v>
      </c>
      <c r="E17" s="3" t="s">
        <v>63</v>
      </c>
    </row>
    <row r="18" spans="1:5" x14ac:dyDescent="0.4">
      <c r="A18" s="41">
        <v>42961</v>
      </c>
      <c r="B18" s="3" t="str">
        <f t="shared" ca="1" si="0"/>
        <v>3年</v>
      </c>
      <c r="C18" s="3" t="s">
        <v>68</v>
      </c>
      <c r="D18" s="3" t="s">
        <v>84</v>
      </c>
      <c r="E18" s="3" t="s">
        <v>70</v>
      </c>
    </row>
    <row r="19" spans="1:5" x14ac:dyDescent="0.4">
      <c r="A19" s="41">
        <v>41379</v>
      </c>
      <c r="B19" s="3" t="str">
        <f t="shared" ca="1" si="0"/>
        <v>7年</v>
      </c>
      <c r="C19" s="3" t="s">
        <v>79</v>
      </c>
      <c r="D19" s="42" t="s">
        <v>85</v>
      </c>
      <c r="E19" s="42" t="s">
        <v>70</v>
      </c>
    </row>
    <row r="20" spans="1:5" x14ac:dyDescent="0.4">
      <c r="A20" s="41">
        <v>42281</v>
      </c>
      <c r="B20" s="3" t="str">
        <f t="shared" ca="1" si="0"/>
        <v>5年</v>
      </c>
      <c r="C20" s="3" t="s">
        <v>68</v>
      </c>
      <c r="D20" s="3" t="s">
        <v>86</v>
      </c>
      <c r="E20" s="3" t="s">
        <v>70</v>
      </c>
    </row>
    <row r="21" spans="1:5" x14ac:dyDescent="0.4">
      <c r="A21" s="41">
        <v>42827</v>
      </c>
      <c r="B21" s="3" t="str">
        <f t="shared" ca="1" si="0"/>
        <v>3年</v>
      </c>
      <c r="C21" s="3" t="s">
        <v>74</v>
      </c>
      <c r="D21" s="44" t="s">
        <v>87</v>
      </c>
      <c r="E21" s="44" t="s">
        <v>70</v>
      </c>
    </row>
    <row r="22" spans="1:5" x14ac:dyDescent="0.4">
      <c r="A22" s="41">
        <v>42500</v>
      </c>
      <c r="B22" s="3" t="str">
        <f t="shared" ca="1" si="0"/>
        <v>4年</v>
      </c>
      <c r="C22" s="3" t="s">
        <v>79</v>
      </c>
      <c r="D22" s="3" t="s">
        <v>88</v>
      </c>
      <c r="E22" s="3" t="s">
        <v>70</v>
      </c>
    </row>
    <row r="23" spans="1:5" x14ac:dyDescent="0.4">
      <c r="A23" s="41">
        <v>43487</v>
      </c>
      <c r="B23" s="3" t="str">
        <f t="shared" ca="1" si="0"/>
        <v>2年</v>
      </c>
      <c r="C23" s="3" t="s">
        <v>74</v>
      </c>
      <c r="D23" s="3" t="s">
        <v>89</v>
      </c>
      <c r="E23" s="3" t="s">
        <v>70</v>
      </c>
    </row>
    <row r="24" spans="1:5" x14ac:dyDescent="0.4">
      <c r="A24" s="41">
        <v>42577</v>
      </c>
      <c r="B24" s="3" t="str">
        <f t="shared" ca="1" si="0"/>
        <v>4年</v>
      </c>
      <c r="C24" s="3" t="s">
        <v>74</v>
      </c>
      <c r="D24" s="3" t="s">
        <v>90</v>
      </c>
      <c r="E24" s="3" t="s">
        <v>70</v>
      </c>
    </row>
    <row r="25" spans="1:5" x14ac:dyDescent="0.4">
      <c r="A25" s="41">
        <v>41719</v>
      </c>
      <c r="B25" s="3" t="str">
        <f t="shared" ca="1" si="0"/>
        <v>6年</v>
      </c>
      <c r="C25" s="3" t="s">
        <v>76</v>
      </c>
      <c r="D25" s="3" t="s">
        <v>91</v>
      </c>
      <c r="E25" s="3" t="s">
        <v>70</v>
      </c>
    </row>
    <row r="26" spans="1:5" x14ac:dyDescent="0.4">
      <c r="A26" s="41">
        <v>38740</v>
      </c>
      <c r="B26" s="3" t="str">
        <f t="shared" ca="1" si="0"/>
        <v>15年</v>
      </c>
      <c r="C26" s="3" t="s">
        <v>79</v>
      </c>
      <c r="D26" s="3" t="s">
        <v>92</v>
      </c>
      <c r="E26" s="3" t="s">
        <v>63</v>
      </c>
    </row>
    <row r="27" spans="1:5" x14ac:dyDescent="0.4">
      <c r="A27" s="41">
        <v>42431</v>
      </c>
      <c r="B27" s="3" t="str">
        <f t="shared" ca="1" si="0"/>
        <v>4年</v>
      </c>
      <c r="C27" s="3" t="s">
        <v>64</v>
      </c>
      <c r="D27" s="42" t="s">
        <v>93</v>
      </c>
      <c r="E27" s="42" t="s">
        <v>63</v>
      </c>
    </row>
    <row r="28" spans="1:5" x14ac:dyDescent="0.4">
      <c r="A28" s="41">
        <v>42129</v>
      </c>
      <c r="B28" s="3" t="str">
        <f t="shared" ca="1" si="0"/>
        <v>5年</v>
      </c>
      <c r="C28" s="3" t="s">
        <v>79</v>
      </c>
      <c r="D28" s="3" t="s">
        <v>94</v>
      </c>
      <c r="E28" s="3" t="s">
        <v>63</v>
      </c>
    </row>
    <row r="29" spans="1:5" x14ac:dyDescent="0.4">
      <c r="A29" s="41">
        <v>38205</v>
      </c>
      <c r="B29" s="3" t="str">
        <f t="shared" ca="1" si="0"/>
        <v>16年</v>
      </c>
      <c r="C29" s="3" t="s">
        <v>61</v>
      </c>
      <c r="D29" s="3" t="s">
        <v>95</v>
      </c>
      <c r="E29" s="3" t="s">
        <v>70</v>
      </c>
    </row>
    <row r="30" spans="1:5" x14ac:dyDescent="0.4">
      <c r="A30" s="41">
        <v>43619</v>
      </c>
      <c r="B30" s="3" t="str">
        <f t="shared" ca="1" si="0"/>
        <v>1年</v>
      </c>
      <c r="C30" s="3" t="s">
        <v>64</v>
      </c>
      <c r="D30" s="3" t="s">
        <v>96</v>
      </c>
      <c r="E30" s="3" t="s">
        <v>70</v>
      </c>
    </row>
    <row r="31" spans="1:5" x14ac:dyDescent="0.4">
      <c r="A31" s="41">
        <v>43570</v>
      </c>
      <c r="B31" s="3" t="str">
        <f t="shared" ca="1" si="0"/>
        <v>1年</v>
      </c>
      <c r="C31" s="3" t="s">
        <v>68</v>
      </c>
      <c r="D31" s="3" t="s">
        <v>97</v>
      </c>
      <c r="E31" s="3" t="s">
        <v>63</v>
      </c>
    </row>
    <row r="32" spans="1:5" x14ac:dyDescent="0.4">
      <c r="A32" s="41">
        <v>38433</v>
      </c>
      <c r="B32" s="3" t="str">
        <f t="shared" ca="1" si="0"/>
        <v>15年</v>
      </c>
      <c r="C32" s="3" t="s">
        <v>71</v>
      </c>
      <c r="D32" s="3" t="s">
        <v>98</v>
      </c>
      <c r="E32" s="3" t="s">
        <v>63</v>
      </c>
    </row>
    <row r="33" spans="1:5" x14ac:dyDescent="0.4">
      <c r="A33" s="41">
        <v>43586</v>
      </c>
      <c r="B33" s="3" t="str">
        <f t="shared" ca="1" si="0"/>
        <v>1年</v>
      </c>
      <c r="C33" s="3" t="s">
        <v>71</v>
      </c>
      <c r="D33" s="44" t="s">
        <v>99</v>
      </c>
      <c r="E33" s="44" t="s">
        <v>63</v>
      </c>
    </row>
    <row r="34" spans="1:5" x14ac:dyDescent="0.4">
      <c r="A34" s="41">
        <v>39933</v>
      </c>
      <c r="B34" s="3" t="str">
        <f t="shared" ca="1" si="0"/>
        <v>11年</v>
      </c>
      <c r="C34" s="3" t="s">
        <v>68</v>
      </c>
      <c r="D34" s="3" t="s">
        <v>100</v>
      </c>
      <c r="E34" s="3" t="s">
        <v>70</v>
      </c>
    </row>
    <row r="35" spans="1:5" x14ac:dyDescent="0.4">
      <c r="A35" s="41">
        <v>43530</v>
      </c>
      <c r="B35" s="3" t="str">
        <f t="shared" ca="1" si="0"/>
        <v>1年</v>
      </c>
      <c r="C35" s="3" t="s">
        <v>79</v>
      </c>
      <c r="D35" s="3" t="s">
        <v>101</v>
      </c>
      <c r="E35" s="3" t="s">
        <v>70</v>
      </c>
    </row>
    <row r="36" spans="1:5" x14ac:dyDescent="0.4">
      <c r="A36" s="41">
        <v>43193</v>
      </c>
      <c r="B36" s="3" t="str">
        <f t="shared" ca="1" si="0"/>
        <v>2年</v>
      </c>
      <c r="C36" s="3" t="s">
        <v>76</v>
      </c>
      <c r="D36" s="3" t="s">
        <v>102</v>
      </c>
      <c r="E36" s="3" t="s">
        <v>63</v>
      </c>
    </row>
    <row r="37" spans="1:5" x14ac:dyDescent="0.4">
      <c r="A37" s="41">
        <v>41973</v>
      </c>
      <c r="B37" s="3" t="str">
        <f t="shared" ca="1" si="0"/>
        <v>6年</v>
      </c>
      <c r="C37" s="3" t="s">
        <v>71</v>
      </c>
      <c r="D37" s="3" t="s">
        <v>103</v>
      </c>
      <c r="E37" s="3" t="s">
        <v>63</v>
      </c>
    </row>
    <row r="38" spans="1:5" x14ac:dyDescent="0.4">
      <c r="A38" s="41">
        <v>41793</v>
      </c>
      <c r="B38" s="3" t="str">
        <f t="shared" ca="1" si="0"/>
        <v>6年</v>
      </c>
      <c r="C38" s="3" t="s">
        <v>68</v>
      </c>
      <c r="D38" s="3" t="s">
        <v>104</v>
      </c>
      <c r="E38" s="3" t="s">
        <v>63</v>
      </c>
    </row>
    <row r="39" spans="1:5" x14ac:dyDescent="0.4">
      <c r="A39" s="41">
        <v>42906</v>
      </c>
      <c r="B39" s="3" t="str">
        <f t="shared" ca="1" si="0"/>
        <v>3年</v>
      </c>
      <c r="C39" s="3" t="s">
        <v>61</v>
      </c>
      <c r="D39" s="3" t="s">
        <v>105</v>
      </c>
      <c r="E39" s="3" t="s">
        <v>63</v>
      </c>
    </row>
    <row r="40" spans="1:5" x14ac:dyDescent="0.4">
      <c r="A40" s="41">
        <v>39741</v>
      </c>
      <c r="B40" s="3" t="str">
        <f t="shared" ca="1" si="0"/>
        <v>12年</v>
      </c>
      <c r="C40" s="3" t="s">
        <v>64</v>
      </c>
      <c r="D40" s="3" t="s">
        <v>106</v>
      </c>
      <c r="E40" s="3" t="s">
        <v>70</v>
      </c>
    </row>
    <row r="41" spans="1:5" x14ac:dyDescent="0.4">
      <c r="A41" s="41">
        <v>43347</v>
      </c>
      <c r="B41" s="3" t="str">
        <f t="shared" ca="1" si="0"/>
        <v>2年</v>
      </c>
      <c r="C41" s="3" t="s">
        <v>71</v>
      </c>
      <c r="D41" s="3" t="s">
        <v>107</v>
      </c>
      <c r="E41" s="3" t="s">
        <v>70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014-product</vt:lpstr>
      <vt:lpstr>015-1-sumproduct</vt:lpstr>
      <vt:lpstr>015-2-sumproduct</vt:lpstr>
      <vt:lpstr>016-sumproduct1</vt:lpstr>
      <vt:lpstr>016-sumproduct2</vt:lpstr>
      <vt:lpstr>016-sumproduct3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2019-11-01T08:36:24Z</dcterms:created>
  <dcterms:modified xsi:type="dcterms:W3CDTF">2021-01-24T16:01:45Z</dcterms:modified>
</cp:coreProperties>
</file>