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charts/chart5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harts/chart6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6.xml" ContentType="application/vnd.openxmlformats-officedocument.drawing+xml"/>
  <Override PartName="/xl/charts/chart7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8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7.xml" ContentType="application/vnd.openxmlformats-officedocument.drawing+xml"/>
  <Override PartName="/xl/charts/chartEx1.xml" ContentType="application/vnd.ms-office.chartex+xml"/>
  <Override PartName="/xl/charts/style7.xml" ContentType="application/vnd.ms-office.chartstyle+xml"/>
  <Override PartName="/xl/charts/colors7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D:\course\exceladv\chart2\"/>
    </mc:Choice>
  </mc:AlternateContent>
  <xr:revisionPtr revIDLastSave="0" documentId="13_ncr:1_{F685F09E-D32A-4331-B8C4-F0FFAC2C5819}" xr6:coauthVersionLast="47" xr6:coauthVersionMax="47" xr10:uidLastSave="{00000000-0000-0000-0000-000000000000}"/>
  <bookViews>
    <workbookView xWindow="-103" yWindow="-103" windowWidth="33120" windowHeight="18120" tabRatio="819" activeTab="8" xr2:uid="{00000000-000D-0000-FFFF-FFFF00000000}"/>
  </bookViews>
  <sheets>
    <sheet name="格式化條件-色階" sheetId="7" r:id="rId1"/>
    <sheet name="進度表" sheetId="3" r:id="rId2"/>
    <sheet name="進度表-ex" sheetId="5" r:id="rId3"/>
    <sheet name="甘特圖1" sheetId="1" r:id="rId4"/>
    <sheet name="甘特圖2" sheetId="10" r:id="rId5"/>
    <sheet name="甘特圖3" sheetId="11" r:id="rId6"/>
    <sheet name="甘特圖4" sheetId="12" r:id="rId7"/>
    <sheet name="甘特圖4-2" sheetId="14" r:id="rId8"/>
    <sheet name="甘特圖5" sheetId="13" r:id="rId9"/>
    <sheet name="甘特圖-練習" sheetId="2" r:id="rId10"/>
    <sheet name="Gantt1" sheetId="16" r:id="rId11"/>
    <sheet name="Gantt2" sheetId="17" r:id="rId12"/>
    <sheet name="Gantt3waterfall" sheetId="15" r:id="rId13"/>
  </sheets>
  <externalReferences>
    <externalReference r:id="rId14"/>
  </externalReferences>
  <definedNames>
    <definedName name="_xlchart.v1.0" hidden="1">Gantt3waterfall!$A$2:$B$13</definedName>
    <definedName name="_xlchart.v1.1" hidden="1">Gantt3waterfall!$C$1</definedName>
    <definedName name="_xlchart.v1.2" hidden="1">Gantt3waterfall!$C$2:$C$13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13" i="17" l="1"/>
  <c r="C12" i="17"/>
  <c r="C11" i="17"/>
  <c r="C10" i="17"/>
  <c r="C9" i="17"/>
  <c r="C8" i="17"/>
  <c r="C7" i="17"/>
  <c r="C6" i="17"/>
  <c r="C5" i="17"/>
  <c r="C4" i="17"/>
  <c r="C3" i="17"/>
  <c r="C2" i="17"/>
  <c r="C13" i="16"/>
  <c r="C12" i="16"/>
  <c r="C11" i="16"/>
  <c r="C10" i="16"/>
  <c r="C9" i="16"/>
  <c r="C8" i="16"/>
  <c r="C7" i="16"/>
  <c r="C6" i="16"/>
  <c r="C5" i="16"/>
  <c r="C4" i="16"/>
  <c r="C3" i="16"/>
  <c r="C2" i="16"/>
  <c r="C13" i="15"/>
  <c r="C12" i="15"/>
  <c r="C11" i="15"/>
  <c r="C10" i="15"/>
  <c r="C9" i="15"/>
  <c r="C8" i="15"/>
  <c r="C7" i="15"/>
  <c r="C6" i="15"/>
  <c r="C5" i="15"/>
  <c r="C4" i="15"/>
  <c r="C3" i="15"/>
  <c r="C2" i="15"/>
  <c r="R1" i="12"/>
  <c r="Q1" i="12"/>
  <c r="K1" i="12"/>
  <c r="C2" i="11"/>
  <c r="G2" i="10"/>
  <c r="I2" i="10"/>
  <c r="D2" i="10"/>
  <c r="S1" i="14"/>
  <c r="T1" i="14"/>
  <c r="U1" i="14"/>
  <c r="V1" i="14"/>
  <c r="W1" i="14"/>
  <c r="X1" i="14"/>
  <c r="Y1" i="14"/>
  <c r="Z1" i="14"/>
  <c r="R1" i="14"/>
  <c r="F9" i="14"/>
  <c r="I9" i="14" s="1"/>
  <c r="F8" i="14"/>
  <c r="I8" i="14" s="1"/>
  <c r="F7" i="14"/>
  <c r="I7" i="14" s="1"/>
  <c r="F6" i="14"/>
  <c r="I6" i="14" s="1"/>
  <c r="F5" i="14"/>
  <c r="I5" i="14" s="1"/>
  <c r="F4" i="14"/>
  <c r="I4" i="14" s="1"/>
  <c r="F3" i="14"/>
  <c r="I3" i="14" s="1"/>
  <c r="F2" i="14"/>
  <c r="I2" i="14" s="1"/>
  <c r="F9" i="13"/>
  <c r="I9" i="13" s="1"/>
  <c r="C9" i="13"/>
  <c r="G9" i="13" s="1"/>
  <c r="H9" i="13" s="1"/>
  <c r="F8" i="13"/>
  <c r="I8" i="13" s="1"/>
  <c r="C8" i="13"/>
  <c r="D8" i="13" s="1"/>
  <c r="F7" i="13"/>
  <c r="I7" i="13" s="1"/>
  <c r="C7" i="13"/>
  <c r="G7" i="13" s="1"/>
  <c r="H7" i="13" s="1"/>
  <c r="F6" i="13"/>
  <c r="C6" i="13"/>
  <c r="G6" i="13" s="1"/>
  <c r="H6" i="13" s="1"/>
  <c r="F5" i="13"/>
  <c r="I5" i="13" s="1"/>
  <c r="C5" i="13"/>
  <c r="G5" i="13" s="1"/>
  <c r="H5" i="13" s="1"/>
  <c r="F4" i="13"/>
  <c r="I4" i="13" s="1"/>
  <c r="C4" i="13"/>
  <c r="D4" i="13" s="1"/>
  <c r="F3" i="13"/>
  <c r="I3" i="13" s="1"/>
  <c r="C3" i="13"/>
  <c r="G3" i="13" s="1"/>
  <c r="H3" i="13" s="1"/>
  <c r="F2" i="13"/>
  <c r="C2" i="13"/>
  <c r="G2" i="13" s="1"/>
  <c r="H2" i="13" s="1"/>
  <c r="J1" i="14" l="1" a="1"/>
  <c r="J1" i="14" s="1"/>
  <c r="G8" i="13"/>
  <c r="H8" i="13" s="1"/>
  <c r="G4" i="13"/>
  <c r="H4" i="13" s="1"/>
  <c r="I2" i="13"/>
  <c r="I6" i="13"/>
  <c r="D2" i="13"/>
  <c r="D6" i="13"/>
  <c r="D3" i="13"/>
  <c r="D5" i="13"/>
  <c r="D7" i="13"/>
  <c r="D9" i="13"/>
  <c r="F9" i="12" l="1"/>
  <c r="C9" i="12"/>
  <c r="G9" i="12" s="1"/>
  <c r="H9" i="12" s="1"/>
  <c r="F8" i="12"/>
  <c r="I8" i="12" s="1"/>
  <c r="C8" i="12"/>
  <c r="G8" i="12" s="1"/>
  <c r="H8" i="12" s="1"/>
  <c r="F7" i="12"/>
  <c r="C7" i="12"/>
  <c r="G7" i="12" s="1"/>
  <c r="H7" i="12" s="1"/>
  <c r="F6" i="12"/>
  <c r="C6" i="12"/>
  <c r="G6" i="12" s="1"/>
  <c r="H6" i="12" s="1"/>
  <c r="F5" i="12"/>
  <c r="C5" i="12"/>
  <c r="G5" i="12" s="1"/>
  <c r="H5" i="12" s="1"/>
  <c r="F4" i="12"/>
  <c r="C4" i="12"/>
  <c r="G4" i="12" s="1"/>
  <c r="H4" i="12" s="1"/>
  <c r="F3" i="12"/>
  <c r="I3" i="12" s="1"/>
  <c r="C3" i="12"/>
  <c r="G3" i="12" s="1"/>
  <c r="H3" i="12" s="1"/>
  <c r="F2" i="12"/>
  <c r="I2" i="12" s="1"/>
  <c r="C2" i="12"/>
  <c r="G2" i="12" s="1"/>
  <c r="H2" i="12" s="1"/>
  <c r="I5" i="12" l="1"/>
  <c r="N1" i="12"/>
  <c r="I9" i="12"/>
  <c r="I4" i="12"/>
  <c r="M1" i="12"/>
  <c r="I7" i="12"/>
  <c r="P1" i="12"/>
  <c r="I6" i="12"/>
  <c r="O1" i="12"/>
  <c r="L1" i="12"/>
  <c r="D2" i="12"/>
  <c r="D4" i="12"/>
  <c r="D8" i="12"/>
  <c r="D6" i="12"/>
  <c r="D9" i="12"/>
  <c r="D3" i="12"/>
  <c r="D5" i="12"/>
  <c r="D7" i="12"/>
  <c r="F9" i="11"/>
  <c r="C9" i="11"/>
  <c r="F8" i="11"/>
  <c r="C8" i="11"/>
  <c r="F7" i="11"/>
  <c r="I7" i="11" s="1"/>
  <c r="C7" i="11"/>
  <c r="F6" i="11"/>
  <c r="I6" i="11" s="1"/>
  <c r="C6" i="11"/>
  <c r="F5" i="11"/>
  <c r="C5" i="11"/>
  <c r="F4" i="11"/>
  <c r="C4" i="11"/>
  <c r="F3" i="11"/>
  <c r="C3" i="11"/>
  <c r="F2" i="11"/>
  <c r="I2" i="11" s="1"/>
  <c r="D2" i="11" l="1"/>
  <c r="G2" i="11"/>
  <c r="H2" i="11" s="1"/>
  <c r="D4" i="11"/>
  <c r="G4" i="11"/>
  <c r="H4" i="11" s="1"/>
  <c r="D3" i="11"/>
  <c r="G3" i="11"/>
  <c r="H3" i="11" s="1"/>
  <c r="D9" i="11"/>
  <c r="G9" i="11"/>
  <c r="H9" i="11" s="1"/>
  <c r="D6" i="11"/>
  <c r="G6" i="11"/>
  <c r="H6" i="11" s="1"/>
  <c r="D5" i="11"/>
  <c r="G5" i="11"/>
  <c r="H5" i="11" s="1"/>
  <c r="D7" i="11"/>
  <c r="G7" i="11"/>
  <c r="H7" i="11" s="1"/>
  <c r="D8" i="11"/>
  <c r="G8" i="11"/>
  <c r="H8" i="11" s="1"/>
  <c r="I5" i="11"/>
  <c r="I8" i="11"/>
  <c r="I3" i="11"/>
  <c r="I9" i="11"/>
  <c r="I4" i="11"/>
  <c r="C3" i="10"/>
  <c r="D3" i="10" s="1"/>
  <c r="C4" i="10"/>
  <c r="D4" i="10" s="1"/>
  <c r="C5" i="10"/>
  <c r="D5" i="10" s="1"/>
  <c r="C6" i="10"/>
  <c r="D6" i="10" s="1"/>
  <c r="C7" i="10"/>
  <c r="D7" i="10" s="1"/>
  <c r="C8" i="10"/>
  <c r="D8" i="10" s="1"/>
  <c r="C9" i="10"/>
  <c r="D9" i="10" s="1"/>
  <c r="C2" i="10"/>
  <c r="I9" i="10"/>
  <c r="F9" i="10"/>
  <c r="G9" i="10" s="1"/>
  <c r="F8" i="10"/>
  <c r="G8" i="10" s="1"/>
  <c r="F7" i="10"/>
  <c r="G7" i="10" s="1"/>
  <c r="F6" i="10"/>
  <c r="G6" i="10" s="1"/>
  <c r="F5" i="10"/>
  <c r="G5" i="10" s="1"/>
  <c r="F4" i="10"/>
  <c r="G4" i="10" s="1"/>
  <c r="F3" i="10"/>
  <c r="G3" i="10" s="1"/>
  <c r="I5" i="10" l="1"/>
  <c r="I4" i="10"/>
  <c r="I3" i="10"/>
  <c r="I8" i="10"/>
  <c r="I7" i="10"/>
  <c r="I6" i="10"/>
  <c r="I2" i="7" l="1"/>
  <c r="F3" i="7"/>
  <c r="F4" i="7"/>
  <c r="F5" i="7"/>
  <c r="F6" i="7"/>
  <c r="F7" i="7"/>
  <c r="F8" i="7"/>
  <c r="F9" i="7"/>
  <c r="F10" i="7"/>
  <c r="F11" i="7"/>
  <c r="F12" i="7"/>
  <c r="F13" i="7"/>
  <c r="F14" i="7"/>
  <c r="F15" i="7"/>
  <c r="F16" i="7"/>
  <c r="F17" i="7"/>
  <c r="F18" i="7"/>
  <c r="F19" i="7"/>
  <c r="F20" i="7"/>
  <c r="F21" i="7"/>
  <c r="F22" i="7"/>
  <c r="F23" i="7"/>
  <c r="F24" i="7"/>
  <c r="F25" i="7"/>
  <c r="F2" i="7"/>
  <c r="E3" i="7"/>
  <c r="G3" i="7" s="1"/>
  <c r="E4" i="7"/>
  <c r="G4" i="7" s="1"/>
  <c r="E5" i="7"/>
  <c r="G5" i="7" s="1"/>
  <c r="E6" i="7"/>
  <c r="G6" i="7" s="1"/>
  <c r="E7" i="7"/>
  <c r="G7" i="7" s="1"/>
  <c r="E8" i="7"/>
  <c r="G8" i="7" s="1"/>
  <c r="E9" i="7"/>
  <c r="G9" i="7" s="1"/>
  <c r="E10" i="7"/>
  <c r="G10" i="7" s="1"/>
  <c r="E11" i="7"/>
  <c r="G11" i="7" s="1"/>
  <c r="E12" i="7"/>
  <c r="G12" i="7" s="1"/>
  <c r="E13" i="7"/>
  <c r="G13" i="7" s="1"/>
  <c r="E14" i="7"/>
  <c r="G14" i="7" s="1"/>
  <c r="E15" i="7"/>
  <c r="G15" i="7" s="1"/>
  <c r="E16" i="7"/>
  <c r="G16" i="7" s="1"/>
  <c r="E17" i="7"/>
  <c r="G17" i="7" s="1"/>
  <c r="E18" i="7"/>
  <c r="G18" i="7" s="1"/>
  <c r="E19" i="7"/>
  <c r="G19" i="7" s="1"/>
  <c r="E20" i="7"/>
  <c r="G20" i="7" s="1"/>
  <c r="E21" i="7"/>
  <c r="G21" i="7" s="1"/>
  <c r="E22" i="7"/>
  <c r="G22" i="7" s="1"/>
  <c r="E23" i="7"/>
  <c r="G23" i="7" s="1"/>
  <c r="E24" i="7"/>
  <c r="G24" i="7" s="1"/>
  <c r="E25" i="7"/>
  <c r="G25" i="7" s="1"/>
  <c r="C25" i="7"/>
  <c r="C24" i="7"/>
  <c r="C23" i="7"/>
  <c r="C22" i="7"/>
  <c r="C21" i="7"/>
  <c r="C20" i="7"/>
  <c r="C19" i="7"/>
  <c r="C18" i="7"/>
  <c r="C17" i="7"/>
  <c r="C16" i="7"/>
  <c r="C15" i="7"/>
  <c r="C14" i="7"/>
  <c r="C13" i="7"/>
  <c r="C12" i="7"/>
  <c r="C11" i="7"/>
  <c r="C10" i="7"/>
  <c r="C9" i="7"/>
  <c r="C8" i="7"/>
  <c r="C7" i="7"/>
  <c r="C6" i="7"/>
  <c r="C5" i="7"/>
  <c r="C4" i="7"/>
  <c r="C3" i="7"/>
  <c r="C2" i="7"/>
  <c r="B3" i="7"/>
  <c r="B4" i="7"/>
  <c r="B5" i="7"/>
  <c r="B6" i="7"/>
  <c r="B7" i="7"/>
  <c r="B8" i="7"/>
  <c r="B9" i="7"/>
  <c r="B10" i="7"/>
  <c r="B11" i="7"/>
  <c r="B12" i="7"/>
  <c r="B13" i="7"/>
  <c r="B14" i="7"/>
  <c r="B15" i="7"/>
  <c r="B16" i="7"/>
  <c r="B17" i="7"/>
  <c r="B18" i="7"/>
  <c r="B19" i="7"/>
  <c r="B20" i="7"/>
  <c r="B21" i="7"/>
  <c r="B22" i="7"/>
  <c r="B23" i="7"/>
  <c r="B24" i="7"/>
  <c r="B25" i="7"/>
  <c r="B2" i="7"/>
  <c r="E2" i="7"/>
  <c r="G2" i="7" s="1"/>
  <c r="D9" i="2" l="1"/>
  <c r="D8" i="2"/>
  <c r="D7" i="2"/>
  <c r="D6" i="2"/>
  <c r="D5" i="2"/>
  <c r="D4" i="2"/>
  <c r="D3" i="2"/>
  <c r="D2" i="2"/>
  <c r="D9" i="1"/>
  <c r="E9" i="1" s="1"/>
  <c r="D8" i="1"/>
  <c r="E8" i="1" s="1"/>
  <c r="D7" i="1"/>
  <c r="E7" i="1" s="1"/>
  <c r="D6" i="1"/>
  <c r="E6" i="1" s="1"/>
  <c r="D5" i="1"/>
  <c r="E5" i="1" s="1"/>
  <c r="D4" i="1"/>
  <c r="E4" i="1" s="1"/>
  <c r="D3" i="1"/>
  <c r="E3" i="1" s="1"/>
  <c r="D2" i="1"/>
  <c r="E2" i="1" s="1"/>
  <c r="F2" i="10" l="1"/>
  <c r="C3" i="14" l="1"/>
  <c r="D3" i="14" s="1"/>
  <c r="C9" i="14"/>
  <c r="D9" i="14" s="1"/>
  <c r="C5" i="14"/>
  <c r="D5" i="14" s="1"/>
  <c r="C6" i="14"/>
  <c r="D6" i="14" s="1"/>
  <c r="C8" i="14"/>
  <c r="G8" i="14" s="1"/>
  <c r="H8" i="14" s="1"/>
  <c r="C4" i="14"/>
  <c r="D4" i="14" s="1"/>
  <c r="C2" i="14"/>
  <c r="D2" i="14" s="1"/>
  <c r="C7" i="14"/>
  <c r="G7" i="14" s="1"/>
  <c r="H7" i="14" s="1"/>
  <c r="D7" i="14" l="1"/>
  <c r="D8" i="14"/>
  <c r="G5" i="14"/>
  <c r="H5" i="14" s="1"/>
  <c r="G6" i="14"/>
  <c r="H6" i="14" s="1"/>
  <c r="G2" i="14"/>
  <c r="H2" i="14" s="1"/>
  <c r="G4" i="14"/>
  <c r="H4" i="14" s="1"/>
  <c r="G3" i="14"/>
  <c r="H3" i="14" s="1"/>
  <c r="G9" i="14"/>
  <c r="H9" i="14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<sst xmlns="http://schemas.openxmlformats.org/spreadsheetml/2006/main" count="308" uniqueCount="95">
  <si>
    <t>工作項目</t>
    <phoneticPr fontId="4" type="noConversion"/>
  </si>
  <si>
    <t>開始日期</t>
    <phoneticPr fontId="4" type="noConversion"/>
  </si>
  <si>
    <t>天數</t>
    <phoneticPr fontId="4" type="noConversion"/>
  </si>
  <si>
    <t>結束日期</t>
    <phoneticPr fontId="4" type="noConversion"/>
  </si>
  <si>
    <t>操作步驟</t>
    <phoneticPr fontId="3" type="noConversion"/>
  </si>
  <si>
    <t>1.選取範圍為資料來源-A1:B9</t>
    <phoneticPr fontId="4" type="noConversion"/>
  </si>
  <si>
    <t xml:space="preserve">2.「插入/圖表/「立體堆疊橫條圖」 </t>
    <phoneticPr fontId="4" type="noConversion"/>
  </si>
  <si>
    <t>3.新增範圍：C1:C9</t>
    <phoneticPr fontId="3" type="noConversion"/>
  </si>
  <si>
    <t xml:space="preserve">4.單按底端『類別X軸標籤(T)』後之文字方塊，將原內容全數刪除，續選取A2:A9之工作項目當類別X軸標籤 </t>
    <phoneticPr fontId="3" type="noConversion"/>
  </si>
  <si>
    <t>5.為各資料數列之圖塊，加上資料標籤-按『圖表工具/設計/新增圖表項目』鈕，選『資料標籤(D)/其他資料標籤選項(M)…』</t>
    <phoneticPr fontId="3" type="noConversion"/>
  </si>
  <si>
    <t xml:space="preserve">6.將日期所在圖區背景格式改為無填滿＋變更日期格式為m/d＋日期範圍
</t>
    <phoneticPr fontId="3" type="noConversion"/>
  </si>
  <si>
    <r>
      <t>按『圖表工具/格式/目前的選取範圍/格式化選取範圍』鈕，轉入『資料數列格式』窗格『填滿與線條』標籤，將其設定為</t>
    </r>
    <r>
      <rPr>
        <sz val="12"/>
        <color rgb="FF0070C0"/>
        <rFont val="微軟正黑體"/>
        <family val="2"/>
        <charset val="136"/>
      </rPr>
      <t>無填滿</t>
    </r>
    <phoneticPr fontId="3" type="noConversion"/>
  </si>
  <si>
    <r>
      <t>點選任一日期標籤，將其選取，按『格式化選取範圍』鈕，轉入『資料標籤格式』窗格之『數值』標籤，將其設定為僅顯示</t>
    </r>
    <r>
      <rPr>
        <sz val="12"/>
        <color rgb="FF0070C0"/>
        <rFont val="微軟正黑體"/>
        <family val="2"/>
        <charset val="136"/>
      </rPr>
      <t>月</t>
    </r>
    <r>
      <rPr>
        <sz val="12"/>
        <color rgb="FF0070C0"/>
        <rFont val="Trebuchet MS"/>
        <family val="2"/>
      </rPr>
      <t>/</t>
    </r>
    <r>
      <rPr>
        <sz val="12"/>
        <color rgb="FF0070C0"/>
        <rFont val="微軟正黑體"/>
        <family val="2"/>
        <charset val="136"/>
      </rPr>
      <t>日資料</t>
    </r>
    <phoneticPr fontId="3" type="noConversion"/>
  </si>
  <si>
    <t>將水平（類別）座標軸之日期－最大值(2013/6/1)與最小值(2013/1/5)</t>
    <phoneticPr fontId="3" type="noConversion"/>
  </si>
  <si>
    <t>7.改變天數所在圖區之背景格式－目的在讓天數清楚顥示</t>
    <phoneticPr fontId="3" type="noConversion"/>
  </si>
  <si>
    <t>8.將垂直(數值)軸的格式－類別次序反轉</t>
    <phoneticPr fontId="3" type="noConversion"/>
  </si>
  <si>
    <t>9.個別調整日期標籤的位置</t>
    <phoneticPr fontId="3" type="noConversion"/>
  </si>
  <si>
    <r>
      <rPr>
        <sz val="12"/>
        <color rgb="FF404040"/>
        <rFont val="Trebuchet MS"/>
        <family val="2"/>
      </rPr>
      <t>10.</t>
    </r>
    <r>
      <rPr>
        <sz val="12"/>
        <color rgb="FF404040"/>
        <rFont val="微軟正黑體"/>
        <family val="2"/>
        <charset val="136"/>
      </rPr>
      <t>按『</t>
    </r>
    <r>
      <rPr>
        <b/>
        <sz val="12"/>
        <color rgb="FFC00000"/>
        <rFont val="微軟正黑體"/>
        <family val="2"/>
        <charset val="136"/>
      </rPr>
      <t>圖表工具</t>
    </r>
    <r>
      <rPr>
        <b/>
        <sz val="12"/>
        <color rgb="FFC00000"/>
        <rFont val="Trebuchet MS"/>
        <family val="2"/>
      </rPr>
      <t>/</t>
    </r>
    <r>
      <rPr>
        <b/>
        <sz val="12"/>
        <color rgb="FFC00000"/>
        <rFont val="微軟正黑體"/>
        <family val="2"/>
        <charset val="136"/>
      </rPr>
      <t>設計</t>
    </r>
    <r>
      <rPr>
        <b/>
        <sz val="12"/>
        <color rgb="FFC00000"/>
        <rFont val="Trebuchet MS"/>
        <family val="2"/>
      </rPr>
      <t>/</t>
    </r>
    <r>
      <rPr>
        <b/>
        <sz val="12"/>
        <color rgb="FFC00000"/>
        <rFont val="微軟正黑體"/>
        <family val="2"/>
        <charset val="136"/>
      </rPr>
      <t>新增圖表項目</t>
    </r>
    <r>
      <rPr>
        <sz val="12"/>
        <color rgb="FF404040"/>
        <rFont val="微軟正黑體"/>
        <family val="2"/>
        <charset val="136"/>
      </rPr>
      <t>』鈕，選「</t>
    </r>
    <r>
      <rPr>
        <b/>
        <sz val="12"/>
        <color rgb="FFC00000"/>
        <rFont val="微軟正黑體"/>
        <family val="2"/>
        <charset val="136"/>
      </rPr>
      <t>圖表標題</t>
    </r>
    <r>
      <rPr>
        <b/>
        <sz val="12"/>
        <color rgb="FFC00000"/>
        <rFont val="Trebuchet MS"/>
        <family val="2"/>
      </rPr>
      <t>/</t>
    </r>
    <r>
      <rPr>
        <b/>
        <sz val="12"/>
        <color rgb="FFC00000"/>
        <rFont val="微軟正黑體"/>
        <family val="2"/>
        <charset val="136"/>
      </rPr>
      <t>圖表上方</t>
    </r>
    <r>
      <rPr>
        <b/>
        <sz val="12"/>
        <color rgb="FFC00000"/>
        <rFont val="Trebuchet MS"/>
        <family val="2"/>
      </rPr>
      <t>(A)</t>
    </r>
    <r>
      <rPr>
        <sz val="12"/>
        <color rgb="FF404040"/>
        <rFont val="微軟正黑體"/>
        <family val="2"/>
        <charset val="136"/>
      </rPr>
      <t>」，加入上方標題，並將其內容改為『工作進度表』</t>
    </r>
    <phoneticPr fontId="3" type="noConversion"/>
  </si>
  <si>
    <t>年月</t>
  </si>
  <si>
    <t>2017年</t>
  </si>
  <si>
    <t>2018年</t>
    <phoneticPr fontId="16" type="noConversion"/>
  </si>
  <si>
    <t>2019年</t>
  </si>
  <si>
    <t>項次</t>
  </si>
  <si>
    <t>工作項目</t>
  </si>
  <si>
    <t>5月</t>
  </si>
  <si>
    <t>6月</t>
  </si>
  <si>
    <t>7月</t>
  </si>
  <si>
    <t>8月</t>
  </si>
  <si>
    <t>9月</t>
  </si>
  <si>
    <t>10月</t>
  </si>
  <si>
    <t>11月</t>
  </si>
  <si>
    <t>12月</t>
  </si>
  <si>
    <t>1月</t>
    <phoneticPr fontId="16" type="noConversion"/>
  </si>
  <si>
    <t>2月</t>
  </si>
  <si>
    <t>3月</t>
  </si>
  <si>
    <t>4月</t>
  </si>
  <si>
    <t>01</t>
    <phoneticPr fontId="16" type="noConversion"/>
  </si>
  <si>
    <t>規劃草案(預算及辦法)</t>
    <phoneticPr fontId="16" type="noConversion"/>
  </si>
  <si>
    <t>02</t>
  </si>
  <si>
    <t>組成工作小組</t>
  </si>
  <si>
    <t>03</t>
    <phoneticPr fontId="16" type="noConversion"/>
  </si>
  <si>
    <r>
      <t>3.1.</t>
    </r>
    <r>
      <rPr>
        <sz val="12"/>
        <color rgb="FF000000"/>
        <rFont val="標楷體"/>
        <family val="4"/>
        <charset val="136"/>
      </rPr>
      <t>需求調查</t>
    </r>
    <phoneticPr fontId="16" type="noConversion"/>
  </si>
  <si>
    <r>
      <t>3.2.</t>
    </r>
    <r>
      <rPr>
        <sz val="12"/>
        <color rgb="FF000000"/>
        <rFont val="標楷體"/>
        <family val="4"/>
        <charset val="136"/>
      </rPr>
      <t>建置導入</t>
    </r>
    <phoneticPr fontId="16" type="noConversion"/>
  </si>
  <si>
    <r>
      <t>3.3.</t>
    </r>
    <r>
      <rPr>
        <sz val="12"/>
        <color rgb="FF000000"/>
        <rFont val="標楷體"/>
        <family val="4"/>
        <charset val="136"/>
      </rPr>
      <t>教育訓練</t>
    </r>
    <phoneticPr fontId="16" type="noConversion"/>
  </si>
  <si>
    <t>04</t>
  </si>
  <si>
    <t>成果發表</t>
  </si>
  <si>
    <t>05</t>
  </si>
  <si>
    <t>檢討及成果報告</t>
  </si>
  <si>
    <t>計畫實施</t>
    <phoneticPr fontId="16" type="noConversion"/>
  </si>
  <si>
    <t>3.1</t>
    <phoneticPr fontId="3" type="noConversion"/>
  </si>
  <si>
    <t>3.3</t>
  </si>
  <si>
    <t>3.2</t>
  </si>
  <si>
    <t>格式化條件-色階</t>
    <phoneticPr fontId="3" type="noConversion"/>
  </si>
  <si>
    <t>日期</t>
    <phoneticPr fontId="3" type="noConversion"/>
  </si>
  <si>
    <t>進度</t>
    <phoneticPr fontId="3" type="noConversion"/>
  </si>
  <si>
    <t>完成百分比</t>
    <phoneticPr fontId="3" type="noConversion"/>
  </si>
  <si>
    <t>規劃</t>
    <phoneticPr fontId="4" type="noConversion"/>
  </si>
  <si>
    <t>需求調查</t>
    <phoneticPr fontId="16" type="noConversion"/>
  </si>
  <si>
    <t>建置導入</t>
  </si>
  <si>
    <t>教育訓練</t>
  </si>
  <si>
    <t>成果報告</t>
    <phoneticPr fontId="3" type="noConversion"/>
  </si>
  <si>
    <t>task1</t>
    <phoneticPr fontId="4" type="noConversion"/>
  </si>
  <si>
    <t>task2</t>
  </si>
  <si>
    <t>task3</t>
  </si>
  <si>
    <t>task4</t>
  </si>
  <si>
    <t>task5</t>
  </si>
  <si>
    <t>task6</t>
  </si>
  <si>
    <t>task7</t>
  </si>
  <si>
    <t>task8</t>
  </si>
  <si>
    <t>已完成天數</t>
    <phoneticPr fontId="3" type="noConversion"/>
  </si>
  <si>
    <t>未完成天數</t>
    <phoneticPr fontId="3" type="noConversion"/>
  </si>
  <si>
    <t>總天數</t>
    <phoneticPr fontId="4" type="noConversion"/>
  </si>
  <si>
    <t>完成百分比</t>
    <phoneticPr fontId="3" type="noConversion"/>
  </si>
  <si>
    <t>實際完成天數</t>
    <phoneticPr fontId="4" type="noConversion"/>
  </si>
  <si>
    <t>J2設定格式化條件，再複製格式到其它範圍</t>
    <phoneticPr fontId="3" type="noConversion"/>
  </si>
  <si>
    <t>檢視／取消格線</t>
    <phoneticPr fontId="3" type="noConversion"/>
  </si>
  <si>
    <t>在儲存格加底線：框線/其它框線</t>
    <phoneticPr fontId="3" type="noConversion"/>
  </si>
  <si>
    <t>插入堆疊橫條圖</t>
    <phoneticPr fontId="3" type="noConversion"/>
  </si>
  <si>
    <t>圖表工具/設計/選取資料/新增</t>
    <phoneticPr fontId="3" type="noConversion"/>
  </si>
  <si>
    <t>開始日期</t>
    <phoneticPr fontId="3" type="noConversion"/>
  </si>
  <si>
    <t>專案天數</t>
    <phoneticPr fontId="3" type="noConversion"/>
  </si>
  <si>
    <t>座標軸(垂直)：點選開始日期，在右側水平類別座標軸標籤/編輯/標軸標籤範圍選擇工作項目範圍</t>
    <phoneticPr fontId="3" type="noConversion"/>
  </si>
  <si>
    <t>座標軸(垂直)：右鍵/座標軸格式/類別次序反轉</t>
    <phoneticPr fontId="3" type="noConversion"/>
  </si>
  <si>
    <t>設計/版面配置：標籤值(日期或天數)及標題</t>
    <phoneticPr fontId="3" type="noConversion"/>
  </si>
  <si>
    <t>待更新</t>
    <phoneticPr fontId="3" type="noConversion"/>
  </si>
  <si>
    <t>task</t>
    <phoneticPr fontId="3" type="noConversion"/>
  </si>
  <si>
    <t>Start date</t>
    <phoneticPr fontId="3" type="noConversion"/>
  </si>
  <si>
    <t>days</t>
    <phoneticPr fontId="3" type="noConversion"/>
  </si>
  <si>
    <t>End date</t>
    <phoneticPr fontId="3" type="noConversion"/>
  </si>
  <si>
    <t>task1</t>
    <phoneticPr fontId="3" type="noConversion"/>
  </si>
  <si>
    <t>task9</t>
  </si>
  <si>
    <t>task10</t>
  </si>
  <si>
    <t>task11</t>
  </si>
  <si>
    <t>task12</t>
  </si>
  <si>
    <t>誤差線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</si>
</sst>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yyyy/mm/dd"/>
    <numFmt numFmtId="177" formatCode="0&quot;天&quot;"/>
  </numFmts>
  <fonts count="24">
    <font>
      <sz val="12"/>
      <color theme="1"/>
      <name val="新細明體"/>
      <family val="2"/>
      <charset val="136"/>
    </font>
    <font>
      <sz val="12"/>
      <color theme="0"/>
      <name val="新細明體"/>
      <family val="2"/>
      <charset val="136"/>
      <scheme val="minor"/>
    </font>
    <font>
      <b/>
      <sz val="12"/>
      <color indexed="8"/>
      <name val="新細明體"/>
      <family val="1"/>
      <charset val="136"/>
    </font>
    <font>
      <sz val="9"/>
      <name val="新細明體"/>
      <family val="2"/>
      <charset val="136"/>
    </font>
    <font>
      <sz val="9"/>
      <name val="新細明體"/>
      <family val="1"/>
      <charset val="136"/>
    </font>
    <font>
      <b/>
      <sz val="12"/>
      <color theme="1"/>
      <name val="新細明體"/>
      <family val="1"/>
      <charset val="136"/>
    </font>
    <font>
      <sz val="12"/>
      <color rgb="FF404040"/>
      <name val="微軟正黑體"/>
      <family val="2"/>
      <charset val="136"/>
    </font>
    <font>
      <sz val="12"/>
      <color rgb="FFFF0000"/>
      <name val="微軟正黑體"/>
      <family val="2"/>
      <charset val="136"/>
    </font>
    <font>
      <sz val="12"/>
      <color rgb="FF0070C0"/>
      <name val="微軟正黑體"/>
      <family val="2"/>
      <charset val="136"/>
    </font>
    <font>
      <sz val="12"/>
      <color rgb="FF0070C0"/>
      <name val="Trebuchet MS"/>
      <family val="2"/>
    </font>
    <font>
      <sz val="12"/>
      <color rgb="FF0070C0"/>
      <name val="新細明體"/>
      <family val="2"/>
      <charset val="136"/>
    </font>
    <font>
      <sz val="12"/>
      <color rgb="FF90C226"/>
      <name val="+mj-lt"/>
      <family val="2"/>
    </font>
    <font>
      <sz val="12"/>
      <color rgb="FF404040"/>
      <name val="Trebuchet MS"/>
      <family val="2"/>
    </font>
    <font>
      <b/>
      <sz val="12"/>
      <color rgb="FFC00000"/>
      <name val="微軟正黑體"/>
      <family val="2"/>
      <charset val="136"/>
    </font>
    <font>
      <b/>
      <sz val="12"/>
      <color rgb="FFC00000"/>
      <name val="Trebuchet MS"/>
      <family val="2"/>
    </font>
    <font>
      <b/>
      <sz val="12"/>
      <color rgb="FF000000"/>
      <name val="標楷體"/>
      <family val="4"/>
      <charset val="136"/>
    </font>
    <font>
      <sz val="9"/>
      <name val="新細明體"/>
      <family val="2"/>
      <charset val="136"/>
      <scheme val="minor"/>
    </font>
    <font>
      <b/>
      <sz val="12"/>
      <color theme="1"/>
      <name val="標楷體"/>
      <family val="4"/>
      <charset val="136"/>
    </font>
    <font>
      <sz val="12"/>
      <color rgb="FF000000"/>
      <name val="標楷體"/>
      <family val="4"/>
      <charset val="136"/>
    </font>
    <font>
      <sz val="12"/>
      <color theme="1"/>
      <name val="標楷體"/>
      <family val="4"/>
      <charset val="136"/>
    </font>
    <font>
      <sz val="12"/>
      <color rgb="FF000000"/>
      <name val="Times New Roman"/>
      <family val="1"/>
    </font>
    <font>
      <sz val="12"/>
      <color theme="1"/>
      <name val="新細明體"/>
      <family val="2"/>
      <charset val="136"/>
    </font>
    <font>
      <sz val="12"/>
      <color indexed="8"/>
      <name val="新細明體"/>
      <family val="1"/>
      <charset val="136"/>
    </font>
    <font>
      <sz val="15"/>
      <color theme="1"/>
      <name val="微軟正黑體"/>
      <family val="2"/>
      <charset val="136"/>
    </font>
  </fonts>
  <fills count="12">
    <fill>
      <patternFill patternType="none"/>
    </fill>
    <fill>
      <patternFill patternType="gray125"/>
    </fill>
    <fill>
      <patternFill patternType="solid">
        <fgColor theme="4"/>
      </patternFill>
    </fill>
    <fill>
      <patternFill patternType="solid">
        <fgColor rgb="FFD9D9D9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CC"/>
      </patternFill>
    </fill>
    <fill>
      <patternFill patternType="solid">
        <fgColor rgb="FFFFFF0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rgb="FFEAF4FF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auto="1"/>
      </top>
      <bottom/>
      <diagonal/>
    </border>
    <border>
      <left style="thin">
        <color rgb="FFCCCCCC"/>
      </left>
      <right style="thin">
        <color rgb="FFCCCCCC"/>
      </right>
      <top style="thin">
        <color rgb="FFCCCCCC"/>
      </top>
      <bottom style="thin">
        <color rgb="FFCCCCCC"/>
      </bottom>
      <diagonal/>
    </border>
  </borders>
  <cellStyleXfs count="4">
    <xf numFmtId="0" fontId="0" fillId="0" borderId="0">
      <alignment vertical="center"/>
    </xf>
    <xf numFmtId="0" fontId="1" fillId="2" borderId="0" applyNumberFormat="0" applyBorder="0" applyAlignment="0" applyProtection="0">
      <alignment vertical="center"/>
    </xf>
    <xf numFmtId="9" fontId="21" fillId="0" borderId="0" applyFont="0" applyFill="0" applyBorder="0" applyAlignment="0" applyProtection="0">
      <alignment vertical="center"/>
    </xf>
    <xf numFmtId="0" fontId="21" fillId="7" borderId="5" applyNumberFormat="0" applyFont="0" applyAlignment="0" applyProtection="0">
      <alignment vertical="center"/>
    </xf>
  </cellStyleXfs>
  <cellXfs count="64">
    <xf numFmtId="0" fontId="0" fillId="0" borderId="0" xfId="0">
      <alignment vertical="center"/>
    </xf>
    <xf numFmtId="0" fontId="2" fillId="0" borderId="0" xfId="0" applyFont="1" applyAlignment="1">
      <alignment horizontal="left" vertical="center"/>
    </xf>
    <xf numFmtId="0" fontId="2" fillId="0" borderId="0" xfId="0" applyFont="1" applyAlignment="1">
      <alignment horizontal="right" vertical="center"/>
    </xf>
    <xf numFmtId="0" fontId="5" fillId="0" borderId="0" xfId="0" applyFont="1">
      <alignment vertical="center"/>
    </xf>
    <xf numFmtId="176" fontId="0" fillId="0" borderId="0" xfId="0" applyNumberFormat="1">
      <alignment vertical="center"/>
    </xf>
    <xf numFmtId="177" fontId="0" fillId="0" borderId="0" xfId="0" applyNumberFormat="1">
      <alignment vertical="center"/>
    </xf>
    <xf numFmtId="0" fontId="0" fillId="0" borderId="0" xfId="0" applyAlignment="1"/>
    <xf numFmtId="0" fontId="6" fillId="0" borderId="0" xfId="0" applyFont="1" applyAlignment="1"/>
    <xf numFmtId="0" fontId="7" fillId="0" borderId="0" xfId="0" applyFont="1" applyAlignment="1"/>
    <xf numFmtId="0" fontId="10" fillId="0" borderId="0" xfId="0" applyFont="1">
      <alignment vertical="center"/>
    </xf>
    <xf numFmtId="0" fontId="11" fillId="0" borderId="0" xfId="0" applyFont="1" applyAlignment="1">
      <alignment vertical="top" readingOrder="1"/>
    </xf>
    <xf numFmtId="0" fontId="15" fillId="0" borderId="1" xfId="0" applyFont="1" applyBorder="1" applyAlignment="1">
      <alignment horizontal="center" vertical="center" shrinkToFit="1"/>
    </xf>
    <xf numFmtId="0" fontId="15" fillId="3" borderId="1" xfId="0" applyFont="1" applyFill="1" applyBorder="1" applyAlignment="1">
      <alignment horizontal="center" vertical="center" shrinkToFit="1"/>
    </xf>
    <xf numFmtId="0" fontId="17" fillId="4" borderId="3" xfId="0" applyFont="1" applyFill="1" applyBorder="1" applyAlignment="1">
      <alignment vertical="center" shrinkToFit="1"/>
    </xf>
    <xf numFmtId="0" fontId="17" fillId="4" borderId="4" xfId="0" applyFont="1" applyFill="1" applyBorder="1" applyAlignment="1">
      <alignment vertical="center" shrinkToFit="1"/>
    </xf>
    <xf numFmtId="0" fontId="18" fillId="0" borderId="0" xfId="0" applyFont="1">
      <alignment vertical="center"/>
    </xf>
    <xf numFmtId="0" fontId="18" fillId="5" borderId="1" xfId="0" applyFont="1" applyFill="1" applyBorder="1" applyAlignment="1">
      <alignment horizontal="center" vertical="center" shrinkToFit="1"/>
    </xf>
    <xf numFmtId="0" fontId="18" fillId="0" borderId="1" xfId="0" applyFont="1" applyBorder="1" applyAlignment="1">
      <alignment vertical="center" shrinkToFit="1"/>
    </xf>
    <xf numFmtId="9" fontId="19" fillId="0" borderId="1" xfId="0" applyNumberFormat="1" applyFont="1" applyBorder="1" applyAlignment="1">
      <alignment horizontal="center" vertical="center" shrinkToFit="1"/>
    </xf>
    <xf numFmtId="0" fontId="19" fillId="0" borderId="1" xfId="0" applyFont="1" applyBorder="1" applyAlignment="1">
      <alignment horizontal="left" vertical="center" shrinkToFit="1"/>
    </xf>
    <xf numFmtId="0" fontId="19" fillId="0" borderId="1" xfId="0" applyFont="1" applyBorder="1" applyAlignment="1">
      <alignment vertical="center" shrinkToFit="1"/>
    </xf>
    <xf numFmtId="0" fontId="19" fillId="0" borderId="1" xfId="0" applyFont="1" applyBorder="1" applyAlignment="1">
      <alignment horizontal="center" vertical="center" shrinkToFit="1"/>
    </xf>
    <xf numFmtId="0" fontId="0" fillId="0" borderId="1" xfId="0" applyBorder="1" applyAlignment="1">
      <alignment vertical="center" shrinkToFit="1"/>
    </xf>
    <xf numFmtId="0" fontId="18" fillId="0" borderId="1" xfId="0" applyFont="1" applyBorder="1" applyAlignment="1">
      <alignment vertical="center" wrapText="1" shrinkToFit="1"/>
    </xf>
    <xf numFmtId="0" fontId="0" fillId="0" borderId="1" xfId="0" applyBorder="1">
      <alignment vertical="center"/>
    </xf>
    <xf numFmtId="9" fontId="0" fillId="0" borderId="1" xfId="0" applyNumberFormat="1" applyBorder="1" applyAlignment="1">
      <alignment vertical="center" shrinkToFit="1"/>
    </xf>
    <xf numFmtId="9" fontId="19" fillId="0" borderId="1" xfId="0" applyNumberFormat="1" applyFont="1" applyBorder="1" applyAlignment="1">
      <alignment vertical="center" shrinkToFit="1"/>
    </xf>
    <xf numFmtId="0" fontId="19" fillId="0" borderId="1" xfId="0" applyFont="1" applyBorder="1" applyAlignment="1">
      <alignment vertical="top" shrinkToFit="1"/>
    </xf>
    <xf numFmtId="0" fontId="20" fillId="0" borderId="1" xfId="0" applyFont="1" applyBorder="1" applyAlignment="1">
      <alignment horizontal="left" vertical="center" wrapText="1"/>
    </xf>
    <xf numFmtId="0" fontId="20" fillId="0" borderId="1" xfId="0" quotePrefix="1" applyFont="1" applyBorder="1" applyAlignment="1">
      <alignment horizontal="right" vertical="center" wrapText="1"/>
    </xf>
    <xf numFmtId="14" fontId="0" fillId="0" borderId="0" xfId="0" applyNumberFormat="1">
      <alignment vertical="center"/>
    </xf>
    <xf numFmtId="2" fontId="0" fillId="0" borderId="0" xfId="0" applyNumberFormat="1">
      <alignment vertical="center"/>
    </xf>
    <xf numFmtId="0" fontId="22" fillId="0" borderId="0" xfId="0" applyFont="1" applyAlignment="1">
      <alignment horizontal="left" vertical="center"/>
    </xf>
    <xf numFmtId="0" fontId="2" fillId="9" borderId="0" xfId="0" applyFont="1" applyFill="1" applyAlignment="1">
      <alignment horizontal="right" vertical="center"/>
    </xf>
    <xf numFmtId="0" fontId="2" fillId="10" borderId="0" xfId="0" applyFont="1" applyFill="1" applyAlignment="1">
      <alignment horizontal="left" vertical="center"/>
    </xf>
    <xf numFmtId="0" fontId="2" fillId="10" borderId="0" xfId="0" applyFont="1" applyFill="1" applyAlignment="1">
      <alignment horizontal="right" vertical="center"/>
    </xf>
    <xf numFmtId="176" fontId="0" fillId="8" borderId="0" xfId="0" applyNumberFormat="1" applyFill="1">
      <alignment vertical="center"/>
    </xf>
    <xf numFmtId="14" fontId="0" fillId="7" borderId="5" xfId="3" applyNumberFormat="1" applyFont="1">
      <alignment vertical="center"/>
    </xf>
    <xf numFmtId="9" fontId="0" fillId="0" borderId="0" xfId="2" applyFont="1" applyFill="1" applyBorder="1" applyAlignment="1">
      <alignment vertical="center"/>
    </xf>
    <xf numFmtId="0" fontId="2" fillId="4" borderId="0" xfId="0" applyFont="1" applyFill="1" applyAlignment="1">
      <alignment horizontal="right" vertical="center"/>
    </xf>
    <xf numFmtId="0" fontId="2" fillId="10" borderId="6" xfId="0" applyFont="1" applyFill="1" applyBorder="1" applyAlignment="1">
      <alignment horizontal="left" vertical="center"/>
    </xf>
    <xf numFmtId="0" fontId="2" fillId="10" borderId="6" xfId="0" applyFont="1" applyFill="1" applyBorder="1" applyAlignment="1">
      <alignment horizontal="right" vertical="center"/>
    </xf>
    <xf numFmtId="0" fontId="2" fillId="9" borderId="6" xfId="0" applyFont="1" applyFill="1" applyBorder="1" applyAlignment="1">
      <alignment horizontal="right" vertical="center"/>
    </xf>
    <xf numFmtId="0" fontId="2" fillId="4" borderId="6" xfId="0" applyFont="1" applyFill="1" applyBorder="1" applyAlignment="1">
      <alignment horizontal="right" vertical="center"/>
    </xf>
    <xf numFmtId="0" fontId="2" fillId="0" borderId="6" xfId="0" applyFont="1" applyBorder="1" applyAlignment="1">
      <alignment horizontal="right" vertical="center"/>
    </xf>
    <xf numFmtId="14" fontId="0" fillId="9" borderId="6" xfId="3" applyNumberFormat="1" applyFont="1" applyFill="1" applyBorder="1">
      <alignment vertical="center"/>
    </xf>
    <xf numFmtId="176" fontId="0" fillId="9" borderId="6" xfId="0" applyNumberFormat="1" applyFill="1" applyBorder="1">
      <alignment vertical="center"/>
    </xf>
    <xf numFmtId="0" fontId="22" fillId="0" borderId="3" xfId="0" applyFont="1" applyBorder="1" applyAlignment="1">
      <alignment horizontal="left" vertical="center"/>
    </xf>
    <xf numFmtId="176" fontId="0" fillId="0" borderId="3" xfId="0" applyNumberFormat="1" applyBorder="1">
      <alignment vertical="center"/>
    </xf>
    <xf numFmtId="177" fontId="0" fillId="0" borderId="3" xfId="0" applyNumberFormat="1" applyBorder="1">
      <alignment vertical="center"/>
    </xf>
    <xf numFmtId="9" fontId="0" fillId="0" borderId="3" xfId="2" applyFont="1" applyFill="1" applyBorder="1" applyAlignment="1">
      <alignment vertical="center"/>
    </xf>
    <xf numFmtId="0" fontId="0" fillId="0" borderId="3" xfId="0" applyBorder="1">
      <alignment vertical="center"/>
    </xf>
    <xf numFmtId="176" fontId="0" fillId="8" borderId="3" xfId="0" applyNumberFormat="1" applyFill="1" applyBorder="1">
      <alignment vertical="center"/>
    </xf>
    <xf numFmtId="0" fontId="22" fillId="0" borderId="7" xfId="0" applyFont="1" applyBorder="1" applyAlignment="1">
      <alignment horizontal="left" vertical="center"/>
    </xf>
    <xf numFmtId="176" fontId="0" fillId="0" borderId="7" xfId="0" applyNumberFormat="1" applyBorder="1">
      <alignment vertical="center"/>
    </xf>
    <xf numFmtId="177" fontId="0" fillId="0" borderId="7" xfId="0" applyNumberFormat="1" applyBorder="1">
      <alignment vertical="center"/>
    </xf>
    <xf numFmtId="9" fontId="0" fillId="0" borderId="7" xfId="2" applyFont="1" applyFill="1" applyBorder="1" applyAlignment="1">
      <alignment vertical="center"/>
    </xf>
    <xf numFmtId="0" fontId="0" fillId="0" borderId="7" xfId="0" applyBorder="1">
      <alignment vertical="center"/>
    </xf>
    <xf numFmtId="0" fontId="23" fillId="11" borderId="8" xfId="0" applyFont="1" applyFill="1" applyBorder="1" applyAlignment="1">
      <alignment horizontal="center" vertical="center"/>
    </xf>
    <xf numFmtId="14" fontId="0" fillId="6" borderId="0" xfId="3" applyNumberFormat="1" applyFont="1" applyFill="1" applyBorder="1">
      <alignment vertical="center"/>
    </xf>
    <xf numFmtId="0" fontId="1" fillId="2" borderId="2" xfId="1" applyBorder="1" applyAlignment="1">
      <alignment horizontal="center" vertical="center" shrinkToFit="1"/>
    </xf>
    <xf numFmtId="0" fontId="1" fillId="2" borderId="3" xfId="1" applyBorder="1" applyAlignment="1">
      <alignment horizontal="center" vertical="center" shrinkToFit="1"/>
    </xf>
    <xf numFmtId="0" fontId="1" fillId="2" borderId="4" xfId="1" applyBorder="1" applyAlignment="1">
      <alignment horizontal="center" vertical="center" shrinkToFit="1"/>
    </xf>
    <xf numFmtId="0" fontId="1" fillId="2" borderId="1" xfId="1" applyBorder="1" applyAlignment="1">
      <alignment horizontal="center" vertical="center" shrinkToFit="1"/>
    </xf>
  </cellXfs>
  <cellStyles count="4">
    <cellStyle name="一般" xfId="0" builtinId="0"/>
    <cellStyle name="百分比" xfId="2" builtinId="5"/>
    <cellStyle name="備註" xfId="3" builtinId="10"/>
    <cellStyle name="輔色1" xfId="1" builtinId="29"/>
  </cellStyles>
  <dxfs count="4"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Ex1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zh-TW" altLang="en-US"/>
              <a:t>工作進度表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zh-TW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bar"/>
        <c:grouping val="stacked"/>
        <c:varyColors val="0"/>
        <c:ser>
          <c:idx val="0"/>
          <c:order val="0"/>
          <c:tx>
            <c:strRef>
              <c:f>甘特圖1!$B$1</c:f>
              <c:strCache>
                <c:ptCount val="1"/>
                <c:pt idx="0">
                  <c:v>開始日期</c:v>
                </c:pt>
              </c:strCache>
            </c:strRef>
          </c:tx>
          <c:spPr>
            <a:noFill/>
            <a:ln>
              <a:noFill/>
            </a:ln>
            <a:effectLst/>
            <a:sp3d/>
          </c:spPr>
          <c:invertIfNegative val="0"/>
          <c:dLbls>
            <c:dLbl>
              <c:idx val="1"/>
              <c:layout>
                <c:manualLayout>
                  <c:x val="4.6094744123760224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CCF3-4A88-A67A-5852CA78030B}"/>
                </c:ext>
              </c:extLst>
            </c:dLbl>
            <c:dLbl>
              <c:idx val="2"/>
              <c:layout>
                <c:manualLayout>
                  <c:x val="8.5360637266222755E-2"/>
                  <c:y val="3.2401769697916003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CF3-4A88-A67A-5852CA78030B}"/>
                </c:ext>
              </c:extLst>
            </c:dLbl>
            <c:dLbl>
              <c:idx val="3"/>
              <c:layout>
                <c:manualLayout>
                  <c:x val="0.10926161570076513"/>
                  <c:y val="5.9402558222757736E-1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CCF3-4A88-A67A-5852CA78030B}"/>
                </c:ext>
              </c:extLst>
            </c:dLbl>
            <c:dLbl>
              <c:idx val="4"/>
              <c:layout>
                <c:manualLayout>
                  <c:x val="0.12804095589933415"/>
                  <c:y val="1.1880511644551547E-1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CCF3-4A88-A67A-5852CA78030B}"/>
                </c:ext>
              </c:extLst>
            </c:dLbl>
            <c:dLbl>
              <c:idx val="5"/>
              <c:layout>
                <c:manualLayout>
                  <c:x val="0.16901406178712106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CCF3-4A88-A67A-5852CA78030B}"/>
                </c:ext>
              </c:extLst>
            </c:dLbl>
            <c:dLbl>
              <c:idx val="6"/>
              <c:layout>
                <c:manualLayout>
                  <c:x val="0.22193765689217917"/>
                  <c:y val="1.1880511644551547E-1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CCF3-4A88-A67A-5852CA78030B}"/>
                </c:ext>
              </c:extLst>
            </c:dLbl>
            <c:dLbl>
              <c:idx val="7"/>
              <c:layout>
                <c:manualLayout>
                  <c:x val="0.19120782747633891"/>
                  <c:y val="1.1880511644551547E-1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CCF3-4A88-A67A-5852CA78030B}"/>
                </c:ext>
              </c:extLst>
            </c:dLbl>
            <c:numFmt formatCode="m/d;@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zh-TW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甘特圖1!$A$2:$A$9</c:f>
              <c:strCache>
                <c:ptCount val="8"/>
                <c:pt idx="0">
                  <c:v>規劃</c:v>
                </c:pt>
                <c:pt idx="1">
                  <c:v>組成工作小組</c:v>
                </c:pt>
                <c:pt idx="2">
                  <c:v>計畫實施</c:v>
                </c:pt>
                <c:pt idx="3">
                  <c:v>需求調查</c:v>
                </c:pt>
                <c:pt idx="4">
                  <c:v>建置導入</c:v>
                </c:pt>
                <c:pt idx="5">
                  <c:v>教育訓練</c:v>
                </c:pt>
                <c:pt idx="6">
                  <c:v>成果發表</c:v>
                </c:pt>
                <c:pt idx="7">
                  <c:v>成果報告</c:v>
                </c:pt>
              </c:strCache>
            </c:strRef>
          </c:cat>
          <c:val>
            <c:numRef>
              <c:f>甘特圖1!$B$2:$B$9</c:f>
              <c:numCache>
                <c:formatCode>yyyy/mm/dd</c:formatCode>
                <c:ptCount val="8"/>
                <c:pt idx="0">
                  <c:v>41279</c:v>
                </c:pt>
                <c:pt idx="1">
                  <c:v>41305</c:v>
                </c:pt>
                <c:pt idx="2">
                  <c:v>41320</c:v>
                </c:pt>
                <c:pt idx="3">
                  <c:v>41328</c:v>
                </c:pt>
                <c:pt idx="4">
                  <c:v>41335</c:v>
                </c:pt>
                <c:pt idx="5">
                  <c:v>41351</c:v>
                </c:pt>
                <c:pt idx="6">
                  <c:v>41368</c:v>
                </c:pt>
                <c:pt idx="7">
                  <c:v>41359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CCF3-4A88-A67A-5852CA78030B}"/>
            </c:ext>
          </c:extLst>
        </c:ser>
        <c:ser>
          <c:idx val="1"/>
          <c:order val="1"/>
          <c:tx>
            <c:strRef>
              <c:f>甘特圖1!$C$1</c:f>
              <c:strCache>
                <c:ptCount val="1"/>
                <c:pt idx="0">
                  <c:v>天數</c:v>
                </c:pt>
              </c:strCache>
            </c:strRef>
          </c:tx>
          <c:spPr>
            <a:gradFill>
              <a:gsLst>
                <a:gs pos="0">
                  <a:schemeClr val="accent1">
                    <a:lumMod val="5000"/>
                    <a:lumOff val="95000"/>
                  </a:schemeClr>
                </a:gs>
                <a:gs pos="74000">
                  <a:schemeClr val="accent1">
                    <a:lumMod val="45000"/>
                    <a:lumOff val="55000"/>
                  </a:schemeClr>
                </a:gs>
                <a:gs pos="83000">
                  <a:schemeClr val="accent1">
                    <a:lumMod val="45000"/>
                    <a:lumOff val="55000"/>
                  </a:schemeClr>
                </a:gs>
                <a:gs pos="100000">
                  <a:schemeClr val="accent1">
                    <a:lumMod val="30000"/>
                    <a:lumOff val="70000"/>
                  </a:schemeClr>
                </a:gs>
              </a:gsLst>
              <a:lin ang="5400000" scaled="1"/>
            </a:gradFill>
            <a:ln>
              <a:noFill/>
            </a:ln>
            <a:effectLst/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zh-TW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甘特圖1!$A$2:$A$9</c:f>
              <c:strCache>
                <c:ptCount val="8"/>
                <c:pt idx="0">
                  <c:v>規劃</c:v>
                </c:pt>
                <c:pt idx="1">
                  <c:v>組成工作小組</c:v>
                </c:pt>
                <c:pt idx="2">
                  <c:v>計畫實施</c:v>
                </c:pt>
                <c:pt idx="3">
                  <c:v>需求調查</c:v>
                </c:pt>
                <c:pt idx="4">
                  <c:v>建置導入</c:v>
                </c:pt>
                <c:pt idx="5">
                  <c:v>教育訓練</c:v>
                </c:pt>
                <c:pt idx="6">
                  <c:v>成果發表</c:v>
                </c:pt>
                <c:pt idx="7">
                  <c:v>成果報告</c:v>
                </c:pt>
              </c:strCache>
            </c:strRef>
          </c:cat>
          <c:val>
            <c:numRef>
              <c:f>甘特圖1!$C$2:$C$9</c:f>
              <c:numCache>
                <c:formatCode>0"天"</c:formatCode>
                <c:ptCount val="8"/>
                <c:pt idx="0">
                  <c:v>42</c:v>
                </c:pt>
                <c:pt idx="1">
                  <c:v>14</c:v>
                </c:pt>
                <c:pt idx="2">
                  <c:v>7</c:v>
                </c:pt>
                <c:pt idx="3">
                  <c:v>7</c:v>
                </c:pt>
                <c:pt idx="4">
                  <c:v>21</c:v>
                </c:pt>
                <c:pt idx="5">
                  <c:v>14</c:v>
                </c:pt>
                <c:pt idx="6">
                  <c:v>21</c:v>
                </c:pt>
                <c:pt idx="7">
                  <c:v>60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CCF3-4A88-A67A-5852CA78030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box"/>
        <c:axId val="752075424"/>
        <c:axId val="752075816"/>
        <c:axId val="0"/>
      </c:bar3DChart>
      <c:catAx>
        <c:axId val="752075424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752075816"/>
        <c:crosses val="autoZero"/>
        <c:auto val="1"/>
        <c:lblAlgn val="ctr"/>
        <c:lblOffset val="100"/>
        <c:noMultiLvlLbl val="0"/>
      </c:catAx>
      <c:valAx>
        <c:axId val="752075816"/>
        <c:scaling>
          <c:orientation val="minMax"/>
          <c:max val="41426"/>
          <c:min val="41279"/>
        </c:scaling>
        <c:delete val="0"/>
        <c:axPos val="t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;@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7520754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zh-TW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zh-TW" altLang="en-US"/>
              <a:t>工作進度表</a:t>
            </a:r>
          </a:p>
        </c:rich>
      </c:tx>
      <c:overlay val="0"/>
    </c:title>
    <c:autoTitleDeleted val="0"/>
    <c:view3D>
      <c:rotX val="15"/>
      <c:rotY val="2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bar"/>
        <c:grouping val="stacked"/>
        <c:varyColors val="0"/>
        <c:ser>
          <c:idx val="0"/>
          <c:order val="0"/>
          <c:tx>
            <c:strRef>
              <c:f>甘特圖1!$B$1</c:f>
              <c:strCache>
                <c:ptCount val="1"/>
                <c:pt idx="0">
                  <c:v>開始日期</c:v>
                </c:pt>
              </c:strCache>
            </c:strRef>
          </c:tx>
          <c:spPr>
            <a:noFill/>
            <a:ln w="12700" cap="flat" cmpd="sng" algn="ctr">
              <a:noFill/>
              <a:prstDash val="solid"/>
              <a:miter lim="800000"/>
            </a:ln>
            <a:effectLst/>
          </c:spPr>
          <c:invertIfNegative val="0"/>
          <c:dLbls>
            <c:dLbl>
              <c:idx val="1"/>
              <c:layout>
                <c:manualLayout>
                  <c:x val="3.614457831325301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D980-4F82-BBF9-ACD0061060F7}"/>
                </c:ext>
              </c:extLst>
            </c:dLbl>
            <c:dLbl>
              <c:idx val="2"/>
              <c:layout>
                <c:manualLayout>
                  <c:x val="6.0240963855421686E-2"/>
                  <c:y val="-1.826484018264840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D980-4F82-BBF9-ACD0061060F7}"/>
                </c:ext>
              </c:extLst>
            </c:dLbl>
            <c:dLbl>
              <c:idx val="3"/>
              <c:layout>
                <c:manualLayout>
                  <c:x val="7.2289156626506021E-2"/>
                  <c:y val="-1.369863013698630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D980-4F82-BBF9-ACD0061060F7}"/>
                </c:ext>
              </c:extLst>
            </c:dLbl>
            <c:dLbl>
              <c:idx val="4"/>
              <c:layout>
                <c:manualLayout>
                  <c:x val="0.10040160642570281"/>
                  <c:y val="-9.1324200913242854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D980-4F82-BBF9-ACD0061060F7}"/>
                </c:ext>
              </c:extLst>
            </c:dLbl>
            <c:dLbl>
              <c:idx val="5"/>
              <c:layout>
                <c:manualLayout>
                  <c:x val="0.12851405622489959"/>
                  <c:y val="-9.1324200913242004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D980-4F82-BBF9-ACD0061060F7}"/>
                </c:ext>
              </c:extLst>
            </c:dLbl>
            <c:dLbl>
              <c:idx val="6"/>
              <c:layout>
                <c:manualLayout>
                  <c:x val="0.19076305220883535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D980-4F82-BBF9-ACD0061060F7}"/>
                </c:ext>
              </c:extLst>
            </c:dLbl>
            <c:dLbl>
              <c:idx val="7"/>
              <c:layout>
                <c:manualLayout>
                  <c:x val="0.15863453815261044"/>
                  <c:y val="-9.1324200913242004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D980-4F82-BBF9-ACD0061060F7}"/>
                </c:ext>
              </c:extLst>
            </c:dLbl>
            <c:numFmt formatCode="m/d;@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200" b="0">
                    <a:solidFill>
                      <a:srgbClr val="0070C0"/>
                    </a:solidFill>
                  </a:defRPr>
                </a:pPr>
                <a:endParaRPr lang="zh-TW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甘特圖1!$A$2:$A$9</c:f>
              <c:strCache>
                <c:ptCount val="8"/>
                <c:pt idx="0">
                  <c:v>規劃</c:v>
                </c:pt>
                <c:pt idx="1">
                  <c:v>組成工作小組</c:v>
                </c:pt>
                <c:pt idx="2">
                  <c:v>計畫實施</c:v>
                </c:pt>
                <c:pt idx="3">
                  <c:v>需求調查</c:v>
                </c:pt>
                <c:pt idx="4">
                  <c:v>建置導入</c:v>
                </c:pt>
                <c:pt idx="5">
                  <c:v>教育訓練</c:v>
                </c:pt>
                <c:pt idx="6">
                  <c:v>成果發表</c:v>
                </c:pt>
                <c:pt idx="7">
                  <c:v>成果報告</c:v>
                </c:pt>
              </c:strCache>
            </c:strRef>
          </c:cat>
          <c:val>
            <c:numRef>
              <c:f>甘特圖1!$B$2:$B$9</c:f>
              <c:numCache>
                <c:formatCode>yyyy/mm/dd</c:formatCode>
                <c:ptCount val="8"/>
                <c:pt idx="0">
                  <c:v>41279</c:v>
                </c:pt>
                <c:pt idx="1">
                  <c:v>41305</c:v>
                </c:pt>
                <c:pt idx="2">
                  <c:v>41320</c:v>
                </c:pt>
                <c:pt idx="3">
                  <c:v>41328</c:v>
                </c:pt>
                <c:pt idx="4">
                  <c:v>41335</c:v>
                </c:pt>
                <c:pt idx="5">
                  <c:v>41351</c:v>
                </c:pt>
                <c:pt idx="6">
                  <c:v>41368</c:v>
                </c:pt>
                <c:pt idx="7">
                  <c:v>41359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D980-4F82-BBF9-ACD0061060F7}"/>
            </c:ext>
          </c:extLst>
        </c:ser>
        <c:ser>
          <c:idx val="1"/>
          <c:order val="1"/>
          <c:tx>
            <c:strRef>
              <c:f>甘特圖1!$C$1</c:f>
              <c:strCache>
                <c:ptCount val="1"/>
                <c:pt idx="0">
                  <c:v>天數</c:v>
                </c:pt>
              </c:strCache>
            </c:strRef>
          </c:tx>
          <c:spPr>
            <a:solidFill>
              <a:schemeClr val="accent2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/>
                </a:pPr>
                <a:endParaRPr lang="zh-TW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甘特圖1!$A$2:$A$9</c:f>
              <c:strCache>
                <c:ptCount val="8"/>
                <c:pt idx="0">
                  <c:v>規劃</c:v>
                </c:pt>
                <c:pt idx="1">
                  <c:v>組成工作小組</c:v>
                </c:pt>
                <c:pt idx="2">
                  <c:v>計畫實施</c:v>
                </c:pt>
                <c:pt idx="3">
                  <c:v>需求調查</c:v>
                </c:pt>
                <c:pt idx="4">
                  <c:v>建置導入</c:v>
                </c:pt>
                <c:pt idx="5">
                  <c:v>教育訓練</c:v>
                </c:pt>
                <c:pt idx="6">
                  <c:v>成果發表</c:v>
                </c:pt>
                <c:pt idx="7">
                  <c:v>成果報告</c:v>
                </c:pt>
              </c:strCache>
            </c:strRef>
          </c:cat>
          <c:val>
            <c:numRef>
              <c:f>甘特圖1!$C$2:$C$9</c:f>
              <c:numCache>
                <c:formatCode>0"天"</c:formatCode>
                <c:ptCount val="8"/>
                <c:pt idx="0">
                  <c:v>42</c:v>
                </c:pt>
                <c:pt idx="1">
                  <c:v>14</c:v>
                </c:pt>
                <c:pt idx="2">
                  <c:v>7</c:v>
                </c:pt>
                <c:pt idx="3">
                  <c:v>7</c:v>
                </c:pt>
                <c:pt idx="4">
                  <c:v>21</c:v>
                </c:pt>
                <c:pt idx="5">
                  <c:v>14</c:v>
                </c:pt>
                <c:pt idx="6">
                  <c:v>21</c:v>
                </c:pt>
                <c:pt idx="7">
                  <c:v>60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D980-4F82-BBF9-ACD0061060F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shape val="box"/>
        <c:axId val="752076600"/>
        <c:axId val="752076992"/>
        <c:axId val="0"/>
      </c:bar3DChart>
      <c:catAx>
        <c:axId val="752076600"/>
        <c:scaling>
          <c:orientation val="maxMin"/>
        </c:scaling>
        <c:delete val="0"/>
        <c:axPos val="l"/>
        <c:numFmt formatCode="General" sourceLinked="0"/>
        <c:majorTickMark val="none"/>
        <c:minorTickMark val="none"/>
        <c:tickLblPos val="nextTo"/>
        <c:crossAx val="752076992"/>
        <c:crossesAt val="41200"/>
        <c:auto val="1"/>
        <c:lblAlgn val="ctr"/>
        <c:lblOffset val="100"/>
        <c:tickLblSkip val="1"/>
        <c:noMultiLvlLbl val="0"/>
      </c:catAx>
      <c:valAx>
        <c:axId val="752076992"/>
        <c:scaling>
          <c:orientation val="minMax"/>
          <c:max val="41426"/>
          <c:min val="41279"/>
        </c:scaling>
        <c:delete val="0"/>
        <c:axPos val="t"/>
        <c:majorGridlines/>
        <c:numFmt formatCode="m/d;@" sourceLinked="0"/>
        <c:majorTickMark val="none"/>
        <c:minorTickMark val="none"/>
        <c:tickLblPos val="nextTo"/>
        <c:crossAx val="752076600"/>
        <c:crosses val="autoZero"/>
        <c:crossBetween val="between"/>
        <c:majorUnit val="20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zh-TW" altLang="en-US"/>
              <a:t>工作進度表</a:t>
            </a:r>
          </a:p>
        </c:rich>
      </c:tx>
      <c:overlay val="0"/>
    </c:title>
    <c:autoTitleDeleted val="0"/>
    <c:view3D>
      <c:rotX val="15"/>
      <c:rotY val="2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bar"/>
        <c:grouping val="stacked"/>
        <c:varyColors val="0"/>
        <c:ser>
          <c:idx val="0"/>
          <c:order val="0"/>
          <c:tx>
            <c:strRef>
              <c:f>甘特圖2!$B$1</c:f>
              <c:strCache>
                <c:ptCount val="1"/>
                <c:pt idx="0">
                  <c:v>開始日期</c:v>
                </c:pt>
              </c:strCache>
            </c:strRef>
          </c:tx>
          <c:spPr>
            <a:noFill/>
            <a:ln w="12700" cap="flat" cmpd="sng" algn="ctr">
              <a:noFill/>
              <a:prstDash val="solid"/>
              <a:miter lim="800000"/>
            </a:ln>
            <a:effectLst/>
          </c:spPr>
          <c:invertIfNegative val="0"/>
          <c:dLbls>
            <c:numFmt formatCode="m/d;@" sourceLinked="0"/>
            <c:spPr>
              <a:solidFill>
                <a:schemeClr val="accent4">
                  <a:lumMod val="20000"/>
                  <a:lumOff val="80000"/>
                </a:schemeClr>
              </a:solidFill>
              <a:ln>
                <a:noFill/>
              </a:ln>
              <a:effectLst/>
            </c:spPr>
            <c:txPr>
              <a:bodyPr/>
              <a:lstStyle/>
              <a:p>
                <a:pPr>
                  <a:defRPr sz="1200" b="0">
                    <a:solidFill>
                      <a:srgbClr val="0070C0"/>
                    </a:solidFill>
                  </a:defRPr>
                </a:pPr>
                <a:endParaRPr lang="zh-TW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甘特圖2!$A$2:$A$9</c:f>
              <c:strCache>
                <c:ptCount val="8"/>
                <c:pt idx="0">
                  <c:v>task1</c:v>
                </c:pt>
                <c:pt idx="1">
                  <c:v>task2</c:v>
                </c:pt>
                <c:pt idx="2">
                  <c:v>task3</c:v>
                </c:pt>
                <c:pt idx="3">
                  <c:v>task4</c:v>
                </c:pt>
                <c:pt idx="4">
                  <c:v>task5</c:v>
                </c:pt>
                <c:pt idx="5">
                  <c:v>task6</c:v>
                </c:pt>
                <c:pt idx="6">
                  <c:v>task7</c:v>
                </c:pt>
                <c:pt idx="7">
                  <c:v>task8</c:v>
                </c:pt>
              </c:strCache>
            </c:strRef>
          </c:cat>
          <c:val>
            <c:numRef>
              <c:f>甘特圖2!$B$2:$B$9</c:f>
              <c:numCache>
                <c:formatCode>yyyy/mm/dd</c:formatCode>
                <c:ptCount val="8"/>
                <c:pt idx="0">
                  <c:v>42374</c:v>
                </c:pt>
                <c:pt idx="1">
                  <c:v>42400</c:v>
                </c:pt>
                <c:pt idx="2">
                  <c:v>42415</c:v>
                </c:pt>
                <c:pt idx="3">
                  <c:v>42423</c:v>
                </c:pt>
                <c:pt idx="4">
                  <c:v>42431</c:v>
                </c:pt>
                <c:pt idx="5">
                  <c:v>42447</c:v>
                </c:pt>
                <c:pt idx="6">
                  <c:v>42464</c:v>
                </c:pt>
                <c:pt idx="7">
                  <c:v>42455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D793-4709-B54D-C5831F0CF0BF}"/>
            </c:ext>
          </c:extLst>
        </c:ser>
        <c:ser>
          <c:idx val="1"/>
          <c:order val="1"/>
          <c:tx>
            <c:strRef>
              <c:f>甘特圖2!$E$1</c:f>
              <c:strCache>
                <c:ptCount val="1"/>
                <c:pt idx="0">
                  <c:v>總天數</c:v>
                </c:pt>
              </c:strCache>
            </c:strRef>
          </c:tx>
          <c:spPr>
            <a:solidFill>
              <a:schemeClr val="accent2"/>
            </a:solidFill>
          </c:spPr>
          <c:invertIfNegative val="0"/>
          <c:dLbls>
            <c:spPr>
              <a:solidFill>
                <a:schemeClr val="accent2">
                  <a:lumMod val="60000"/>
                  <a:lumOff val="40000"/>
                </a:schemeClr>
              </a:solidFill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/>
                </a:pPr>
                <a:endParaRPr lang="zh-TW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甘特圖2!$A$2:$A$9</c:f>
              <c:strCache>
                <c:ptCount val="8"/>
                <c:pt idx="0">
                  <c:v>task1</c:v>
                </c:pt>
                <c:pt idx="1">
                  <c:v>task2</c:v>
                </c:pt>
                <c:pt idx="2">
                  <c:v>task3</c:v>
                </c:pt>
                <c:pt idx="3">
                  <c:v>task4</c:v>
                </c:pt>
                <c:pt idx="4">
                  <c:v>task5</c:v>
                </c:pt>
                <c:pt idx="5">
                  <c:v>task6</c:v>
                </c:pt>
                <c:pt idx="6">
                  <c:v>task7</c:v>
                </c:pt>
                <c:pt idx="7">
                  <c:v>task8</c:v>
                </c:pt>
              </c:strCache>
            </c:strRef>
          </c:cat>
          <c:val>
            <c:numRef>
              <c:f>甘特圖2!$E$2:$E$9</c:f>
              <c:numCache>
                <c:formatCode>0"天"</c:formatCode>
                <c:ptCount val="8"/>
                <c:pt idx="0">
                  <c:v>42</c:v>
                </c:pt>
                <c:pt idx="1">
                  <c:v>14</c:v>
                </c:pt>
                <c:pt idx="2">
                  <c:v>7</c:v>
                </c:pt>
                <c:pt idx="3">
                  <c:v>7</c:v>
                </c:pt>
                <c:pt idx="4">
                  <c:v>21</c:v>
                </c:pt>
                <c:pt idx="5">
                  <c:v>14</c:v>
                </c:pt>
                <c:pt idx="6">
                  <c:v>21</c:v>
                </c:pt>
                <c:pt idx="7">
                  <c:v>60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D793-4709-B54D-C5831F0CF0B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95"/>
        <c:gapDepth val="95"/>
        <c:shape val="box"/>
        <c:axId val="752076600"/>
        <c:axId val="752076992"/>
        <c:axId val="0"/>
      </c:bar3DChart>
      <c:catAx>
        <c:axId val="752076600"/>
        <c:scaling>
          <c:orientation val="maxMin"/>
        </c:scaling>
        <c:delete val="0"/>
        <c:axPos val="l"/>
        <c:numFmt formatCode="General" sourceLinked="0"/>
        <c:majorTickMark val="none"/>
        <c:minorTickMark val="none"/>
        <c:tickLblPos val="nextTo"/>
        <c:crossAx val="752076992"/>
        <c:crossesAt val="41200"/>
        <c:auto val="1"/>
        <c:lblAlgn val="ctr"/>
        <c:lblOffset val="100"/>
        <c:noMultiLvlLbl val="0"/>
      </c:catAx>
      <c:valAx>
        <c:axId val="752076992"/>
        <c:scaling>
          <c:orientation val="minMax"/>
          <c:max val="41426"/>
          <c:min val="41279"/>
        </c:scaling>
        <c:delete val="1"/>
        <c:axPos val="t"/>
        <c:numFmt formatCode="m/d;@" sourceLinked="0"/>
        <c:majorTickMark val="none"/>
        <c:minorTickMark val="none"/>
        <c:tickLblPos val="nextTo"/>
        <c:crossAx val="752076600"/>
        <c:crosses val="autoZero"/>
        <c:crossBetween val="between"/>
        <c:majorUnit val="20"/>
      </c:valAx>
    </c:plotArea>
    <c:legend>
      <c:legendPos val="t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view3D>
      <c:rotX val="15"/>
      <c:rotY val="2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bar"/>
        <c:grouping val="stacked"/>
        <c:varyColors val="0"/>
        <c:ser>
          <c:idx val="0"/>
          <c:order val="0"/>
          <c:tx>
            <c:strRef>
              <c:f>甘特圖2!$C$1</c:f>
              <c:strCache>
                <c:ptCount val="1"/>
                <c:pt idx="0">
                  <c:v>已完成天數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zh-TW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甘特圖2!$A$2:$B$9</c:f>
              <c:multiLvlStrCache>
                <c:ptCount val="8"/>
                <c:lvl>
                  <c:pt idx="0">
                    <c:v>2016/01/05</c:v>
                  </c:pt>
                  <c:pt idx="1">
                    <c:v>2016/01/31</c:v>
                  </c:pt>
                  <c:pt idx="2">
                    <c:v>2016/02/15</c:v>
                  </c:pt>
                  <c:pt idx="3">
                    <c:v>2016/02/23</c:v>
                  </c:pt>
                  <c:pt idx="4">
                    <c:v>2016/03/02</c:v>
                  </c:pt>
                  <c:pt idx="5">
                    <c:v>2016/03/18</c:v>
                  </c:pt>
                  <c:pt idx="6">
                    <c:v>2016/04/04</c:v>
                  </c:pt>
                  <c:pt idx="7">
                    <c:v>2016/03/26</c:v>
                  </c:pt>
                </c:lvl>
                <c:lvl>
                  <c:pt idx="0">
                    <c:v>task1</c:v>
                  </c:pt>
                  <c:pt idx="1">
                    <c:v>task2</c:v>
                  </c:pt>
                  <c:pt idx="2">
                    <c:v>task3</c:v>
                  </c:pt>
                  <c:pt idx="3">
                    <c:v>task4</c:v>
                  </c:pt>
                  <c:pt idx="4">
                    <c:v>task5</c:v>
                  </c:pt>
                  <c:pt idx="5">
                    <c:v>task6</c:v>
                  </c:pt>
                  <c:pt idx="6">
                    <c:v>task7</c:v>
                  </c:pt>
                  <c:pt idx="7">
                    <c:v>task8</c:v>
                  </c:pt>
                </c:lvl>
              </c:multiLvlStrCache>
            </c:multiLvlStrRef>
          </c:cat>
          <c:val>
            <c:numRef>
              <c:f>甘特圖2!$C$2:$C$9</c:f>
              <c:numCache>
                <c:formatCode>0"天"</c:formatCode>
                <c:ptCount val="8"/>
                <c:pt idx="0">
                  <c:v>42</c:v>
                </c:pt>
                <c:pt idx="1">
                  <c:v>14</c:v>
                </c:pt>
                <c:pt idx="2">
                  <c:v>7</c:v>
                </c:pt>
                <c:pt idx="3">
                  <c:v>7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BE0-4AE2-B6EA-D21C6BCCCB49}"/>
            </c:ext>
          </c:extLst>
        </c:ser>
        <c:ser>
          <c:idx val="1"/>
          <c:order val="1"/>
          <c:tx>
            <c:strRef>
              <c:f>甘特圖2!$D$1</c:f>
              <c:strCache>
                <c:ptCount val="1"/>
                <c:pt idx="0">
                  <c:v>未完成天數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zh-TW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甘特圖2!$A$2:$B$9</c:f>
              <c:multiLvlStrCache>
                <c:ptCount val="8"/>
                <c:lvl>
                  <c:pt idx="0">
                    <c:v>2016/01/05</c:v>
                  </c:pt>
                  <c:pt idx="1">
                    <c:v>2016/01/31</c:v>
                  </c:pt>
                  <c:pt idx="2">
                    <c:v>2016/02/15</c:v>
                  </c:pt>
                  <c:pt idx="3">
                    <c:v>2016/02/23</c:v>
                  </c:pt>
                  <c:pt idx="4">
                    <c:v>2016/03/02</c:v>
                  </c:pt>
                  <c:pt idx="5">
                    <c:v>2016/03/18</c:v>
                  </c:pt>
                  <c:pt idx="6">
                    <c:v>2016/04/04</c:v>
                  </c:pt>
                  <c:pt idx="7">
                    <c:v>2016/03/26</c:v>
                  </c:pt>
                </c:lvl>
                <c:lvl>
                  <c:pt idx="0">
                    <c:v>task1</c:v>
                  </c:pt>
                  <c:pt idx="1">
                    <c:v>task2</c:v>
                  </c:pt>
                  <c:pt idx="2">
                    <c:v>task3</c:v>
                  </c:pt>
                  <c:pt idx="3">
                    <c:v>task4</c:v>
                  </c:pt>
                  <c:pt idx="4">
                    <c:v>task5</c:v>
                  </c:pt>
                  <c:pt idx="5">
                    <c:v>task6</c:v>
                  </c:pt>
                  <c:pt idx="6">
                    <c:v>task7</c:v>
                  </c:pt>
                  <c:pt idx="7">
                    <c:v>task8</c:v>
                  </c:pt>
                </c:lvl>
              </c:multiLvlStrCache>
            </c:multiLvlStrRef>
          </c:cat>
          <c:val>
            <c:numRef>
              <c:f>甘特圖2!$D$2:$D$9</c:f>
              <c:numCache>
                <c:formatCode>0"天"</c:formatCode>
                <c:ptCount val="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21</c:v>
                </c:pt>
                <c:pt idx="5">
                  <c:v>14</c:v>
                </c:pt>
                <c:pt idx="6">
                  <c:v>21</c:v>
                </c:pt>
                <c:pt idx="7">
                  <c:v>60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BE0-4AE2-B6EA-D21C6BCCCB49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shape val="box"/>
        <c:axId val="579802351"/>
        <c:axId val="577628751"/>
        <c:axId val="0"/>
      </c:bar3DChart>
      <c:catAx>
        <c:axId val="579802351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577628751"/>
        <c:crosses val="autoZero"/>
        <c:auto val="1"/>
        <c:lblAlgn val="ctr"/>
        <c:lblOffset val="100"/>
        <c:noMultiLvlLbl val="0"/>
      </c:catAx>
      <c:valAx>
        <c:axId val="577628751"/>
        <c:scaling>
          <c:orientation val="minMax"/>
        </c:scaling>
        <c:delete val="0"/>
        <c:axPos val="t"/>
        <c:numFmt formatCode="0&quot;天&quot;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57980235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zh-TW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zh-TW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zh-TW"/>
        </a:p>
      </c:txPr>
    </c:title>
    <c:autoTitleDeleted val="0"/>
    <c:plotArea>
      <c:layout/>
      <c:barChart>
        <c:barDir val="bar"/>
        <c:grouping val="stacked"/>
        <c:varyColors val="0"/>
        <c:ser>
          <c:idx val="0"/>
          <c:order val="0"/>
          <c:tx>
            <c:strRef>
              <c:f>甘特圖3!$B$1</c:f>
              <c:strCache>
                <c:ptCount val="1"/>
                <c:pt idx="0">
                  <c:v>開始日期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errBars>
            <c:errBarType val="plus"/>
            <c:errValType val="cust"/>
            <c:noEndCap val="1"/>
            <c:plus>
              <c:numLit>
                <c:formatCode>General</c:formatCode>
                <c:ptCount val="1"/>
                <c:pt idx="0">
                  <c:v>1</c:v>
                </c:pt>
              </c:numLit>
            </c:plus>
            <c:minus>
              <c:numRef>
                <c:f>甘特圖3!$H$2:$H$9</c:f>
                <c:numCache>
                  <c:formatCode>General</c:formatCode>
                  <c:ptCount val="8"/>
                  <c:pt idx="0">
                    <c:v>42</c:v>
                  </c:pt>
                  <c:pt idx="1">
                    <c:v>14</c:v>
                  </c:pt>
                  <c:pt idx="2">
                    <c:v>7</c:v>
                  </c:pt>
                  <c:pt idx="3">
                    <c:v>7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</c:numCache>
              </c:numRef>
            </c:minus>
            <c:spPr>
              <a:noFill/>
              <a:ln w="127000" cap="sq" cmpd="sng" algn="ctr">
                <a:solidFill>
                  <a:schemeClr val="accent2"/>
                </a:solidFill>
                <a:round/>
              </a:ln>
              <a:effectLst/>
            </c:spPr>
          </c:errBars>
          <c:cat>
            <c:strRef>
              <c:f>甘特圖3!$A$2:$A$9</c:f>
              <c:strCache>
                <c:ptCount val="8"/>
                <c:pt idx="0">
                  <c:v>task1</c:v>
                </c:pt>
                <c:pt idx="1">
                  <c:v>task2</c:v>
                </c:pt>
                <c:pt idx="2">
                  <c:v>task3</c:v>
                </c:pt>
                <c:pt idx="3">
                  <c:v>task4</c:v>
                </c:pt>
                <c:pt idx="4">
                  <c:v>task5</c:v>
                </c:pt>
                <c:pt idx="5">
                  <c:v>task6</c:v>
                </c:pt>
                <c:pt idx="6">
                  <c:v>task7</c:v>
                </c:pt>
                <c:pt idx="7">
                  <c:v>task8</c:v>
                </c:pt>
              </c:strCache>
            </c:strRef>
          </c:cat>
          <c:val>
            <c:numRef>
              <c:f>甘特圖3!$B$2:$B$9</c:f>
              <c:numCache>
                <c:formatCode>yyyy/mm/dd</c:formatCode>
                <c:ptCount val="8"/>
                <c:pt idx="0">
                  <c:v>42374</c:v>
                </c:pt>
                <c:pt idx="1">
                  <c:v>42400</c:v>
                </c:pt>
                <c:pt idx="2">
                  <c:v>42415</c:v>
                </c:pt>
                <c:pt idx="3">
                  <c:v>42423</c:v>
                </c:pt>
                <c:pt idx="4">
                  <c:v>42431</c:v>
                </c:pt>
                <c:pt idx="5">
                  <c:v>42447</c:v>
                </c:pt>
                <c:pt idx="6">
                  <c:v>42464</c:v>
                </c:pt>
                <c:pt idx="7">
                  <c:v>42455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EE2-4C19-A849-0A04EE710EF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408902624"/>
        <c:axId val="327471312"/>
      </c:barChart>
      <c:catAx>
        <c:axId val="408902624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327471312"/>
        <c:crosses val="autoZero"/>
        <c:auto val="1"/>
        <c:lblAlgn val="ctr"/>
        <c:lblOffset val="100"/>
        <c:noMultiLvlLbl val="0"/>
      </c:catAx>
      <c:valAx>
        <c:axId val="327471312"/>
        <c:scaling>
          <c:orientation val="minMax"/>
        </c:scaling>
        <c:delete val="0"/>
        <c:axPos val="t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;@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4089026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zh-TW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zh-TW" altLang="en-US"/>
              <a:t>專案進度表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zh-TW"/>
        </a:p>
      </c:txPr>
    </c:title>
    <c:autoTitleDeleted val="0"/>
    <c:plotArea>
      <c:layout/>
      <c:barChart>
        <c:barDir val="bar"/>
        <c:grouping val="stacked"/>
        <c:varyColors val="0"/>
        <c:ser>
          <c:idx val="0"/>
          <c:order val="0"/>
          <c:tx>
            <c:strRef>
              <c:f>甘特圖5!$B$1</c:f>
              <c:strCache>
                <c:ptCount val="1"/>
                <c:pt idx="0">
                  <c:v>開始日期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zh-TW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甘特圖5!$A$2:$A$9</c:f>
              <c:strCache>
                <c:ptCount val="8"/>
                <c:pt idx="0">
                  <c:v>task1</c:v>
                </c:pt>
                <c:pt idx="1">
                  <c:v>task2</c:v>
                </c:pt>
                <c:pt idx="2">
                  <c:v>task3</c:v>
                </c:pt>
                <c:pt idx="3">
                  <c:v>task4</c:v>
                </c:pt>
                <c:pt idx="4">
                  <c:v>task5</c:v>
                </c:pt>
                <c:pt idx="5">
                  <c:v>task6</c:v>
                </c:pt>
                <c:pt idx="6">
                  <c:v>task7</c:v>
                </c:pt>
                <c:pt idx="7">
                  <c:v>task8</c:v>
                </c:pt>
              </c:strCache>
            </c:strRef>
          </c:cat>
          <c:val>
            <c:numRef>
              <c:f>甘特圖5!$B$2:$B$9</c:f>
              <c:numCache>
                <c:formatCode>yyyy/mm/dd</c:formatCode>
                <c:ptCount val="8"/>
                <c:pt idx="0">
                  <c:v>42374</c:v>
                </c:pt>
                <c:pt idx="1">
                  <c:v>42400</c:v>
                </c:pt>
                <c:pt idx="2">
                  <c:v>42415</c:v>
                </c:pt>
                <c:pt idx="3">
                  <c:v>42423</c:v>
                </c:pt>
                <c:pt idx="4">
                  <c:v>42431</c:v>
                </c:pt>
                <c:pt idx="5">
                  <c:v>42447</c:v>
                </c:pt>
                <c:pt idx="6">
                  <c:v>42464</c:v>
                </c:pt>
                <c:pt idx="7">
                  <c:v>42455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F-4A76-416F-889C-31BB26F13C7C}"/>
            </c:ext>
          </c:extLst>
        </c:ser>
        <c:ser>
          <c:idx val="1"/>
          <c:order val="1"/>
          <c:tx>
            <c:strRef>
              <c:f>甘特圖5!$I$1</c:f>
              <c:strCache>
                <c:ptCount val="1"/>
                <c:pt idx="0">
                  <c:v>天數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zh-TW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甘特圖5!$A$2:$A$9</c:f>
              <c:strCache>
                <c:ptCount val="8"/>
                <c:pt idx="0">
                  <c:v>task1</c:v>
                </c:pt>
                <c:pt idx="1">
                  <c:v>task2</c:v>
                </c:pt>
                <c:pt idx="2">
                  <c:v>task3</c:v>
                </c:pt>
                <c:pt idx="3">
                  <c:v>task4</c:v>
                </c:pt>
                <c:pt idx="4">
                  <c:v>task5</c:v>
                </c:pt>
                <c:pt idx="5">
                  <c:v>task6</c:v>
                </c:pt>
                <c:pt idx="6">
                  <c:v>task7</c:v>
                </c:pt>
                <c:pt idx="7">
                  <c:v>task8</c:v>
                </c:pt>
              </c:strCache>
            </c:strRef>
          </c:cat>
          <c:val>
            <c:numRef>
              <c:f>甘特圖5!$I$2:$I$9</c:f>
              <c:numCache>
                <c:formatCode>General</c:formatCode>
                <c:ptCount val="8"/>
                <c:pt idx="0">
                  <c:v>42</c:v>
                </c:pt>
                <c:pt idx="1">
                  <c:v>14</c:v>
                </c:pt>
                <c:pt idx="2">
                  <c:v>7</c:v>
                </c:pt>
                <c:pt idx="3">
                  <c:v>7</c:v>
                </c:pt>
                <c:pt idx="4">
                  <c:v>21</c:v>
                </c:pt>
                <c:pt idx="5">
                  <c:v>14</c:v>
                </c:pt>
                <c:pt idx="6">
                  <c:v>21</c:v>
                </c:pt>
                <c:pt idx="7">
                  <c:v>60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0-4A76-416F-889C-31BB26F13C7C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95"/>
        <c:overlap val="100"/>
        <c:axId val="1326376624"/>
        <c:axId val="1123361232"/>
      </c:barChart>
      <c:catAx>
        <c:axId val="1326376624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1123361232"/>
        <c:crosses val="autoZero"/>
        <c:auto val="1"/>
        <c:lblAlgn val="ctr"/>
        <c:lblOffset val="100"/>
        <c:noMultiLvlLbl val="0"/>
      </c:catAx>
      <c:valAx>
        <c:axId val="1123361232"/>
        <c:scaling>
          <c:orientation val="minMax"/>
        </c:scaling>
        <c:delete val="1"/>
        <c:axPos val="t"/>
        <c:numFmt formatCode="yyyy/mm/dd" sourceLinked="1"/>
        <c:majorTickMark val="none"/>
        <c:minorTickMark val="none"/>
        <c:tickLblPos val="nextTo"/>
        <c:crossAx val="132637662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zh-TW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zh-TW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zh-TW" altLang="zh-TW" sz="1800" b="1" i="0" baseline="0">
                <a:effectLst/>
              </a:rPr>
              <a:t>工作進度表</a:t>
            </a:r>
            <a:endParaRPr lang="zh-TW" altLang="zh-TW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zh-TW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bar"/>
        <c:grouping val="stacked"/>
        <c:varyColors val="0"/>
        <c:ser>
          <c:idx val="0"/>
          <c:order val="0"/>
          <c:tx>
            <c:strRef>
              <c:f>Gantt1!$B$1</c:f>
              <c:strCache>
                <c:ptCount val="1"/>
                <c:pt idx="0">
                  <c:v>Start date</c:v>
                </c:pt>
              </c:strCache>
            </c:strRef>
          </c:tx>
          <c:spPr>
            <a:noFill/>
            <a:ln>
              <a:noFill/>
            </a:ln>
            <a:effectLst/>
            <a:sp3d/>
          </c:spPr>
          <c:invertIfNegative val="0"/>
          <c:dLbls>
            <c:numFmt formatCode="m/d/yyyy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zh-TW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Gantt1!$A$2:$A$13</c:f>
              <c:strCache>
                <c:ptCount val="12"/>
                <c:pt idx="0">
                  <c:v>task1</c:v>
                </c:pt>
                <c:pt idx="1">
                  <c:v>task2</c:v>
                </c:pt>
                <c:pt idx="2">
                  <c:v>task3</c:v>
                </c:pt>
                <c:pt idx="3">
                  <c:v>task4</c:v>
                </c:pt>
                <c:pt idx="4">
                  <c:v>task5</c:v>
                </c:pt>
                <c:pt idx="5">
                  <c:v>task6</c:v>
                </c:pt>
                <c:pt idx="6">
                  <c:v>task7</c:v>
                </c:pt>
                <c:pt idx="7">
                  <c:v>task8</c:v>
                </c:pt>
                <c:pt idx="8">
                  <c:v>task9</c:v>
                </c:pt>
                <c:pt idx="9">
                  <c:v>task10</c:v>
                </c:pt>
                <c:pt idx="10">
                  <c:v>task11</c:v>
                </c:pt>
                <c:pt idx="11">
                  <c:v>task12</c:v>
                </c:pt>
              </c:strCache>
            </c:strRef>
          </c:cat>
          <c:val>
            <c:numRef>
              <c:f>Gantt1!$B$2:$B$13</c:f>
              <c:numCache>
                <c:formatCode>m/d/yyyy</c:formatCode>
                <c:ptCount val="12"/>
                <c:pt idx="0">
                  <c:v>42370</c:v>
                </c:pt>
                <c:pt idx="1">
                  <c:v>42401</c:v>
                </c:pt>
                <c:pt idx="2">
                  <c:v>42430</c:v>
                </c:pt>
                <c:pt idx="3">
                  <c:v>42461</c:v>
                </c:pt>
                <c:pt idx="4">
                  <c:v>42491</c:v>
                </c:pt>
                <c:pt idx="5">
                  <c:v>42522</c:v>
                </c:pt>
                <c:pt idx="6">
                  <c:v>42552</c:v>
                </c:pt>
                <c:pt idx="7">
                  <c:v>42583</c:v>
                </c:pt>
                <c:pt idx="8">
                  <c:v>42614</c:v>
                </c:pt>
                <c:pt idx="9">
                  <c:v>42644</c:v>
                </c:pt>
                <c:pt idx="10">
                  <c:v>42675</c:v>
                </c:pt>
                <c:pt idx="11">
                  <c:v>42705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A66-4A8F-9A5E-5D23F769F6AA}"/>
            </c:ext>
          </c:extLst>
        </c:ser>
        <c:ser>
          <c:idx val="1"/>
          <c:order val="1"/>
          <c:tx>
            <c:strRef>
              <c:f>Gantt1!$C$1</c:f>
              <c:strCache>
                <c:ptCount val="1"/>
                <c:pt idx="0">
                  <c:v>days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zh-TW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Gantt1!$A$2:$A$13</c:f>
              <c:strCache>
                <c:ptCount val="12"/>
                <c:pt idx="0">
                  <c:v>task1</c:v>
                </c:pt>
                <c:pt idx="1">
                  <c:v>task2</c:v>
                </c:pt>
                <c:pt idx="2">
                  <c:v>task3</c:v>
                </c:pt>
                <c:pt idx="3">
                  <c:v>task4</c:v>
                </c:pt>
                <c:pt idx="4">
                  <c:v>task5</c:v>
                </c:pt>
                <c:pt idx="5">
                  <c:v>task6</c:v>
                </c:pt>
                <c:pt idx="6">
                  <c:v>task7</c:v>
                </c:pt>
                <c:pt idx="7">
                  <c:v>task8</c:v>
                </c:pt>
                <c:pt idx="8">
                  <c:v>task9</c:v>
                </c:pt>
                <c:pt idx="9">
                  <c:v>task10</c:v>
                </c:pt>
                <c:pt idx="10">
                  <c:v>task11</c:v>
                </c:pt>
                <c:pt idx="11">
                  <c:v>task12</c:v>
                </c:pt>
              </c:strCache>
            </c:strRef>
          </c:cat>
          <c:val>
            <c:numRef>
              <c:f>Gantt1!$C$2:$C$13</c:f>
              <c:numCache>
                <c:formatCode>0"天"</c:formatCode>
                <c:ptCount val="12"/>
                <c:pt idx="0">
                  <c:v>90</c:v>
                </c:pt>
                <c:pt idx="1">
                  <c:v>89</c:v>
                </c:pt>
                <c:pt idx="2">
                  <c:v>91</c:v>
                </c:pt>
                <c:pt idx="3">
                  <c:v>90</c:v>
                </c:pt>
                <c:pt idx="4">
                  <c:v>91</c:v>
                </c:pt>
                <c:pt idx="5">
                  <c:v>91</c:v>
                </c:pt>
                <c:pt idx="6">
                  <c:v>91</c:v>
                </c:pt>
                <c:pt idx="7">
                  <c:v>91</c:v>
                </c:pt>
                <c:pt idx="8">
                  <c:v>90</c:v>
                </c:pt>
                <c:pt idx="9">
                  <c:v>91</c:v>
                </c:pt>
                <c:pt idx="10">
                  <c:v>91</c:v>
                </c:pt>
                <c:pt idx="11">
                  <c:v>89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A66-4A8F-9A5E-5D23F769F6A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gapDepth val="149"/>
        <c:shape val="box"/>
        <c:axId val="465851344"/>
        <c:axId val="465850512"/>
        <c:axId val="0"/>
      </c:bar3DChart>
      <c:catAx>
        <c:axId val="465851344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465850512"/>
        <c:crossesAt val="42100"/>
        <c:auto val="1"/>
        <c:lblAlgn val="ctr"/>
        <c:lblOffset val="100"/>
        <c:noMultiLvlLbl val="0"/>
      </c:catAx>
      <c:valAx>
        <c:axId val="465850512"/>
        <c:scaling>
          <c:orientation val="minMax"/>
        </c:scaling>
        <c:delete val="0"/>
        <c:axPos val="t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4658513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zh-TW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zh-TW"/>
              <a:t>工作進度表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zh-TW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bar"/>
        <c:grouping val="stacked"/>
        <c:varyColors val="0"/>
        <c:ser>
          <c:idx val="0"/>
          <c:order val="0"/>
          <c:tx>
            <c:strRef>
              <c:f>Gantt1!$B$1</c:f>
              <c:strCache>
                <c:ptCount val="1"/>
                <c:pt idx="0">
                  <c:v>Start date</c:v>
                </c:pt>
              </c:strCache>
            </c:strRef>
          </c:tx>
          <c:spPr>
            <a:solidFill>
              <a:schemeClr val="accent2">
                <a:lumMod val="20000"/>
                <a:lumOff val="80000"/>
              </a:schemeClr>
            </a:solidFill>
            <a:ln>
              <a:noFill/>
            </a:ln>
            <a:effectLst/>
            <a:sp3d/>
          </c:spPr>
          <c:invertIfNegative val="0"/>
          <c:dLbls>
            <c:numFmt formatCode="m/d/yyyy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zh-TW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Gantt1!$A$2:$A$13</c:f>
              <c:strCache>
                <c:ptCount val="12"/>
                <c:pt idx="0">
                  <c:v>task1</c:v>
                </c:pt>
                <c:pt idx="1">
                  <c:v>task2</c:v>
                </c:pt>
                <c:pt idx="2">
                  <c:v>task3</c:v>
                </c:pt>
                <c:pt idx="3">
                  <c:v>task4</c:v>
                </c:pt>
                <c:pt idx="4">
                  <c:v>task5</c:v>
                </c:pt>
                <c:pt idx="5">
                  <c:v>task6</c:v>
                </c:pt>
                <c:pt idx="6">
                  <c:v>task7</c:v>
                </c:pt>
                <c:pt idx="7">
                  <c:v>task8</c:v>
                </c:pt>
                <c:pt idx="8">
                  <c:v>task9</c:v>
                </c:pt>
                <c:pt idx="9">
                  <c:v>task10</c:v>
                </c:pt>
                <c:pt idx="10">
                  <c:v>task11</c:v>
                </c:pt>
                <c:pt idx="11">
                  <c:v>task12</c:v>
                </c:pt>
              </c:strCache>
            </c:strRef>
          </c:cat>
          <c:val>
            <c:numRef>
              <c:f>Gantt1!$B$2:$B$13</c:f>
              <c:numCache>
                <c:formatCode>m/d/yyyy</c:formatCode>
                <c:ptCount val="12"/>
                <c:pt idx="0">
                  <c:v>42370</c:v>
                </c:pt>
                <c:pt idx="1">
                  <c:v>42401</c:v>
                </c:pt>
                <c:pt idx="2">
                  <c:v>42430</c:v>
                </c:pt>
                <c:pt idx="3">
                  <c:v>42461</c:v>
                </c:pt>
                <c:pt idx="4">
                  <c:v>42491</c:v>
                </c:pt>
                <c:pt idx="5">
                  <c:v>42522</c:v>
                </c:pt>
                <c:pt idx="6">
                  <c:v>42552</c:v>
                </c:pt>
                <c:pt idx="7">
                  <c:v>42583</c:v>
                </c:pt>
                <c:pt idx="8">
                  <c:v>42614</c:v>
                </c:pt>
                <c:pt idx="9">
                  <c:v>42644</c:v>
                </c:pt>
                <c:pt idx="10">
                  <c:v>42675</c:v>
                </c:pt>
                <c:pt idx="11">
                  <c:v>42705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EE5-4E40-99C4-93BB234DFC0F}"/>
            </c:ext>
          </c:extLst>
        </c:ser>
        <c:ser>
          <c:idx val="1"/>
          <c:order val="1"/>
          <c:tx>
            <c:strRef>
              <c:f>Gantt1!$C$1</c:f>
              <c:strCache>
                <c:ptCount val="1"/>
                <c:pt idx="0">
                  <c:v>days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zh-TW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Gantt1!$A$2:$A$13</c:f>
              <c:strCache>
                <c:ptCount val="12"/>
                <c:pt idx="0">
                  <c:v>task1</c:v>
                </c:pt>
                <c:pt idx="1">
                  <c:v>task2</c:v>
                </c:pt>
                <c:pt idx="2">
                  <c:v>task3</c:v>
                </c:pt>
                <c:pt idx="3">
                  <c:v>task4</c:v>
                </c:pt>
                <c:pt idx="4">
                  <c:v>task5</c:v>
                </c:pt>
                <c:pt idx="5">
                  <c:v>task6</c:v>
                </c:pt>
                <c:pt idx="6">
                  <c:v>task7</c:v>
                </c:pt>
                <c:pt idx="7">
                  <c:v>task8</c:v>
                </c:pt>
                <c:pt idx="8">
                  <c:v>task9</c:v>
                </c:pt>
                <c:pt idx="9">
                  <c:v>task10</c:v>
                </c:pt>
                <c:pt idx="10">
                  <c:v>task11</c:v>
                </c:pt>
                <c:pt idx="11">
                  <c:v>task12</c:v>
                </c:pt>
              </c:strCache>
            </c:strRef>
          </c:cat>
          <c:val>
            <c:numRef>
              <c:f>Gantt1!$C$2:$C$13</c:f>
              <c:numCache>
                <c:formatCode>0"天"</c:formatCode>
                <c:ptCount val="12"/>
                <c:pt idx="0">
                  <c:v>90</c:v>
                </c:pt>
                <c:pt idx="1">
                  <c:v>89</c:v>
                </c:pt>
                <c:pt idx="2">
                  <c:v>91</c:v>
                </c:pt>
                <c:pt idx="3">
                  <c:v>90</c:v>
                </c:pt>
                <c:pt idx="4">
                  <c:v>91</c:v>
                </c:pt>
                <c:pt idx="5">
                  <c:v>91</c:v>
                </c:pt>
                <c:pt idx="6">
                  <c:v>91</c:v>
                </c:pt>
                <c:pt idx="7">
                  <c:v>91</c:v>
                </c:pt>
                <c:pt idx="8">
                  <c:v>90</c:v>
                </c:pt>
                <c:pt idx="9">
                  <c:v>91</c:v>
                </c:pt>
                <c:pt idx="10">
                  <c:v>91</c:v>
                </c:pt>
                <c:pt idx="11">
                  <c:v>89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EE5-4E40-99C4-93BB234DFC0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465851344"/>
        <c:axId val="465850512"/>
        <c:axId val="0"/>
      </c:bar3DChart>
      <c:catAx>
        <c:axId val="465851344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465850512"/>
        <c:crossesAt val="42100"/>
        <c:auto val="1"/>
        <c:lblAlgn val="ctr"/>
        <c:lblOffset val="100"/>
        <c:noMultiLvlLbl val="0"/>
      </c:catAx>
      <c:valAx>
        <c:axId val="465850512"/>
        <c:scaling>
          <c:orientation val="minMax"/>
        </c:scaling>
        <c:delete val="0"/>
        <c:axPos val="t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4658513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accent2">
          <a:lumMod val="20000"/>
          <a:lumOff val="80000"/>
        </a:schemeClr>
      </a:solidFill>
      <a:round/>
    </a:ln>
    <a:effectLst/>
  </c:spPr>
  <c:txPr>
    <a:bodyPr/>
    <a:lstStyle/>
    <a:p>
      <a:pPr>
        <a:defRPr/>
      </a:pPr>
      <a:endParaRPr lang="zh-TW"/>
    </a:p>
  </c:txPr>
  <c:printSettings>
    <c:headerFooter/>
    <c:pageMargins b="0.75" l="0.7" r="0.7" t="0.75" header="0.3" footer="0.3"/>
    <c:pageSetup/>
  </c:printSettings>
</c:chartSpace>
</file>

<file path=xl/charts/chartEx1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strDim type="cat">
        <cx:f>_xlchart.v1.0</cx:f>
      </cx:strDim>
      <cx:numDim type="val">
        <cx:f>_xlchart.v1.2</cx:f>
      </cx:numDim>
    </cx:data>
  </cx:chartData>
  <cx:chart>
    <cx:title pos="t" align="ctr" overlay="0"/>
    <cx:plotArea>
      <cx:plotAreaRegion>
        <cx:series layoutId="waterfall" uniqueId="{307F2523-B639-4F88-86C9-9EA68F4E9BD4}">
          <cx:tx>
            <cx:txData>
              <cx:f>_xlchart.v1.1</cx:f>
              <cx:v>days</cx:v>
            </cx:txData>
          </cx:tx>
          <cx:dataLabels pos="outEnd">
            <cx:txPr>
              <a:bodyPr spcFirstLastPara="1" vertOverflow="ellipsis" horzOverflow="overflow" wrap="square" lIns="38100" tIns="19050" rIns="38100" bIns="19050" anchor="ctr" anchorCtr="1">
                <a:spAutoFit/>
              </a:bodyPr>
              <a:lstStyle/>
              <a:p>
                <a:pPr algn="ctr" rtl="0">
                  <a:defRPr/>
                </a:pPr>
                <a:endParaRPr lang="zh-TW" altLang="en-US" sz="900" b="0" i="0" u="none" strike="noStrike" kern="1200" baseline="0">
                  <a:solidFill>
                    <a:sysClr val="windowText" lastClr="000000">
                      <a:lumMod val="75000"/>
                      <a:lumOff val="25000"/>
                    </a:sysClr>
                  </a:solidFill>
                  <a:latin typeface="Calibri" panose="020F0502020204030204"/>
                  <a:ea typeface="新細明體" panose="02020500000000000000" pitchFamily="18" charset="-120"/>
                </a:endParaRPr>
              </a:p>
            </cx:txPr>
            <cx:visibility seriesName="0" categoryName="0" value="1"/>
          </cx:dataLabels>
          <cx:dataId val="0"/>
          <cx:layoutPr>
            <cx:subtotals/>
          </cx:layoutPr>
        </cx:series>
      </cx:plotAreaRegion>
      <cx:axis id="0">
        <cx:catScaling gapWidth="0.5"/>
        <cx:tickLabels/>
      </cx:axis>
      <cx:axis id="1">
        <cx:valScaling/>
        <cx:majorGridlines/>
        <cx:tickLabels/>
      </cx:axis>
    </cx:plotArea>
    <cx:legend pos="t" align="ctr" overlay="0"/>
  </cx:chart>
  <cx:clrMapOvr bg1="lt1" tx1="dk1" bg2="lt2" tx2="dk2" accent1="accent1" accent2="accent2" accent3="accent3" accent4="accent4" accent5="accent5" accent6="accent6" hlink="hlink" folHlink="folHlink"/>
</cx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39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  <cs:bodyPr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  <cs:bodyPr wrap="square" lIns="38100" tIns="19050" rIns="38100" bIns="19050" anchor="ctr">
      <a:spAutoFit/>
    </cs:bodyPr>
  </cs:dataLabel>
  <cs:dataLabelCallout>
    <cs:lnRef idx="0"/>
    <cs:fillRef idx="0"/>
    <cs:effectRef idx="0"/>
    <cs:fontRef idx="minor">
      <a:schemeClr val="tx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>
        <a:solidFill>
          <a:schemeClr val="phClr"/>
        </a:solidFill>
      </a:ln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/>
      </a:solidFill>
    </cs:spPr>
  </cs:downBar>
  <cs:dropLine>
    <cs:lnRef idx="0"/>
    <cs:fillRef idx="0"/>
    <cs:effectRef idx="0"/>
    <cs:fontRef idx="minor">
      <a:schemeClr val="tx1"/>
    </cs:fontRef>
  </cs:dropLine>
  <cs:errorBar>
    <cs:lnRef idx="0"/>
    <cs:fillRef idx="0"/>
    <cs:effectRef idx="0"/>
    <cs:fontRef idx="minor">
      <a:schemeClr val="tx1"/>
    </cs:fontRef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tx1">
            <a:lumMod val="15000"/>
            <a:lumOff val="85000"/>
            <a:lumOff val="10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</cs:hiLoLine>
  <cs:leaderLine>
    <cs:lnRef idx="0"/>
    <cs:fillRef idx="0"/>
    <cs:effectRef idx="0"/>
    <cs:fontRef idx="minor">
      <a:schemeClr val="tx1"/>
    </cs:fontRef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  <cs:bodyPr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  <cs:bodyPr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  <cs:bodyPr/>
  </cs:valueAxis>
  <cs:wall>
    <cs:lnRef idx="0"/>
    <cs:fillRef idx="0"/>
    <cs:effectRef idx="0"/>
    <cs:fontRef idx="minor">
      <a:schemeClr val="tx1"/>
    </cs:fontRef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4.xml"/><Relationship Id="rId2" Type="http://schemas.openxmlformats.org/officeDocument/2006/relationships/image" Target="../media/image1.png"/><Relationship Id="rId1" Type="http://schemas.openxmlformats.org/officeDocument/2006/relationships/chart" Target="../charts/chart3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png"/><Relationship Id="rId2" Type="http://schemas.openxmlformats.org/officeDocument/2006/relationships/image" Target="../media/image3.png"/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8" Type="http://schemas.openxmlformats.org/officeDocument/2006/relationships/image" Target="../media/image11.png"/><Relationship Id="rId3" Type="http://schemas.openxmlformats.org/officeDocument/2006/relationships/image" Target="../media/image6.png"/><Relationship Id="rId7" Type="http://schemas.openxmlformats.org/officeDocument/2006/relationships/image" Target="../media/image10.png"/><Relationship Id="rId2" Type="http://schemas.openxmlformats.org/officeDocument/2006/relationships/image" Target="../media/image5.png"/><Relationship Id="rId1" Type="http://schemas.openxmlformats.org/officeDocument/2006/relationships/chart" Target="../charts/chart6.xml"/><Relationship Id="rId6" Type="http://schemas.openxmlformats.org/officeDocument/2006/relationships/image" Target="../media/image9.png"/><Relationship Id="rId5" Type="http://schemas.openxmlformats.org/officeDocument/2006/relationships/image" Target="../media/image8.png"/><Relationship Id="rId10" Type="http://schemas.openxmlformats.org/officeDocument/2006/relationships/image" Target="../media/image13.png"/><Relationship Id="rId4" Type="http://schemas.openxmlformats.org/officeDocument/2006/relationships/image" Target="../media/image7.png"/><Relationship Id="rId9" Type="http://schemas.openxmlformats.org/officeDocument/2006/relationships/image" Target="../media/image12.pn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chart" Target="../charts/chart8.xml"/><Relationship Id="rId1" Type="http://schemas.openxmlformats.org/officeDocument/2006/relationships/chart" Target="../charts/chart7.xml"/></Relationships>
</file>

<file path=xl/drawings/_rels/drawing7.xml.rels><?xml version="1.0" encoding="UTF-8" standalone="yes"?>
<Relationships xmlns="http://schemas.openxmlformats.org/package/2006/relationships"><Relationship Id="rId1" Type="http://schemas.microsoft.com/office/2014/relationships/chartEx" Target="../charts/chartEx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742949</xdr:colOff>
      <xdr:row>34</xdr:row>
      <xdr:rowOff>166686</xdr:rowOff>
    </xdr:from>
    <xdr:to>
      <xdr:col>13</xdr:col>
      <xdr:colOff>409575</xdr:colOff>
      <xdr:row>53</xdr:row>
      <xdr:rowOff>123825</xdr:rowOff>
    </xdr:to>
    <xdr:graphicFrame macro="">
      <xdr:nvGraphicFramePr>
        <xdr:cNvPr id="2" name="圖表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752475</xdr:colOff>
      <xdr:row>16</xdr:row>
      <xdr:rowOff>119061</xdr:rowOff>
    </xdr:from>
    <xdr:to>
      <xdr:col>11</xdr:col>
      <xdr:colOff>638175</xdr:colOff>
      <xdr:row>33</xdr:row>
      <xdr:rowOff>47624</xdr:rowOff>
    </xdr:to>
    <xdr:graphicFrame macro="">
      <xdr:nvGraphicFramePr>
        <xdr:cNvPr id="3" name="圖表 2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20</xdr:col>
      <xdr:colOff>9525</xdr:colOff>
      <xdr:row>9</xdr:row>
      <xdr:rowOff>19050</xdr:rowOff>
    </xdr:from>
    <xdr:to>
      <xdr:col>23</xdr:col>
      <xdr:colOff>185086</xdr:colOff>
      <xdr:row>15</xdr:row>
      <xdr:rowOff>57894</xdr:rowOff>
    </xdr:to>
    <xdr:pic>
      <xdr:nvPicPr>
        <xdr:cNvPr id="4" name="Picture 2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2325" y="1924050"/>
          <a:ext cx="2232961" cy="12961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619125</xdr:colOff>
      <xdr:row>20</xdr:row>
      <xdr:rowOff>14286</xdr:rowOff>
    </xdr:from>
    <xdr:to>
      <xdr:col>23</xdr:col>
      <xdr:colOff>295275</xdr:colOff>
      <xdr:row>36</xdr:row>
      <xdr:rowOff>171449</xdr:rowOff>
    </xdr:to>
    <xdr:graphicFrame macro="">
      <xdr:nvGraphicFramePr>
        <xdr:cNvPr id="3" name="圖表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23</xdr:col>
      <xdr:colOff>9525</xdr:colOff>
      <xdr:row>9</xdr:row>
      <xdr:rowOff>19050</xdr:rowOff>
    </xdr:from>
    <xdr:to>
      <xdr:col>26</xdr:col>
      <xdr:colOff>185086</xdr:colOff>
      <xdr:row>15</xdr:row>
      <xdr:rowOff>57894</xdr:rowOff>
    </xdr:to>
    <xdr:pic>
      <xdr:nvPicPr>
        <xdr:cNvPr id="4" name="Picture 2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25750" y="1924050"/>
          <a:ext cx="2232961" cy="12961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752474</xdr:colOff>
      <xdr:row>18</xdr:row>
      <xdr:rowOff>219074</xdr:rowOff>
    </xdr:from>
    <xdr:to>
      <xdr:col>8</xdr:col>
      <xdr:colOff>190499</xdr:colOff>
      <xdr:row>36</xdr:row>
      <xdr:rowOff>152399</xdr:rowOff>
    </xdr:to>
    <xdr:graphicFrame macro="">
      <xdr:nvGraphicFramePr>
        <xdr:cNvPr id="8" name="圖表 7">
          <a:extLst>
            <a:ext uri="{FF2B5EF4-FFF2-40B4-BE49-F238E27FC236}">
              <a16:creationId xmlns:a16="http://schemas.microsoft.com/office/drawing/2014/main" id="{00000000-0008-0000-0400-000008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4762</xdr:colOff>
      <xdr:row>0</xdr:row>
      <xdr:rowOff>19050</xdr:rowOff>
    </xdr:from>
    <xdr:to>
      <xdr:col>16</xdr:col>
      <xdr:colOff>304800</xdr:colOff>
      <xdr:row>10</xdr:row>
      <xdr:rowOff>9525</xdr:rowOff>
    </xdr:to>
    <xdr:graphicFrame macro="">
      <xdr:nvGraphicFramePr>
        <xdr:cNvPr id="2" name="圖表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20</xdr:col>
      <xdr:colOff>24087</xdr:colOff>
      <xdr:row>3</xdr:row>
      <xdr:rowOff>270735</xdr:rowOff>
    </xdr:from>
    <xdr:to>
      <xdr:col>25</xdr:col>
      <xdr:colOff>491072</xdr:colOff>
      <xdr:row>19</xdr:row>
      <xdr:rowOff>121453</xdr:rowOff>
    </xdr:to>
    <xdr:pic>
      <xdr:nvPicPr>
        <xdr:cNvPr id="4" name="圖片 3"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570628" y="1606476"/>
          <a:ext cx="3918397" cy="4317047"/>
        </a:xfrm>
        <a:prstGeom prst="rect">
          <a:avLst/>
        </a:prstGeom>
      </xdr:spPr>
    </xdr:pic>
    <xdr:clientData/>
  </xdr:twoCellAnchor>
  <xdr:twoCellAnchor editAs="oneCell">
    <xdr:from>
      <xdr:col>20</xdr:col>
      <xdr:colOff>57598</xdr:colOff>
      <xdr:row>22</xdr:row>
      <xdr:rowOff>80682</xdr:rowOff>
    </xdr:from>
    <xdr:to>
      <xdr:col>29</xdr:col>
      <xdr:colOff>378389</xdr:colOff>
      <xdr:row>29</xdr:row>
      <xdr:rowOff>39374</xdr:rowOff>
    </xdr:to>
    <xdr:pic>
      <xdr:nvPicPr>
        <xdr:cNvPr id="5" name="圖片 4">
          <a:extLst>
            <a:ext uri="{FF2B5EF4-FFF2-40B4-BE49-F238E27FC236}">
              <a16:creationId xmlns:a16="http://schemas.microsoft.com/office/drawing/2014/main" id="{00000000-0008-0000-06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0913857" y="6526306"/>
          <a:ext cx="6533333" cy="1464762"/>
        </a:xfrm>
        <a:prstGeom prst="rect">
          <a:avLst/>
        </a:prstGeom>
      </xdr:spPr>
    </xdr:pic>
    <xdr:clientData/>
  </xdr:twoCellAnchor>
  <xdr:twoCellAnchor editAs="oneCell">
    <xdr:from>
      <xdr:col>20</xdr:col>
      <xdr:colOff>136246</xdr:colOff>
      <xdr:row>32</xdr:row>
      <xdr:rowOff>125505</xdr:rowOff>
    </xdr:from>
    <xdr:to>
      <xdr:col>27</xdr:col>
      <xdr:colOff>185971</xdr:colOff>
      <xdr:row>53</xdr:row>
      <xdr:rowOff>187477</xdr:rowOff>
    </xdr:to>
    <xdr:pic>
      <xdr:nvPicPr>
        <xdr:cNvPr id="6" name="圖片 5">
          <a:extLst>
            <a:ext uri="{FF2B5EF4-FFF2-40B4-BE49-F238E27FC236}">
              <a16:creationId xmlns:a16="http://schemas.microsoft.com/office/drawing/2014/main" id="{00000000-0008-0000-06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1682787" y="8722658"/>
          <a:ext cx="4868367" cy="4580184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270062</xdr:colOff>
      <xdr:row>1</xdr:row>
      <xdr:rowOff>119006</xdr:rowOff>
    </xdr:from>
    <xdr:to>
      <xdr:col>19</xdr:col>
      <xdr:colOff>446892</xdr:colOff>
      <xdr:row>11</xdr:row>
      <xdr:rowOff>172233</xdr:rowOff>
    </xdr:to>
    <xdr:graphicFrame macro="">
      <xdr:nvGraphicFramePr>
        <xdr:cNvPr id="5" name="圖表 4">
          <a:extLst>
            <a:ext uri="{FF2B5EF4-FFF2-40B4-BE49-F238E27FC236}">
              <a16:creationId xmlns:a16="http://schemas.microsoft.com/office/drawing/2014/main" id="{00000000-0008-0000-08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24</xdr:col>
      <xdr:colOff>91552</xdr:colOff>
      <xdr:row>9</xdr:row>
      <xdr:rowOff>8965</xdr:rowOff>
    </xdr:from>
    <xdr:to>
      <xdr:col>28</xdr:col>
      <xdr:colOff>606616</xdr:colOff>
      <xdr:row>17</xdr:row>
      <xdr:rowOff>186789</xdr:rowOff>
    </xdr:to>
    <xdr:pic>
      <xdr:nvPicPr>
        <xdr:cNvPr id="9" name="圖片 8">
          <a:extLst>
            <a:ext uri="{FF2B5EF4-FFF2-40B4-BE49-F238E27FC236}">
              <a16:creationId xmlns:a16="http://schemas.microsoft.com/office/drawing/2014/main" id="{00000000-0008-0000-08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3448964" y="3657600"/>
          <a:ext cx="3257143" cy="1897143"/>
        </a:xfrm>
        <a:prstGeom prst="rect">
          <a:avLst/>
        </a:prstGeom>
      </xdr:spPr>
    </xdr:pic>
    <xdr:clientData/>
  </xdr:twoCellAnchor>
  <xdr:twoCellAnchor editAs="oneCell">
    <xdr:from>
      <xdr:col>24</xdr:col>
      <xdr:colOff>26894</xdr:colOff>
      <xdr:row>20</xdr:row>
      <xdr:rowOff>17929</xdr:rowOff>
    </xdr:from>
    <xdr:to>
      <xdr:col>34</xdr:col>
      <xdr:colOff>4071</xdr:colOff>
      <xdr:row>37</xdr:row>
      <xdr:rowOff>148903</xdr:rowOff>
    </xdr:to>
    <xdr:pic>
      <xdr:nvPicPr>
        <xdr:cNvPr id="11" name="圖片 10">
          <a:extLst>
            <a:ext uri="{FF2B5EF4-FFF2-40B4-BE49-F238E27FC236}">
              <a16:creationId xmlns:a16="http://schemas.microsoft.com/office/drawing/2014/main" id="{00000000-0008-0000-0800-00000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3384306" y="6033247"/>
          <a:ext cx="6880000" cy="3771429"/>
        </a:xfrm>
        <a:prstGeom prst="rect">
          <a:avLst/>
        </a:prstGeom>
      </xdr:spPr>
    </xdr:pic>
    <xdr:clientData/>
  </xdr:twoCellAnchor>
  <xdr:twoCellAnchor editAs="oneCell">
    <xdr:from>
      <xdr:col>24</xdr:col>
      <xdr:colOff>0</xdr:colOff>
      <xdr:row>39</xdr:row>
      <xdr:rowOff>0</xdr:rowOff>
    </xdr:from>
    <xdr:to>
      <xdr:col>29</xdr:col>
      <xdr:colOff>232398</xdr:colOff>
      <xdr:row>48</xdr:row>
      <xdr:rowOff>80767</xdr:rowOff>
    </xdr:to>
    <xdr:pic>
      <xdr:nvPicPr>
        <xdr:cNvPr id="12" name="圖片 11">
          <a:extLst>
            <a:ext uri="{FF2B5EF4-FFF2-40B4-BE49-F238E27FC236}">
              <a16:creationId xmlns:a16="http://schemas.microsoft.com/office/drawing/2014/main" id="{00000000-0008-0000-0800-00000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13357412" y="10103224"/>
          <a:ext cx="3685714" cy="2019048"/>
        </a:xfrm>
        <a:prstGeom prst="rect">
          <a:avLst/>
        </a:prstGeom>
      </xdr:spPr>
    </xdr:pic>
    <xdr:clientData/>
  </xdr:twoCellAnchor>
  <xdr:twoCellAnchor editAs="oneCell">
    <xdr:from>
      <xdr:col>24</xdr:col>
      <xdr:colOff>0</xdr:colOff>
      <xdr:row>52</xdr:row>
      <xdr:rowOff>0</xdr:rowOff>
    </xdr:from>
    <xdr:to>
      <xdr:col>29</xdr:col>
      <xdr:colOff>186687</xdr:colOff>
      <xdr:row>61</xdr:row>
      <xdr:rowOff>73150</xdr:rowOff>
    </xdr:to>
    <xdr:pic>
      <xdr:nvPicPr>
        <xdr:cNvPr id="13" name="圖片 12">
          <a:extLst>
            <a:ext uri="{FF2B5EF4-FFF2-40B4-BE49-F238E27FC236}">
              <a16:creationId xmlns:a16="http://schemas.microsoft.com/office/drawing/2014/main" id="{00000000-0008-0000-0800-00000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13357412" y="12900212"/>
          <a:ext cx="3619048" cy="1990476"/>
        </a:xfrm>
        <a:prstGeom prst="rect">
          <a:avLst/>
        </a:prstGeom>
      </xdr:spPr>
    </xdr:pic>
    <xdr:clientData/>
  </xdr:twoCellAnchor>
  <xdr:twoCellAnchor editAs="oneCell">
    <xdr:from>
      <xdr:col>24</xdr:col>
      <xdr:colOff>0</xdr:colOff>
      <xdr:row>64</xdr:row>
      <xdr:rowOff>0</xdr:rowOff>
    </xdr:from>
    <xdr:to>
      <xdr:col>34</xdr:col>
      <xdr:colOff>41938</xdr:colOff>
      <xdr:row>81</xdr:row>
      <xdr:rowOff>33829</xdr:rowOff>
    </xdr:to>
    <xdr:pic>
      <xdr:nvPicPr>
        <xdr:cNvPr id="14" name="圖片 13">
          <a:extLst>
            <a:ext uri="{FF2B5EF4-FFF2-40B4-BE49-F238E27FC236}">
              <a16:creationId xmlns:a16="http://schemas.microsoft.com/office/drawing/2014/main" id="{00000000-0008-0000-0800-00000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13357412" y="15482047"/>
          <a:ext cx="6952381" cy="3685714"/>
        </a:xfrm>
        <a:prstGeom prst="rect">
          <a:avLst/>
        </a:prstGeom>
      </xdr:spPr>
    </xdr:pic>
    <xdr:clientData/>
  </xdr:twoCellAnchor>
  <xdr:twoCellAnchor editAs="oneCell">
    <xdr:from>
      <xdr:col>24</xdr:col>
      <xdr:colOff>0</xdr:colOff>
      <xdr:row>83</xdr:row>
      <xdr:rowOff>0</xdr:rowOff>
    </xdr:from>
    <xdr:to>
      <xdr:col>29</xdr:col>
      <xdr:colOff>260971</xdr:colOff>
      <xdr:row>86</xdr:row>
      <xdr:rowOff>148827</xdr:rowOff>
    </xdr:to>
    <xdr:pic>
      <xdr:nvPicPr>
        <xdr:cNvPr id="15" name="圖片 14">
          <a:extLst>
            <a:ext uri="{FF2B5EF4-FFF2-40B4-BE49-F238E27FC236}">
              <a16:creationId xmlns:a16="http://schemas.microsoft.com/office/drawing/2014/main" id="{00000000-0008-0000-0800-00000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13357412" y="19569953"/>
          <a:ext cx="3704762" cy="790476"/>
        </a:xfrm>
        <a:prstGeom prst="rect">
          <a:avLst/>
        </a:prstGeom>
      </xdr:spPr>
    </xdr:pic>
    <xdr:clientData/>
  </xdr:twoCellAnchor>
  <xdr:twoCellAnchor>
    <xdr:from>
      <xdr:col>28</xdr:col>
      <xdr:colOff>681318</xdr:colOff>
      <xdr:row>69</xdr:row>
      <xdr:rowOff>197223</xdr:rowOff>
    </xdr:from>
    <xdr:to>
      <xdr:col>32</xdr:col>
      <xdr:colOff>0</xdr:colOff>
      <xdr:row>79</xdr:row>
      <xdr:rowOff>35859</xdr:rowOff>
    </xdr:to>
    <xdr:sp macro="" textlink="">
      <xdr:nvSpPr>
        <xdr:cNvPr id="16" name="矩形 15">
          <a:extLst>
            <a:ext uri="{FF2B5EF4-FFF2-40B4-BE49-F238E27FC236}">
              <a16:creationId xmlns:a16="http://schemas.microsoft.com/office/drawing/2014/main" id="{00000000-0008-0000-0800-000010000000}"/>
            </a:ext>
          </a:extLst>
        </xdr:cNvPr>
        <xdr:cNvSpPr/>
      </xdr:nvSpPr>
      <xdr:spPr>
        <a:xfrm>
          <a:off x="16799859" y="16755035"/>
          <a:ext cx="2079812" cy="1990165"/>
        </a:xfrm>
        <a:prstGeom prst="rect">
          <a:avLst/>
        </a:prstGeom>
        <a:noFill/>
        <a:ln w="28575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zh-TW" altLang="en-US" sz="1100"/>
        </a:p>
      </xdr:txBody>
    </xdr:sp>
    <xdr:clientData/>
  </xdr:twoCellAnchor>
  <xdr:twoCellAnchor editAs="oneCell">
    <xdr:from>
      <xdr:col>24</xdr:col>
      <xdr:colOff>0</xdr:colOff>
      <xdr:row>89</xdr:row>
      <xdr:rowOff>0</xdr:rowOff>
    </xdr:from>
    <xdr:to>
      <xdr:col>29</xdr:col>
      <xdr:colOff>628589</xdr:colOff>
      <xdr:row>100</xdr:row>
      <xdr:rowOff>73318</xdr:rowOff>
    </xdr:to>
    <xdr:pic>
      <xdr:nvPicPr>
        <xdr:cNvPr id="17" name="圖片 16">
          <a:extLst>
            <a:ext uri="{FF2B5EF4-FFF2-40B4-BE49-F238E27FC236}">
              <a16:creationId xmlns:a16="http://schemas.microsoft.com/office/drawing/2014/main" id="{00000000-0008-0000-0800-000011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>
          <a:off x="14182165" y="20860871"/>
          <a:ext cx="4076190" cy="2438095"/>
        </a:xfrm>
        <a:prstGeom prst="rect">
          <a:avLst/>
        </a:prstGeom>
      </xdr:spPr>
    </xdr:pic>
    <xdr:clientData/>
  </xdr:twoCellAnchor>
  <xdr:twoCellAnchor editAs="oneCell">
    <xdr:from>
      <xdr:col>24</xdr:col>
      <xdr:colOff>24989</xdr:colOff>
      <xdr:row>102</xdr:row>
      <xdr:rowOff>35859</xdr:rowOff>
    </xdr:from>
    <xdr:to>
      <xdr:col>28</xdr:col>
      <xdr:colOff>231480</xdr:colOff>
      <xdr:row>130</xdr:row>
      <xdr:rowOff>129673</xdr:rowOff>
    </xdr:to>
    <xdr:pic>
      <xdr:nvPicPr>
        <xdr:cNvPr id="18" name="圖片 17">
          <a:extLst>
            <a:ext uri="{FF2B5EF4-FFF2-40B4-BE49-F238E27FC236}">
              <a16:creationId xmlns:a16="http://schemas.microsoft.com/office/drawing/2014/main" id="{00000000-0008-0000-0800-00001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/>
        <a:stretch>
          <a:fillRect/>
        </a:stretch>
      </xdr:blipFill>
      <xdr:spPr>
        <a:xfrm>
          <a:off x="14207154" y="23693718"/>
          <a:ext cx="2967620" cy="6118096"/>
        </a:xfrm>
        <a:prstGeom prst="rect">
          <a:avLst/>
        </a:prstGeom>
      </xdr:spPr>
    </xdr:pic>
    <xdr:clientData/>
  </xdr:twoCellAnchor>
  <xdr:twoCellAnchor editAs="oneCell">
    <xdr:from>
      <xdr:col>24</xdr:col>
      <xdr:colOff>0</xdr:colOff>
      <xdr:row>133</xdr:row>
      <xdr:rowOff>0</xdr:rowOff>
    </xdr:from>
    <xdr:to>
      <xdr:col>33</xdr:col>
      <xdr:colOff>120792</xdr:colOff>
      <xdr:row>155</xdr:row>
      <xdr:rowOff>28540</xdr:rowOff>
    </xdr:to>
    <xdr:pic>
      <xdr:nvPicPr>
        <xdr:cNvPr id="20" name="圖片 19">
          <a:extLst>
            <a:ext uri="{FF2B5EF4-FFF2-40B4-BE49-F238E27FC236}">
              <a16:creationId xmlns:a16="http://schemas.microsoft.com/office/drawing/2014/main" id="{00000000-0008-0000-0800-00001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/>
        <a:stretch>
          <a:fillRect/>
        </a:stretch>
      </xdr:blipFill>
      <xdr:spPr>
        <a:xfrm>
          <a:off x="14182165" y="30327600"/>
          <a:ext cx="6333333" cy="4761905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604837</xdr:colOff>
      <xdr:row>1</xdr:row>
      <xdr:rowOff>230186</xdr:rowOff>
    </xdr:from>
    <xdr:to>
      <xdr:col>17</xdr:col>
      <xdr:colOff>542925</xdr:colOff>
      <xdr:row>20</xdr:row>
      <xdr:rowOff>177799</xdr:rowOff>
    </xdr:to>
    <xdr:graphicFrame macro="">
      <xdr:nvGraphicFramePr>
        <xdr:cNvPr id="2" name="圖表 1">
          <a:extLst>
            <a:ext uri="{FF2B5EF4-FFF2-40B4-BE49-F238E27FC236}">
              <a16:creationId xmlns:a16="http://schemas.microsoft.com/office/drawing/2014/main" id="{4BC99600-F959-4DC2-BD06-62E255D6AB0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0</xdr:colOff>
      <xdr:row>28</xdr:row>
      <xdr:rowOff>0</xdr:rowOff>
    </xdr:from>
    <xdr:to>
      <xdr:col>17</xdr:col>
      <xdr:colOff>623888</xdr:colOff>
      <xdr:row>48</xdr:row>
      <xdr:rowOff>176213</xdr:rowOff>
    </xdr:to>
    <xdr:graphicFrame macro="">
      <xdr:nvGraphicFramePr>
        <xdr:cNvPr id="3" name="圖表 2">
          <a:extLst>
            <a:ext uri="{FF2B5EF4-FFF2-40B4-BE49-F238E27FC236}">
              <a16:creationId xmlns:a16="http://schemas.microsoft.com/office/drawing/2014/main" id="{84945B71-F8D7-4E8F-A0D6-384EBF9345C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180975</xdr:colOff>
      <xdr:row>1</xdr:row>
      <xdr:rowOff>209550</xdr:rowOff>
    </xdr:from>
    <xdr:to>
      <xdr:col>14</xdr:col>
      <xdr:colOff>561975</xdr:colOff>
      <xdr:row>19</xdr:row>
      <xdr:rowOff>109537</xdr:rowOff>
    </xdr:to>
    <mc:AlternateContent xmlns:mc="http://schemas.openxmlformats.org/markup-compatibility/2006">
      <mc:Choice xmlns:cx1="http://schemas.microsoft.com/office/drawing/2015/9/8/chartex" Requires="cx1">
        <xdr:graphicFrame macro="">
          <xdr:nvGraphicFramePr>
            <xdr:cNvPr id="2" name="圖表 1">
              <a:extLst>
                <a:ext uri="{FF2B5EF4-FFF2-40B4-BE49-F238E27FC236}">
                  <a16:creationId xmlns:a16="http://schemas.microsoft.com/office/drawing/2014/main" id="{00000000-0008-0000-0A00-000002000000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4/chartex">
              <cx:chart xmlns:cx="http://schemas.microsoft.com/office/drawing/2014/chartex" xmlns:r="http://schemas.openxmlformats.org/officeDocument/2006/relationships" r:id="rId1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4344761" y="421821"/>
              <a:ext cx="5606143" cy="4112759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zh-TW" altLang="en-US" sz="1100"/>
                <a:t>此圖表在您的 Excel 版本中無法使用。
若編輯此圖案或將此活頁簿儲存為不同格式，將永久破壞圖表。</a:t>
              </a:r>
            </a:p>
          </xdr:txBody>
        </xdr:sp>
      </mc:Fallback>
    </mc:AlternateContent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GanttChart&#29976;&#29305;&#22294;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格式化條件-色階"/>
      <sheetName val="進度表"/>
      <sheetName val="進度表-ex"/>
      <sheetName val="Gantt1"/>
      <sheetName val="Gantt2"/>
      <sheetName val="Gantt3"/>
      <sheetName val="甘特圖"/>
      <sheetName val="甘特圖-練習"/>
    </sheetNames>
    <sheetDataSet>
      <sheetData sheetId="0"/>
      <sheetData sheetId="1"/>
      <sheetData sheetId="2"/>
      <sheetData sheetId="3">
        <row r="1">
          <cell r="B1" t="str">
            <v>Start date</v>
          </cell>
          <cell r="C1" t="str">
            <v>days</v>
          </cell>
        </row>
        <row r="2">
          <cell r="A2" t="str">
            <v>task1</v>
          </cell>
          <cell r="B2">
            <v>42370</v>
          </cell>
          <cell r="C2">
            <v>90</v>
          </cell>
        </row>
        <row r="3">
          <cell r="A3" t="str">
            <v>task2</v>
          </cell>
          <cell r="B3">
            <v>42401</v>
          </cell>
          <cell r="C3">
            <v>89</v>
          </cell>
        </row>
        <row r="4">
          <cell r="A4" t="str">
            <v>task3</v>
          </cell>
          <cell r="B4">
            <v>42430</v>
          </cell>
          <cell r="C4">
            <v>91</v>
          </cell>
        </row>
        <row r="5">
          <cell r="A5" t="str">
            <v>task4</v>
          </cell>
          <cell r="B5">
            <v>42461</v>
          </cell>
          <cell r="C5">
            <v>90</v>
          </cell>
        </row>
        <row r="6">
          <cell r="A6" t="str">
            <v>task5</v>
          </cell>
          <cell r="B6">
            <v>42491</v>
          </cell>
          <cell r="C6">
            <v>91</v>
          </cell>
        </row>
        <row r="7">
          <cell r="A7" t="str">
            <v>task6</v>
          </cell>
          <cell r="B7">
            <v>42522</v>
          </cell>
          <cell r="C7">
            <v>91</v>
          </cell>
        </row>
        <row r="8">
          <cell r="A8" t="str">
            <v>task7</v>
          </cell>
          <cell r="B8">
            <v>42552</v>
          </cell>
          <cell r="C8">
            <v>91</v>
          </cell>
        </row>
        <row r="9">
          <cell r="A9" t="str">
            <v>task8</v>
          </cell>
          <cell r="B9">
            <v>42583</v>
          </cell>
          <cell r="C9">
            <v>91</v>
          </cell>
        </row>
        <row r="10">
          <cell r="A10" t="str">
            <v>task9</v>
          </cell>
          <cell r="B10">
            <v>42614</v>
          </cell>
          <cell r="C10">
            <v>90</v>
          </cell>
        </row>
        <row r="11">
          <cell r="A11" t="str">
            <v>task10</v>
          </cell>
          <cell r="B11">
            <v>42644</v>
          </cell>
          <cell r="C11">
            <v>91</v>
          </cell>
        </row>
        <row r="12">
          <cell r="A12" t="str">
            <v>task11</v>
          </cell>
          <cell r="B12">
            <v>42675</v>
          </cell>
          <cell r="C12">
            <v>91</v>
          </cell>
        </row>
        <row r="13">
          <cell r="A13" t="str">
            <v>task12</v>
          </cell>
          <cell r="B13">
            <v>42705</v>
          </cell>
          <cell r="C13">
            <v>89</v>
          </cell>
        </row>
      </sheetData>
      <sheetData sheetId="4"/>
      <sheetData sheetId="5"/>
      <sheetData sheetId="6"/>
      <sheetData sheetId="7"/>
    </sheetDataSet>
  </externalBook>
</externalLink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25"/>
  <sheetViews>
    <sheetView workbookViewId="0">
      <selection activeCell="C20" sqref="C20"/>
    </sheetView>
  </sheetViews>
  <sheetFormatPr defaultRowHeight="16.75"/>
  <cols>
    <col min="1" max="1" width="9" style="30"/>
    <col min="2" max="4" width="9.3828125" customWidth="1"/>
  </cols>
  <sheetData>
    <row r="1" spans="1:9">
      <c r="A1" s="30" t="s">
        <v>53</v>
      </c>
      <c r="B1" t="s">
        <v>54</v>
      </c>
      <c r="C1" t="s">
        <v>54</v>
      </c>
    </row>
    <row r="2" spans="1:9">
      <c r="A2" s="30">
        <v>42370</v>
      </c>
      <c r="B2" s="31">
        <f>(ROW(A2)-1)/COUNTA($A$2:$A$25)</f>
        <v>4.1666666666666664E-2</v>
      </c>
      <c r="C2" s="31">
        <f>(ROW(B2)-1)/COUNTA($A$2:$A$25)</f>
        <v>4.1666666666666664E-2</v>
      </c>
      <c r="D2" s="31"/>
      <c r="E2">
        <f>ROW(A2)-1</f>
        <v>1</v>
      </c>
      <c r="F2">
        <f>COUNTA($A$2:$A$25)</f>
        <v>24</v>
      </c>
      <c r="G2" s="31">
        <f>E2/F2</f>
        <v>4.1666666666666664E-2</v>
      </c>
      <c r="I2">
        <f>(ROW(A25)-1)</f>
        <v>24</v>
      </c>
    </row>
    <row r="3" spans="1:9">
      <c r="A3" s="30">
        <v>42401</v>
      </c>
      <c r="B3" s="31">
        <f t="shared" ref="B3:C25" si="0">(ROW(A3)-1)/COUNTA($A$2:$A$25)</f>
        <v>8.3333333333333329E-2</v>
      </c>
      <c r="C3" s="31">
        <f t="shared" si="0"/>
        <v>8.3333333333333329E-2</v>
      </c>
      <c r="D3" s="31"/>
      <c r="E3">
        <f t="shared" ref="E3:E25" si="1">ROW(A3)-1</f>
        <v>2</v>
      </c>
      <c r="F3">
        <f t="shared" ref="F3:F25" si="2">COUNTA($A$2:$A$25)</f>
        <v>24</v>
      </c>
      <c r="G3" s="31">
        <f t="shared" ref="G3:G25" si="3">E3/F3</f>
        <v>8.3333333333333329E-2</v>
      </c>
    </row>
    <row r="4" spans="1:9">
      <c r="A4" s="30">
        <v>42430</v>
      </c>
      <c r="B4" s="31">
        <f t="shared" si="0"/>
        <v>0.125</v>
      </c>
      <c r="C4" s="31">
        <f t="shared" si="0"/>
        <v>0.125</v>
      </c>
      <c r="D4" s="31"/>
      <c r="E4">
        <f t="shared" si="1"/>
        <v>3</v>
      </c>
      <c r="F4">
        <f t="shared" si="2"/>
        <v>24</v>
      </c>
      <c r="G4" s="31">
        <f t="shared" si="3"/>
        <v>0.125</v>
      </c>
    </row>
    <row r="5" spans="1:9">
      <c r="A5" s="30">
        <v>42461</v>
      </c>
      <c r="B5" s="31">
        <f t="shared" si="0"/>
        <v>0.16666666666666666</v>
      </c>
      <c r="C5" s="31">
        <f t="shared" si="0"/>
        <v>0.16666666666666666</v>
      </c>
      <c r="D5" s="31"/>
      <c r="E5">
        <f t="shared" si="1"/>
        <v>4</v>
      </c>
      <c r="F5">
        <f t="shared" si="2"/>
        <v>24</v>
      </c>
      <c r="G5" s="31">
        <f t="shared" si="3"/>
        <v>0.16666666666666666</v>
      </c>
    </row>
    <row r="6" spans="1:9">
      <c r="A6" s="30">
        <v>42491</v>
      </c>
      <c r="B6" s="31">
        <f t="shared" si="0"/>
        <v>0.20833333333333334</v>
      </c>
      <c r="C6" s="31">
        <f t="shared" si="0"/>
        <v>0.20833333333333334</v>
      </c>
      <c r="D6" s="31"/>
      <c r="E6">
        <f t="shared" si="1"/>
        <v>5</v>
      </c>
      <c r="F6">
        <f t="shared" si="2"/>
        <v>24</v>
      </c>
      <c r="G6" s="31">
        <f t="shared" si="3"/>
        <v>0.20833333333333334</v>
      </c>
    </row>
    <row r="7" spans="1:9">
      <c r="A7" s="30">
        <v>42522</v>
      </c>
      <c r="B7" s="31">
        <f t="shared" si="0"/>
        <v>0.25</v>
      </c>
      <c r="C7" s="31">
        <f t="shared" si="0"/>
        <v>0.25</v>
      </c>
      <c r="D7" s="31"/>
      <c r="E7">
        <f t="shared" si="1"/>
        <v>6</v>
      </c>
      <c r="F7">
        <f t="shared" si="2"/>
        <v>24</v>
      </c>
      <c r="G7" s="31">
        <f t="shared" si="3"/>
        <v>0.25</v>
      </c>
    </row>
    <row r="8" spans="1:9">
      <c r="A8" s="30">
        <v>42552</v>
      </c>
      <c r="B8" s="31">
        <f t="shared" si="0"/>
        <v>0.29166666666666669</v>
      </c>
      <c r="C8" s="31">
        <f t="shared" si="0"/>
        <v>0.29166666666666669</v>
      </c>
      <c r="D8" s="31"/>
      <c r="E8">
        <f t="shared" si="1"/>
        <v>7</v>
      </c>
      <c r="F8">
        <f t="shared" si="2"/>
        <v>24</v>
      </c>
      <c r="G8" s="31">
        <f t="shared" si="3"/>
        <v>0.29166666666666669</v>
      </c>
    </row>
    <row r="9" spans="1:9">
      <c r="A9" s="30">
        <v>42583</v>
      </c>
      <c r="B9" s="31">
        <f t="shared" si="0"/>
        <v>0.33333333333333331</v>
      </c>
      <c r="C9" s="31">
        <f t="shared" si="0"/>
        <v>0.33333333333333331</v>
      </c>
      <c r="D9" s="31"/>
      <c r="E9">
        <f t="shared" si="1"/>
        <v>8</v>
      </c>
      <c r="F9">
        <f t="shared" si="2"/>
        <v>24</v>
      </c>
      <c r="G9" s="31">
        <f t="shared" si="3"/>
        <v>0.33333333333333331</v>
      </c>
    </row>
    <row r="10" spans="1:9">
      <c r="A10" s="30">
        <v>42614</v>
      </c>
      <c r="B10" s="31">
        <f t="shared" si="0"/>
        <v>0.375</v>
      </c>
      <c r="C10" s="31">
        <f t="shared" si="0"/>
        <v>0.375</v>
      </c>
      <c r="D10" s="31"/>
      <c r="E10">
        <f t="shared" si="1"/>
        <v>9</v>
      </c>
      <c r="F10">
        <f t="shared" si="2"/>
        <v>24</v>
      </c>
      <c r="G10" s="31">
        <f t="shared" si="3"/>
        <v>0.375</v>
      </c>
    </row>
    <row r="11" spans="1:9">
      <c r="A11" s="30">
        <v>42644</v>
      </c>
      <c r="B11" s="31">
        <f t="shared" si="0"/>
        <v>0.41666666666666669</v>
      </c>
      <c r="C11" s="31">
        <f t="shared" si="0"/>
        <v>0.41666666666666669</v>
      </c>
      <c r="D11" s="31"/>
      <c r="E11">
        <f t="shared" si="1"/>
        <v>10</v>
      </c>
      <c r="F11">
        <f t="shared" si="2"/>
        <v>24</v>
      </c>
      <c r="G11" s="31">
        <f t="shared" si="3"/>
        <v>0.41666666666666669</v>
      </c>
    </row>
    <row r="12" spans="1:9">
      <c r="A12" s="30">
        <v>42675</v>
      </c>
      <c r="B12" s="31">
        <f t="shared" si="0"/>
        <v>0.45833333333333331</v>
      </c>
      <c r="C12" s="31">
        <f t="shared" si="0"/>
        <v>0.45833333333333331</v>
      </c>
      <c r="D12" s="31"/>
      <c r="E12">
        <f t="shared" si="1"/>
        <v>11</v>
      </c>
      <c r="F12">
        <f t="shared" si="2"/>
        <v>24</v>
      </c>
      <c r="G12" s="31">
        <f t="shared" si="3"/>
        <v>0.45833333333333331</v>
      </c>
    </row>
    <row r="13" spans="1:9">
      <c r="A13" s="30">
        <v>42705</v>
      </c>
      <c r="B13" s="31">
        <f t="shared" si="0"/>
        <v>0.5</v>
      </c>
      <c r="C13" s="31">
        <f t="shared" si="0"/>
        <v>0.5</v>
      </c>
      <c r="D13" s="31"/>
      <c r="E13">
        <f t="shared" si="1"/>
        <v>12</v>
      </c>
      <c r="F13">
        <f t="shared" si="2"/>
        <v>24</v>
      </c>
      <c r="G13" s="31">
        <f t="shared" si="3"/>
        <v>0.5</v>
      </c>
    </row>
    <row r="14" spans="1:9">
      <c r="A14" s="30">
        <v>42736</v>
      </c>
      <c r="B14" s="31">
        <f t="shared" si="0"/>
        <v>0.54166666666666663</v>
      </c>
      <c r="C14" s="31">
        <f t="shared" si="0"/>
        <v>0.54166666666666663</v>
      </c>
      <c r="D14" s="31"/>
      <c r="E14">
        <f t="shared" si="1"/>
        <v>13</v>
      </c>
      <c r="F14">
        <f t="shared" si="2"/>
        <v>24</v>
      </c>
      <c r="G14" s="31">
        <f t="shared" si="3"/>
        <v>0.54166666666666663</v>
      </c>
    </row>
    <row r="15" spans="1:9">
      <c r="A15" s="30">
        <v>42767</v>
      </c>
      <c r="B15" s="31">
        <f t="shared" si="0"/>
        <v>0.58333333333333337</v>
      </c>
      <c r="C15" s="31">
        <f t="shared" si="0"/>
        <v>0.58333333333333337</v>
      </c>
      <c r="D15" s="31"/>
      <c r="E15">
        <f t="shared" si="1"/>
        <v>14</v>
      </c>
      <c r="F15">
        <f t="shared" si="2"/>
        <v>24</v>
      </c>
      <c r="G15" s="31">
        <f t="shared" si="3"/>
        <v>0.58333333333333337</v>
      </c>
    </row>
    <row r="16" spans="1:9">
      <c r="A16" s="30">
        <v>42795</v>
      </c>
      <c r="B16" s="31">
        <f t="shared" si="0"/>
        <v>0.625</v>
      </c>
      <c r="C16" s="31">
        <f t="shared" si="0"/>
        <v>0.625</v>
      </c>
      <c r="D16" s="31"/>
      <c r="E16">
        <f t="shared" si="1"/>
        <v>15</v>
      </c>
      <c r="F16">
        <f t="shared" si="2"/>
        <v>24</v>
      </c>
      <c r="G16" s="31">
        <f t="shared" si="3"/>
        <v>0.625</v>
      </c>
    </row>
    <row r="17" spans="1:7">
      <c r="A17" s="30">
        <v>42826</v>
      </c>
      <c r="B17" s="31">
        <f t="shared" si="0"/>
        <v>0.66666666666666663</v>
      </c>
      <c r="C17" s="31">
        <f t="shared" si="0"/>
        <v>0.66666666666666663</v>
      </c>
      <c r="D17" s="31"/>
      <c r="E17">
        <f t="shared" si="1"/>
        <v>16</v>
      </c>
      <c r="F17">
        <f t="shared" si="2"/>
        <v>24</v>
      </c>
      <c r="G17" s="31">
        <f t="shared" si="3"/>
        <v>0.66666666666666663</v>
      </c>
    </row>
    <row r="18" spans="1:7">
      <c r="A18" s="30">
        <v>42856</v>
      </c>
      <c r="B18" s="31">
        <f t="shared" si="0"/>
        <v>0.70833333333333337</v>
      </c>
      <c r="C18" s="31">
        <f t="shared" si="0"/>
        <v>0.70833333333333337</v>
      </c>
      <c r="D18" s="31"/>
      <c r="E18">
        <f t="shared" si="1"/>
        <v>17</v>
      </c>
      <c r="F18">
        <f t="shared" si="2"/>
        <v>24</v>
      </c>
      <c r="G18" s="31">
        <f t="shared" si="3"/>
        <v>0.70833333333333337</v>
      </c>
    </row>
    <row r="19" spans="1:7">
      <c r="A19" s="30">
        <v>42887</v>
      </c>
      <c r="B19" s="31">
        <f t="shared" si="0"/>
        <v>0.75</v>
      </c>
      <c r="C19" s="31">
        <f t="shared" si="0"/>
        <v>0.75</v>
      </c>
      <c r="D19" s="31"/>
      <c r="E19">
        <f t="shared" si="1"/>
        <v>18</v>
      </c>
      <c r="F19">
        <f t="shared" si="2"/>
        <v>24</v>
      </c>
      <c r="G19" s="31">
        <f t="shared" si="3"/>
        <v>0.75</v>
      </c>
    </row>
    <row r="20" spans="1:7">
      <c r="A20" s="30">
        <v>42917</v>
      </c>
      <c r="B20" s="31">
        <f t="shared" si="0"/>
        <v>0.79166666666666663</v>
      </c>
      <c r="C20" s="31">
        <f t="shared" si="0"/>
        <v>0.79166666666666663</v>
      </c>
      <c r="D20" s="31"/>
      <c r="E20">
        <f t="shared" si="1"/>
        <v>19</v>
      </c>
      <c r="F20">
        <f t="shared" si="2"/>
        <v>24</v>
      </c>
      <c r="G20" s="31">
        <f t="shared" si="3"/>
        <v>0.79166666666666663</v>
      </c>
    </row>
    <row r="21" spans="1:7">
      <c r="A21" s="30">
        <v>42948</v>
      </c>
      <c r="B21" s="31">
        <f t="shared" si="0"/>
        <v>0.83333333333333337</v>
      </c>
      <c r="C21" s="31">
        <f t="shared" si="0"/>
        <v>0.83333333333333337</v>
      </c>
      <c r="D21" s="31"/>
      <c r="E21">
        <f t="shared" si="1"/>
        <v>20</v>
      </c>
      <c r="F21">
        <f t="shared" si="2"/>
        <v>24</v>
      </c>
      <c r="G21" s="31">
        <f t="shared" si="3"/>
        <v>0.83333333333333337</v>
      </c>
    </row>
    <row r="22" spans="1:7">
      <c r="A22" s="30">
        <v>42979</v>
      </c>
      <c r="B22" s="31">
        <f t="shared" si="0"/>
        <v>0.875</v>
      </c>
      <c r="C22" s="31">
        <f t="shared" si="0"/>
        <v>0.875</v>
      </c>
      <c r="D22" s="31"/>
      <c r="E22">
        <f t="shared" si="1"/>
        <v>21</v>
      </c>
      <c r="F22">
        <f t="shared" si="2"/>
        <v>24</v>
      </c>
      <c r="G22" s="31">
        <f t="shared" si="3"/>
        <v>0.875</v>
      </c>
    </row>
    <row r="23" spans="1:7">
      <c r="A23" s="30">
        <v>43009</v>
      </c>
      <c r="B23" s="31">
        <f t="shared" si="0"/>
        <v>0.91666666666666663</v>
      </c>
      <c r="C23" s="31">
        <f t="shared" si="0"/>
        <v>0.91666666666666663</v>
      </c>
      <c r="D23" s="31"/>
      <c r="E23">
        <f t="shared" si="1"/>
        <v>22</v>
      </c>
      <c r="F23">
        <f t="shared" si="2"/>
        <v>24</v>
      </c>
      <c r="G23" s="31">
        <f t="shared" si="3"/>
        <v>0.91666666666666663</v>
      </c>
    </row>
    <row r="24" spans="1:7">
      <c r="A24" s="30">
        <v>43040</v>
      </c>
      <c r="B24" s="31">
        <f t="shared" si="0"/>
        <v>0.95833333333333337</v>
      </c>
      <c r="C24" s="31">
        <f t="shared" si="0"/>
        <v>0.95833333333333337</v>
      </c>
      <c r="D24" s="31"/>
      <c r="E24">
        <f t="shared" si="1"/>
        <v>23</v>
      </c>
      <c r="F24">
        <f t="shared" si="2"/>
        <v>24</v>
      </c>
      <c r="G24" s="31">
        <f t="shared" si="3"/>
        <v>0.95833333333333337</v>
      </c>
    </row>
    <row r="25" spans="1:7">
      <c r="A25" s="30">
        <v>43070</v>
      </c>
      <c r="B25" s="31">
        <f t="shared" si="0"/>
        <v>1</v>
      </c>
      <c r="C25" s="31">
        <f t="shared" si="0"/>
        <v>1</v>
      </c>
      <c r="D25" s="31"/>
      <c r="E25">
        <f t="shared" si="1"/>
        <v>24</v>
      </c>
      <c r="F25">
        <f t="shared" si="2"/>
        <v>24</v>
      </c>
      <c r="G25" s="31">
        <f t="shared" si="3"/>
        <v>1</v>
      </c>
    </row>
  </sheetData>
  <phoneticPr fontId="3" type="noConversion"/>
  <conditionalFormatting sqref="C2:D25">
    <cfRule type="colorScale" priority="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00B0F0"/>
  </sheetPr>
  <dimension ref="A1:D9"/>
  <sheetViews>
    <sheetView workbookViewId="0">
      <selection activeCell="D13" sqref="D13"/>
    </sheetView>
  </sheetViews>
  <sheetFormatPr defaultRowHeight="16.75"/>
  <cols>
    <col min="1" max="1" width="17.3828125" bestFit="1" customWidth="1"/>
    <col min="2" max="2" width="10.4609375" bestFit="1" customWidth="1"/>
    <col min="4" max="4" width="10.4609375" bestFit="1" customWidth="1"/>
  </cols>
  <sheetData>
    <row r="1" spans="1:4">
      <c r="A1" s="1" t="s">
        <v>0</v>
      </c>
      <c r="B1" s="2" t="s">
        <v>1</v>
      </c>
      <c r="C1" s="2" t="s">
        <v>2</v>
      </c>
      <c r="D1" s="2" t="s">
        <v>3</v>
      </c>
    </row>
    <row r="2" spans="1:4">
      <c r="A2" s="32" t="s">
        <v>56</v>
      </c>
      <c r="B2" s="4">
        <v>41279</v>
      </c>
      <c r="C2" s="5">
        <v>42</v>
      </c>
      <c r="D2" s="4">
        <f t="shared" ref="D2:D9" si="0">B2+C2</f>
        <v>41321</v>
      </c>
    </row>
    <row r="3" spans="1:4">
      <c r="A3" s="32" t="s">
        <v>39</v>
      </c>
      <c r="B3" s="4">
        <v>41305</v>
      </c>
      <c r="C3" s="5">
        <v>14</v>
      </c>
      <c r="D3" s="4">
        <f t="shared" si="0"/>
        <v>41319</v>
      </c>
    </row>
    <row r="4" spans="1:4">
      <c r="A4" s="32" t="s">
        <v>48</v>
      </c>
      <c r="B4" s="4">
        <v>41320</v>
      </c>
      <c r="C4" s="5">
        <v>7</v>
      </c>
      <c r="D4" s="4">
        <f t="shared" si="0"/>
        <v>41327</v>
      </c>
    </row>
    <row r="5" spans="1:4">
      <c r="A5" s="32" t="s">
        <v>57</v>
      </c>
      <c r="B5" s="4">
        <v>41328</v>
      </c>
      <c r="C5" s="5">
        <v>7</v>
      </c>
      <c r="D5" s="4">
        <f t="shared" si="0"/>
        <v>41335</v>
      </c>
    </row>
    <row r="6" spans="1:4">
      <c r="A6" s="32" t="s">
        <v>58</v>
      </c>
      <c r="B6" s="4">
        <v>41335</v>
      </c>
      <c r="C6" s="5">
        <v>21</v>
      </c>
      <c r="D6" s="4">
        <f t="shared" si="0"/>
        <v>41356</v>
      </c>
    </row>
    <row r="7" spans="1:4">
      <c r="A7" s="32" t="s">
        <v>59</v>
      </c>
      <c r="B7" s="4">
        <v>41351</v>
      </c>
      <c r="C7" s="5">
        <v>14</v>
      </c>
      <c r="D7" s="4">
        <f t="shared" si="0"/>
        <v>41365</v>
      </c>
    </row>
    <row r="8" spans="1:4">
      <c r="A8" s="32" t="s">
        <v>45</v>
      </c>
      <c r="B8" s="4">
        <v>41368</v>
      </c>
      <c r="C8" s="5">
        <v>21</v>
      </c>
      <c r="D8" s="4">
        <f t="shared" si="0"/>
        <v>41389</v>
      </c>
    </row>
    <row r="9" spans="1:4">
      <c r="A9" s="32" t="s">
        <v>60</v>
      </c>
      <c r="B9" s="4">
        <v>41359</v>
      </c>
      <c r="C9" s="5">
        <v>60</v>
      </c>
      <c r="D9" s="4">
        <f t="shared" si="0"/>
        <v>41419</v>
      </c>
    </row>
  </sheetData>
  <phoneticPr fontId="3" type="noConversion"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DA6136-2E45-4C0A-8545-CF7CAA135159}">
  <dimension ref="A1:D13"/>
  <sheetViews>
    <sheetView workbookViewId="0">
      <selection activeCell="G29" sqref="G29"/>
    </sheetView>
  </sheetViews>
  <sheetFormatPr defaultRowHeight="16.75"/>
  <cols>
    <col min="3" max="3" width="11.4609375" customWidth="1"/>
    <col min="4" max="4" width="10.4609375" bestFit="1" customWidth="1"/>
  </cols>
  <sheetData>
    <row r="1" spans="1:4">
      <c r="A1" t="s">
        <v>85</v>
      </c>
      <c r="B1" t="s">
        <v>86</v>
      </c>
      <c r="C1" t="s">
        <v>87</v>
      </c>
      <c r="D1" t="s">
        <v>88</v>
      </c>
    </row>
    <row r="2" spans="1:4" ht="19.3">
      <c r="A2" s="58" t="s">
        <v>89</v>
      </c>
      <c r="B2" s="30">
        <v>42370</v>
      </c>
      <c r="C2" s="5">
        <f t="shared" ref="C2:C13" si="0">D2-B2</f>
        <v>90</v>
      </c>
      <c r="D2" s="30">
        <v>42460</v>
      </c>
    </row>
    <row r="3" spans="1:4" ht="19.3">
      <c r="A3" s="58" t="s">
        <v>62</v>
      </c>
      <c r="B3" s="30">
        <v>42401</v>
      </c>
      <c r="C3" s="5">
        <f t="shared" si="0"/>
        <v>89</v>
      </c>
      <c r="D3" s="30">
        <v>42490</v>
      </c>
    </row>
    <row r="4" spans="1:4" ht="19.3">
      <c r="A4" s="58" t="s">
        <v>63</v>
      </c>
      <c r="B4" s="30">
        <v>42430</v>
      </c>
      <c r="C4" s="5">
        <f t="shared" si="0"/>
        <v>91</v>
      </c>
      <c r="D4" s="30">
        <v>42521</v>
      </c>
    </row>
    <row r="5" spans="1:4" ht="19.3">
      <c r="A5" s="58" t="s">
        <v>64</v>
      </c>
      <c r="B5" s="30">
        <v>42461</v>
      </c>
      <c r="C5" s="5">
        <f t="shared" si="0"/>
        <v>90</v>
      </c>
      <c r="D5" s="30">
        <v>42551</v>
      </c>
    </row>
    <row r="6" spans="1:4" ht="19.3">
      <c r="A6" s="58" t="s">
        <v>65</v>
      </c>
      <c r="B6" s="30">
        <v>42491</v>
      </c>
      <c r="C6" s="5">
        <f t="shared" si="0"/>
        <v>91</v>
      </c>
      <c r="D6" s="30">
        <v>42582</v>
      </c>
    </row>
    <row r="7" spans="1:4" ht="19.3">
      <c r="A7" s="58" t="s">
        <v>66</v>
      </c>
      <c r="B7" s="30">
        <v>42522</v>
      </c>
      <c r="C7" s="5">
        <f t="shared" si="0"/>
        <v>91</v>
      </c>
      <c r="D7" s="30">
        <v>42613</v>
      </c>
    </row>
    <row r="8" spans="1:4" ht="19.3">
      <c r="A8" s="58" t="s">
        <v>67</v>
      </c>
      <c r="B8" s="30">
        <v>42552</v>
      </c>
      <c r="C8" s="5">
        <f t="shared" si="0"/>
        <v>91</v>
      </c>
      <c r="D8" s="30">
        <v>42643</v>
      </c>
    </row>
    <row r="9" spans="1:4" ht="19.3">
      <c r="A9" s="58" t="s">
        <v>68</v>
      </c>
      <c r="B9" s="30">
        <v>42583</v>
      </c>
      <c r="C9" s="5">
        <f t="shared" si="0"/>
        <v>91</v>
      </c>
      <c r="D9" s="30">
        <v>42674</v>
      </c>
    </row>
    <row r="10" spans="1:4" ht="19.3">
      <c r="A10" s="58" t="s">
        <v>90</v>
      </c>
      <c r="B10" s="30">
        <v>42614</v>
      </c>
      <c r="C10" s="5">
        <f t="shared" si="0"/>
        <v>90</v>
      </c>
      <c r="D10" s="30">
        <v>42704</v>
      </c>
    </row>
    <row r="11" spans="1:4" ht="19.3">
      <c r="A11" s="58" t="s">
        <v>91</v>
      </c>
      <c r="B11" s="30">
        <v>42644</v>
      </c>
      <c r="C11" s="5">
        <f t="shared" si="0"/>
        <v>91</v>
      </c>
      <c r="D11" s="30">
        <v>42735</v>
      </c>
    </row>
    <row r="12" spans="1:4" ht="19.3">
      <c r="A12" s="58" t="s">
        <v>92</v>
      </c>
      <c r="B12" s="30">
        <v>42675</v>
      </c>
      <c r="C12" s="5">
        <f t="shared" si="0"/>
        <v>91</v>
      </c>
      <c r="D12" s="30">
        <v>42766</v>
      </c>
    </row>
    <row r="13" spans="1:4" ht="19.3">
      <c r="A13" s="58" t="s">
        <v>93</v>
      </c>
      <c r="B13" s="30">
        <v>42705</v>
      </c>
      <c r="C13" s="5">
        <f t="shared" si="0"/>
        <v>89</v>
      </c>
      <c r="D13" s="30">
        <v>42794</v>
      </c>
    </row>
  </sheetData>
  <phoneticPr fontId="3" type="noConversion"/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5E99A5-EF80-40F4-88E7-DC0A3985EFA4}">
  <dimension ref="A1:D13"/>
  <sheetViews>
    <sheetView workbookViewId="0">
      <selection activeCell="G29" sqref="G29"/>
    </sheetView>
  </sheetViews>
  <sheetFormatPr defaultRowHeight="16.75"/>
  <cols>
    <col min="3" max="3" width="11.4609375" customWidth="1"/>
    <col min="4" max="4" width="10.4609375" bestFit="1" customWidth="1"/>
  </cols>
  <sheetData>
    <row r="1" spans="1:4">
      <c r="A1" t="s">
        <v>85</v>
      </c>
      <c r="B1" t="s">
        <v>86</v>
      </c>
      <c r="C1" t="s">
        <v>87</v>
      </c>
      <c r="D1" t="s">
        <v>88</v>
      </c>
    </row>
    <row r="2" spans="1:4" ht="19.3">
      <c r="A2" s="58" t="s">
        <v>89</v>
      </c>
      <c r="B2" s="30">
        <v>42370</v>
      </c>
      <c r="C2" s="5">
        <f t="shared" ref="C2:C13" si="0">D2-B2</f>
        <v>90</v>
      </c>
      <c r="D2" s="30">
        <v>42460</v>
      </c>
    </row>
    <row r="3" spans="1:4" ht="19.3">
      <c r="A3" s="58" t="s">
        <v>62</v>
      </c>
      <c r="B3" s="30">
        <v>42401</v>
      </c>
      <c r="C3" s="5">
        <f t="shared" si="0"/>
        <v>89</v>
      </c>
      <c r="D3" s="30">
        <v>42490</v>
      </c>
    </row>
    <row r="4" spans="1:4" ht="19.3">
      <c r="A4" s="58" t="s">
        <v>63</v>
      </c>
      <c r="B4" s="30">
        <v>42430</v>
      </c>
      <c r="C4" s="5">
        <f t="shared" si="0"/>
        <v>91</v>
      </c>
      <c r="D4" s="30">
        <v>42521</v>
      </c>
    </row>
    <row r="5" spans="1:4" ht="19.3">
      <c r="A5" s="58" t="s">
        <v>64</v>
      </c>
      <c r="B5" s="30">
        <v>42461</v>
      </c>
      <c r="C5" s="5">
        <f t="shared" si="0"/>
        <v>90</v>
      </c>
      <c r="D5" s="30">
        <v>42551</v>
      </c>
    </row>
    <row r="6" spans="1:4" ht="19.3">
      <c r="A6" s="58" t="s">
        <v>65</v>
      </c>
      <c r="B6" s="30">
        <v>42491</v>
      </c>
      <c r="C6" s="5">
        <f t="shared" si="0"/>
        <v>91</v>
      </c>
      <c r="D6" s="30">
        <v>42582</v>
      </c>
    </row>
    <row r="7" spans="1:4" ht="19.3">
      <c r="A7" s="58" t="s">
        <v>66</v>
      </c>
      <c r="B7" s="30">
        <v>42522</v>
      </c>
      <c r="C7" s="5">
        <f t="shared" si="0"/>
        <v>91</v>
      </c>
      <c r="D7" s="30">
        <v>42613</v>
      </c>
    </row>
    <row r="8" spans="1:4" ht="19.3">
      <c r="A8" s="58" t="s">
        <v>67</v>
      </c>
      <c r="B8" s="30">
        <v>42552</v>
      </c>
      <c r="C8" s="5">
        <f t="shared" si="0"/>
        <v>91</v>
      </c>
      <c r="D8" s="30">
        <v>42643</v>
      </c>
    </row>
    <row r="9" spans="1:4" ht="19.3">
      <c r="A9" s="58" t="s">
        <v>68</v>
      </c>
      <c r="B9" s="30">
        <v>42583</v>
      </c>
      <c r="C9" s="5">
        <f t="shared" si="0"/>
        <v>91</v>
      </c>
      <c r="D9" s="30">
        <v>42674</v>
      </c>
    </row>
    <row r="10" spans="1:4" ht="19.3">
      <c r="A10" s="58" t="s">
        <v>90</v>
      </c>
      <c r="B10" s="30">
        <v>42614</v>
      </c>
      <c r="C10" s="5">
        <f t="shared" si="0"/>
        <v>90</v>
      </c>
      <c r="D10" s="30">
        <v>42704</v>
      </c>
    </row>
    <row r="11" spans="1:4" ht="19.3">
      <c r="A11" s="58" t="s">
        <v>91</v>
      </c>
      <c r="B11" s="30">
        <v>42644</v>
      </c>
      <c r="C11" s="5">
        <f t="shared" si="0"/>
        <v>91</v>
      </c>
      <c r="D11" s="30">
        <v>42735</v>
      </c>
    </row>
    <row r="12" spans="1:4" ht="19.3">
      <c r="A12" s="58" t="s">
        <v>92</v>
      </c>
      <c r="B12" s="30">
        <v>42675</v>
      </c>
      <c r="C12" s="5">
        <f t="shared" si="0"/>
        <v>91</v>
      </c>
      <c r="D12" s="30">
        <v>42766</v>
      </c>
    </row>
    <row r="13" spans="1:4" ht="19.3">
      <c r="A13" s="58" t="s">
        <v>93</v>
      </c>
      <c r="B13" s="30">
        <v>42705</v>
      </c>
      <c r="C13" s="5">
        <f t="shared" si="0"/>
        <v>89</v>
      </c>
      <c r="D13" s="30">
        <v>42794</v>
      </c>
    </row>
  </sheetData>
  <phoneticPr fontId="3" type="noConversion"/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61362A-03CB-45DF-BE2D-8A851DF3BD36}">
  <dimension ref="A1:D13"/>
  <sheetViews>
    <sheetView workbookViewId="0">
      <selection activeCell="G29" sqref="G29"/>
    </sheetView>
  </sheetViews>
  <sheetFormatPr defaultRowHeight="16.75"/>
  <cols>
    <col min="3" max="3" width="11.4609375" customWidth="1"/>
    <col min="4" max="4" width="10.4609375" bestFit="1" customWidth="1"/>
  </cols>
  <sheetData>
    <row r="1" spans="1:4">
      <c r="A1" t="s">
        <v>85</v>
      </c>
      <c r="B1" t="s">
        <v>86</v>
      </c>
      <c r="C1" t="s">
        <v>87</v>
      </c>
      <c r="D1" t="s">
        <v>88</v>
      </c>
    </row>
    <row r="2" spans="1:4" ht="19.3">
      <c r="A2" s="58" t="s">
        <v>89</v>
      </c>
      <c r="B2" s="30">
        <v>42370</v>
      </c>
      <c r="C2" s="5">
        <f t="shared" ref="C2:C13" si="0">D2-B2</f>
        <v>90</v>
      </c>
      <c r="D2" s="30">
        <v>42460</v>
      </c>
    </row>
    <row r="3" spans="1:4" ht="19.3">
      <c r="A3" s="58" t="s">
        <v>62</v>
      </c>
      <c r="B3" s="30">
        <v>42401</v>
      </c>
      <c r="C3" s="5">
        <f t="shared" si="0"/>
        <v>27</v>
      </c>
      <c r="D3" s="30">
        <v>42428</v>
      </c>
    </row>
    <row r="4" spans="1:4" ht="19.3">
      <c r="A4" s="58" t="s">
        <v>63</v>
      </c>
      <c r="B4" s="30">
        <v>42430</v>
      </c>
      <c r="C4" s="5">
        <f t="shared" si="0"/>
        <v>91</v>
      </c>
      <c r="D4" s="30">
        <v>42521</v>
      </c>
    </row>
    <row r="5" spans="1:4" ht="19.3">
      <c r="A5" s="58" t="s">
        <v>64</v>
      </c>
      <c r="B5" s="30">
        <v>42461</v>
      </c>
      <c r="C5" s="5">
        <f t="shared" si="0"/>
        <v>90</v>
      </c>
      <c r="D5" s="30">
        <v>42551</v>
      </c>
    </row>
    <row r="6" spans="1:4" ht="19.3">
      <c r="A6" s="58" t="s">
        <v>65</v>
      </c>
      <c r="B6" s="30">
        <v>42491</v>
      </c>
      <c r="C6" s="5">
        <f t="shared" si="0"/>
        <v>91</v>
      </c>
      <c r="D6" s="30">
        <v>42582</v>
      </c>
    </row>
    <row r="7" spans="1:4" ht="19.3">
      <c r="A7" s="58" t="s">
        <v>66</v>
      </c>
      <c r="B7" s="30">
        <v>42522</v>
      </c>
      <c r="C7" s="5">
        <f t="shared" si="0"/>
        <v>91</v>
      </c>
      <c r="D7" s="30">
        <v>42613</v>
      </c>
    </row>
    <row r="8" spans="1:4" ht="19.3">
      <c r="A8" s="58" t="s">
        <v>67</v>
      </c>
      <c r="B8" s="30">
        <v>42552</v>
      </c>
      <c r="C8" s="5">
        <f t="shared" si="0"/>
        <v>91</v>
      </c>
      <c r="D8" s="30">
        <v>42643</v>
      </c>
    </row>
    <row r="9" spans="1:4" ht="19.3">
      <c r="A9" s="58" t="s">
        <v>68</v>
      </c>
      <c r="B9" s="30">
        <v>42583</v>
      </c>
      <c r="C9" s="5">
        <f t="shared" si="0"/>
        <v>91</v>
      </c>
      <c r="D9" s="30">
        <v>42674</v>
      </c>
    </row>
    <row r="10" spans="1:4" ht="19.3">
      <c r="A10" s="58" t="s">
        <v>90</v>
      </c>
      <c r="B10" s="30">
        <v>42614</v>
      </c>
      <c r="C10" s="5">
        <f t="shared" si="0"/>
        <v>90</v>
      </c>
      <c r="D10" s="30">
        <v>42704</v>
      </c>
    </row>
    <row r="11" spans="1:4" ht="19.3">
      <c r="A11" s="58" t="s">
        <v>91</v>
      </c>
      <c r="B11" s="30">
        <v>42644</v>
      </c>
      <c r="C11" s="5">
        <f t="shared" si="0"/>
        <v>91</v>
      </c>
      <c r="D11" s="30">
        <v>42735</v>
      </c>
    </row>
    <row r="12" spans="1:4" ht="19.3">
      <c r="A12" s="58" t="s">
        <v>92</v>
      </c>
      <c r="B12" s="30">
        <v>42675</v>
      </c>
      <c r="C12" s="5">
        <f t="shared" si="0"/>
        <v>91</v>
      </c>
      <c r="D12" s="30">
        <v>42766</v>
      </c>
    </row>
    <row r="13" spans="1:4" ht="19.3">
      <c r="A13" s="58" t="s">
        <v>93</v>
      </c>
      <c r="B13" s="30">
        <v>42705</v>
      </c>
      <c r="C13" s="5">
        <f t="shared" si="0"/>
        <v>89</v>
      </c>
      <c r="D13" s="30">
        <v>42794</v>
      </c>
    </row>
  </sheetData>
  <phoneticPr fontId="3" type="noConversion"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H16"/>
  <sheetViews>
    <sheetView workbookViewId="0">
      <selection activeCell="B3" sqref="B3:B10"/>
    </sheetView>
  </sheetViews>
  <sheetFormatPr defaultRowHeight="16.75"/>
  <cols>
    <col min="1" max="1" width="5" customWidth="1"/>
    <col min="2" max="2" width="21" customWidth="1"/>
    <col min="3" max="5" width="4.4609375" bestFit="1" customWidth="1"/>
    <col min="6" max="10" width="5.4609375" bestFit="1" customWidth="1"/>
    <col min="11" max="19" width="4.4609375" bestFit="1" customWidth="1"/>
    <col min="20" max="22" width="5.4609375" bestFit="1" customWidth="1"/>
    <col min="23" max="24" width="4.4609375" bestFit="1" customWidth="1"/>
    <col min="25" max="26" width="5.4609375" bestFit="1" customWidth="1"/>
    <col min="27" max="27" width="4.4609375" bestFit="1" customWidth="1"/>
    <col min="28" max="28" width="5.4609375" bestFit="1" customWidth="1"/>
    <col min="29" max="31" width="4.4609375" bestFit="1" customWidth="1"/>
    <col min="32" max="34" width="5.4609375" bestFit="1" customWidth="1"/>
  </cols>
  <sheetData>
    <row r="1" spans="1:34">
      <c r="A1" s="11"/>
      <c r="B1" s="12" t="s">
        <v>18</v>
      </c>
      <c r="C1" s="60" t="s">
        <v>19</v>
      </c>
      <c r="D1" s="61"/>
      <c r="E1" s="61"/>
      <c r="F1" s="61"/>
      <c r="G1" s="61"/>
      <c r="H1" s="61"/>
      <c r="I1" s="61"/>
      <c r="J1" s="62"/>
      <c r="K1" s="60" t="s">
        <v>20</v>
      </c>
      <c r="L1" s="61"/>
      <c r="M1" s="61"/>
      <c r="N1" s="61"/>
      <c r="O1" s="61"/>
      <c r="P1" s="61"/>
      <c r="Q1" s="61"/>
      <c r="R1" s="61"/>
      <c r="S1" s="61"/>
      <c r="T1" s="61"/>
      <c r="U1" s="61"/>
      <c r="V1" s="62"/>
      <c r="W1" s="63" t="s">
        <v>21</v>
      </c>
      <c r="X1" s="63"/>
      <c r="Y1" s="63"/>
      <c r="Z1" s="63"/>
      <c r="AA1" s="63"/>
      <c r="AB1" s="63"/>
      <c r="AC1" s="13"/>
      <c r="AD1" s="13"/>
      <c r="AE1" s="13"/>
      <c r="AF1" s="13"/>
      <c r="AG1" s="13"/>
      <c r="AH1" s="14"/>
    </row>
    <row r="2" spans="1:34">
      <c r="A2" s="15" t="s">
        <v>22</v>
      </c>
      <c r="B2" s="16" t="s">
        <v>23</v>
      </c>
      <c r="C2" s="16" t="s">
        <v>24</v>
      </c>
      <c r="D2" s="16" t="s">
        <v>25</v>
      </c>
      <c r="E2" s="16" t="s">
        <v>26</v>
      </c>
      <c r="F2" s="16" t="s">
        <v>27</v>
      </c>
      <c r="G2" s="16" t="s">
        <v>28</v>
      </c>
      <c r="H2" s="16" t="s">
        <v>29</v>
      </c>
      <c r="I2" s="16" t="s">
        <v>30</v>
      </c>
      <c r="J2" s="16" t="s">
        <v>31</v>
      </c>
      <c r="K2" s="16" t="s">
        <v>32</v>
      </c>
      <c r="L2" s="16" t="s">
        <v>33</v>
      </c>
      <c r="M2" s="16" t="s">
        <v>34</v>
      </c>
      <c r="N2" s="16" t="s">
        <v>35</v>
      </c>
      <c r="O2" s="16" t="s">
        <v>24</v>
      </c>
      <c r="P2" s="16" t="s">
        <v>25</v>
      </c>
      <c r="Q2" s="16" t="s">
        <v>26</v>
      </c>
      <c r="R2" s="16" t="s">
        <v>27</v>
      </c>
      <c r="S2" s="16" t="s">
        <v>28</v>
      </c>
      <c r="T2" s="16" t="s">
        <v>29</v>
      </c>
      <c r="U2" s="16" t="s">
        <v>30</v>
      </c>
      <c r="V2" s="16" t="s">
        <v>31</v>
      </c>
      <c r="W2" s="16" t="s">
        <v>32</v>
      </c>
      <c r="X2" s="16" t="s">
        <v>33</v>
      </c>
      <c r="Y2" s="16" t="s">
        <v>34</v>
      </c>
      <c r="Z2" s="16" t="s">
        <v>35</v>
      </c>
      <c r="AA2" s="16" t="s">
        <v>24</v>
      </c>
      <c r="AB2" s="16" t="s">
        <v>25</v>
      </c>
      <c r="AC2" s="16" t="s">
        <v>26</v>
      </c>
      <c r="AD2" s="16" t="s">
        <v>27</v>
      </c>
      <c r="AE2" s="16" t="s">
        <v>28</v>
      </c>
      <c r="AF2" s="16" t="s">
        <v>29</v>
      </c>
      <c r="AG2" s="16" t="s">
        <v>30</v>
      </c>
      <c r="AH2" s="16" t="s">
        <v>31</v>
      </c>
    </row>
    <row r="3" spans="1:34">
      <c r="A3" s="17" t="s">
        <v>36</v>
      </c>
      <c r="B3" s="17" t="s">
        <v>37</v>
      </c>
      <c r="C3" s="18">
        <v>0.5</v>
      </c>
      <c r="D3" s="18">
        <v>0.7</v>
      </c>
      <c r="E3" s="18">
        <v>0.9</v>
      </c>
      <c r="F3" s="18">
        <v>1</v>
      </c>
      <c r="G3" s="19"/>
      <c r="H3" s="20"/>
      <c r="I3" s="20"/>
      <c r="J3" s="21"/>
      <c r="K3" s="21"/>
      <c r="L3" s="21"/>
      <c r="M3" s="21"/>
      <c r="N3" s="21"/>
      <c r="O3" s="20"/>
      <c r="P3" s="20"/>
      <c r="Q3" s="20"/>
      <c r="R3" s="22"/>
      <c r="S3" s="22"/>
      <c r="T3" s="22"/>
      <c r="U3" s="22"/>
      <c r="V3" s="22"/>
      <c r="W3" s="22"/>
      <c r="X3" s="22"/>
      <c r="Y3" s="22"/>
      <c r="Z3" s="22"/>
      <c r="AA3" s="22"/>
      <c r="AB3" s="22"/>
      <c r="AC3" s="22"/>
      <c r="AD3" s="22"/>
      <c r="AE3" s="22"/>
      <c r="AF3" s="22"/>
      <c r="AG3" s="22"/>
      <c r="AH3" s="22"/>
    </row>
    <row r="4" spans="1:34">
      <c r="A4" s="17" t="s">
        <v>38</v>
      </c>
      <c r="B4" s="17" t="s">
        <v>39</v>
      </c>
      <c r="C4" s="21"/>
      <c r="D4" s="19"/>
      <c r="E4" s="18">
        <v>0.25</v>
      </c>
      <c r="F4" s="18">
        <v>0.5</v>
      </c>
      <c r="G4" s="18">
        <v>1</v>
      </c>
      <c r="H4" s="20"/>
      <c r="I4" s="20"/>
      <c r="J4" s="21"/>
      <c r="K4" s="21"/>
      <c r="L4" s="21"/>
      <c r="M4" s="21"/>
      <c r="N4" s="21"/>
      <c r="O4" s="20"/>
      <c r="P4" s="20"/>
      <c r="Q4" s="20"/>
      <c r="R4" s="22"/>
      <c r="S4" s="22"/>
      <c r="T4" s="22"/>
      <c r="U4" s="22"/>
      <c r="V4" s="22"/>
      <c r="W4" s="22"/>
      <c r="X4" s="22"/>
      <c r="Y4" s="22"/>
      <c r="Z4" s="22"/>
      <c r="AA4" s="22"/>
      <c r="AB4" s="22"/>
      <c r="AC4" s="22"/>
      <c r="AD4" s="22"/>
      <c r="AE4" s="22"/>
      <c r="AF4" s="22"/>
      <c r="AG4" s="22"/>
      <c r="AH4" s="22"/>
    </row>
    <row r="5" spans="1:34">
      <c r="A5" s="23" t="s">
        <v>40</v>
      </c>
      <c r="B5" s="23" t="s">
        <v>48</v>
      </c>
      <c r="C5" s="24"/>
      <c r="D5" s="24"/>
      <c r="E5" s="24"/>
      <c r="F5" s="18">
        <v>0.05</v>
      </c>
      <c r="G5" s="18">
        <v>0.1</v>
      </c>
      <c r="H5" s="18">
        <v>0.15</v>
      </c>
      <c r="I5" s="18">
        <v>0.2</v>
      </c>
      <c r="J5" s="18">
        <v>0.25</v>
      </c>
      <c r="K5" s="18">
        <v>0.3</v>
      </c>
      <c r="L5" s="18">
        <v>0.35</v>
      </c>
      <c r="M5" s="18">
        <v>0.4</v>
      </c>
      <c r="N5" s="18">
        <v>0.45</v>
      </c>
      <c r="O5" s="18">
        <v>0.5</v>
      </c>
      <c r="P5" s="18">
        <v>0.55000000000000004</v>
      </c>
      <c r="Q5" s="18">
        <v>0.6</v>
      </c>
      <c r="R5" s="18">
        <v>0.65</v>
      </c>
      <c r="S5" s="18">
        <v>0.7</v>
      </c>
      <c r="T5" s="18">
        <v>0.75</v>
      </c>
      <c r="U5" s="18">
        <v>0.8</v>
      </c>
      <c r="V5" s="18">
        <v>0.85</v>
      </c>
      <c r="W5" s="18">
        <v>0.9</v>
      </c>
      <c r="X5" s="18">
        <v>0.95</v>
      </c>
      <c r="Y5" s="18">
        <v>1</v>
      </c>
      <c r="Z5" s="22"/>
      <c r="AA5" s="22"/>
      <c r="AB5" s="22"/>
      <c r="AC5" s="22"/>
      <c r="AD5" s="22"/>
      <c r="AE5" s="22"/>
      <c r="AF5" s="22"/>
      <c r="AG5" s="22"/>
      <c r="AH5" s="22"/>
    </row>
    <row r="6" spans="1:34">
      <c r="A6" s="29" t="s">
        <v>49</v>
      </c>
      <c r="B6" s="28" t="s">
        <v>41</v>
      </c>
      <c r="C6" s="21"/>
      <c r="D6" s="19"/>
      <c r="E6" s="24"/>
      <c r="F6" s="18">
        <v>0.2</v>
      </c>
      <c r="G6" s="18">
        <v>0.4</v>
      </c>
      <c r="H6" s="18">
        <v>0.6</v>
      </c>
      <c r="I6" s="18">
        <v>0.8</v>
      </c>
      <c r="J6" s="18">
        <v>1</v>
      </c>
      <c r="K6" s="18"/>
      <c r="L6" s="18"/>
      <c r="M6" s="18"/>
      <c r="N6" s="18"/>
      <c r="O6" s="20"/>
      <c r="P6" s="20"/>
      <c r="Q6" s="20"/>
      <c r="R6" s="22"/>
      <c r="S6" s="22"/>
      <c r="T6" s="22"/>
      <c r="U6" s="22"/>
      <c r="V6" s="22"/>
      <c r="W6" s="22"/>
      <c r="X6" s="22"/>
      <c r="Y6" s="22"/>
      <c r="Z6" s="22"/>
      <c r="AA6" s="22"/>
      <c r="AB6" s="22"/>
      <c r="AC6" s="22"/>
      <c r="AD6" s="22"/>
      <c r="AE6" s="22"/>
      <c r="AF6" s="22"/>
      <c r="AG6" s="22"/>
      <c r="AH6" s="22"/>
    </row>
    <row r="7" spans="1:34">
      <c r="A7" s="29" t="s">
        <v>51</v>
      </c>
      <c r="B7" s="28" t="s">
        <v>42</v>
      </c>
      <c r="C7" s="21"/>
      <c r="D7" s="19"/>
      <c r="E7" s="19"/>
      <c r="F7" s="19"/>
      <c r="G7" s="19"/>
      <c r="H7" s="19"/>
      <c r="I7" s="19"/>
      <c r="J7" s="19"/>
      <c r="K7" s="25">
        <v>0.05</v>
      </c>
      <c r="L7" s="26">
        <v>0.1</v>
      </c>
      <c r="M7" s="18">
        <v>0.15</v>
      </c>
      <c r="N7" s="18">
        <v>0.2</v>
      </c>
      <c r="O7" s="26">
        <v>0.3</v>
      </c>
      <c r="P7" s="18">
        <v>0.4</v>
      </c>
      <c r="Q7" s="26">
        <v>0.5</v>
      </c>
      <c r="R7" s="18">
        <v>0.6</v>
      </c>
      <c r="S7" s="26">
        <v>0.7</v>
      </c>
      <c r="T7" s="18">
        <v>0.8</v>
      </c>
      <c r="U7" s="26">
        <v>0.9</v>
      </c>
      <c r="V7" s="18">
        <v>1</v>
      </c>
      <c r="W7" s="18"/>
      <c r="X7" s="18"/>
      <c r="Y7" s="18"/>
      <c r="Z7" s="22"/>
      <c r="AA7" s="22"/>
      <c r="AB7" s="22"/>
      <c r="AC7" s="22"/>
      <c r="AD7" s="22"/>
      <c r="AE7" s="22"/>
      <c r="AF7" s="22"/>
      <c r="AG7" s="22"/>
      <c r="AH7" s="22"/>
    </row>
    <row r="8" spans="1:34">
      <c r="A8" s="29" t="s">
        <v>50</v>
      </c>
      <c r="B8" s="28" t="s">
        <v>43</v>
      </c>
      <c r="C8" s="21"/>
      <c r="D8" s="19"/>
      <c r="E8" s="19"/>
      <c r="F8" s="19"/>
      <c r="G8" s="19"/>
      <c r="H8" s="20"/>
      <c r="I8" s="20"/>
      <c r="J8" s="20"/>
      <c r="K8" s="20"/>
      <c r="L8" s="20"/>
      <c r="M8" s="20"/>
      <c r="N8" s="20"/>
      <c r="O8" s="20"/>
      <c r="P8" s="20"/>
      <c r="Q8" s="18">
        <v>0.2</v>
      </c>
      <c r="R8" s="18">
        <v>0.3</v>
      </c>
      <c r="S8" s="18">
        <v>0.4</v>
      </c>
      <c r="T8" s="18">
        <v>0.5</v>
      </c>
      <c r="U8" s="18">
        <v>0.6</v>
      </c>
      <c r="V8" s="18">
        <v>0.7</v>
      </c>
      <c r="W8" s="18">
        <v>0.8</v>
      </c>
      <c r="X8" s="18">
        <v>0.9</v>
      </c>
      <c r="Y8" s="18">
        <v>1</v>
      </c>
      <c r="Z8" s="24"/>
      <c r="AA8" s="24"/>
      <c r="AB8" s="22"/>
      <c r="AC8" s="22"/>
      <c r="AD8" s="22"/>
      <c r="AE8" s="22"/>
      <c r="AF8" s="22"/>
      <c r="AG8" s="22"/>
      <c r="AH8" s="22"/>
    </row>
    <row r="9" spans="1:34">
      <c r="A9" s="20" t="s">
        <v>44</v>
      </c>
      <c r="B9" s="20" t="s">
        <v>45</v>
      </c>
      <c r="C9" s="27"/>
      <c r="D9" s="19"/>
      <c r="E9" s="19"/>
      <c r="F9" s="19"/>
      <c r="G9" s="19"/>
      <c r="H9" s="20"/>
      <c r="I9" s="20"/>
      <c r="J9" s="21"/>
      <c r="K9" s="21"/>
      <c r="L9" s="21"/>
      <c r="M9" s="21"/>
      <c r="N9" s="21"/>
      <c r="O9" s="20"/>
      <c r="P9" s="20"/>
      <c r="Q9" s="20"/>
      <c r="R9" s="22"/>
      <c r="S9" s="22"/>
      <c r="T9" s="22"/>
      <c r="U9" s="22"/>
      <c r="V9" s="22"/>
      <c r="W9" s="25">
        <v>0.05</v>
      </c>
      <c r="X9" s="18">
        <v>0.25</v>
      </c>
      <c r="Y9" s="18">
        <v>0.5</v>
      </c>
      <c r="Z9" s="18">
        <v>1</v>
      </c>
      <c r="AA9" s="22"/>
      <c r="AB9" s="22"/>
      <c r="AC9" s="22"/>
      <c r="AD9" s="22"/>
      <c r="AE9" s="22"/>
      <c r="AF9" s="22"/>
      <c r="AG9" s="22"/>
      <c r="AH9" s="22"/>
    </row>
    <row r="10" spans="1:34">
      <c r="A10" s="17" t="s">
        <v>46</v>
      </c>
      <c r="B10" s="17" t="s">
        <v>47</v>
      </c>
      <c r="C10" s="21"/>
      <c r="D10" s="19"/>
      <c r="E10" s="19"/>
      <c r="F10" s="20"/>
      <c r="G10" s="19"/>
      <c r="H10" s="20"/>
      <c r="I10" s="20"/>
      <c r="J10" s="21"/>
      <c r="K10" s="21"/>
      <c r="L10" s="21"/>
      <c r="M10" s="21"/>
      <c r="N10" s="21"/>
      <c r="O10" s="20"/>
      <c r="P10" s="20"/>
      <c r="Q10" s="20"/>
      <c r="R10" s="22"/>
      <c r="S10" s="22"/>
      <c r="T10" s="22"/>
      <c r="U10" s="22"/>
      <c r="V10" s="22"/>
      <c r="W10" s="22"/>
      <c r="X10" s="22"/>
      <c r="Y10" s="25">
        <v>0.05</v>
      </c>
      <c r="Z10" s="18">
        <v>0.25</v>
      </c>
      <c r="AA10" s="18">
        <v>0.5</v>
      </c>
      <c r="AB10" s="18">
        <v>1</v>
      </c>
      <c r="AC10" s="18"/>
      <c r="AD10" s="18"/>
      <c r="AE10" s="18"/>
      <c r="AF10" s="18"/>
      <c r="AG10" s="18"/>
      <c r="AH10" s="18"/>
    </row>
    <row r="16" spans="1:34">
      <c r="B16" t="s">
        <v>52</v>
      </c>
    </row>
  </sheetData>
  <mergeCells count="3">
    <mergeCell ref="C1:J1"/>
    <mergeCell ref="K1:V1"/>
    <mergeCell ref="W1:AB1"/>
  </mergeCells>
  <phoneticPr fontId="3" type="noConversion"/>
  <conditionalFormatting sqref="C3:AH4 O7 C5:D6 F5:AH6 AB8:AH8 C8:Y8 C9:AH10 C7:J7 L7:M7 W7:AH7 Q7 S7 U7">
    <cfRule type="colorScale" priority="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P7 N7 R7 T7 V7">
    <cfRule type="colorScale" priority="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7">
    <cfRule type="colorScale" priority="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3:AH10">
    <cfRule type="colorScale" priority="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0070C0"/>
  </sheetPr>
  <dimension ref="A1:AH10"/>
  <sheetViews>
    <sheetView workbookViewId="0">
      <selection activeCell="J29" sqref="J29:K29"/>
    </sheetView>
  </sheetViews>
  <sheetFormatPr defaultRowHeight="16.75"/>
  <cols>
    <col min="1" max="1" width="5" customWidth="1"/>
    <col min="2" max="2" width="21" customWidth="1"/>
    <col min="3" max="5" width="4.4609375" bestFit="1" customWidth="1"/>
    <col min="6" max="10" width="5.4609375" bestFit="1" customWidth="1"/>
    <col min="11" max="19" width="4.4609375" bestFit="1" customWidth="1"/>
    <col min="20" max="22" width="5.4609375" bestFit="1" customWidth="1"/>
    <col min="23" max="24" width="4.4609375" bestFit="1" customWidth="1"/>
    <col min="25" max="26" width="5.4609375" bestFit="1" customWidth="1"/>
    <col min="27" max="27" width="4.4609375" bestFit="1" customWidth="1"/>
    <col min="28" max="28" width="5.4609375" bestFit="1" customWidth="1"/>
    <col min="29" max="31" width="4.4609375" bestFit="1" customWidth="1"/>
    <col min="32" max="34" width="5.4609375" bestFit="1" customWidth="1"/>
  </cols>
  <sheetData>
    <row r="1" spans="1:34">
      <c r="A1" s="11"/>
      <c r="B1" s="12" t="s">
        <v>18</v>
      </c>
      <c r="C1" s="60" t="s">
        <v>19</v>
      </c>
      <c r="D1" s="61"/>
      <c r="E1" s="61"/>
      <c r="F1" s="61"/>
      <c r="G1" s="61"/>
      <c r="H1" s="61"/>
      <c r="I1" s="61"/>
      <c r="J1" s="62"/>
      <c r="K1" s="60" t="s">
        <v>20</v>
      </c>
      <c r="L1" s="61"/>
      <c r="M1" s="61"/>
      <c r="N1" s="61"/>
      <c r="O1" s="61"/>
      <c r="P1" s="61"/>
      <c r="Q1" s="61"/>
      <c r="R1" s="61"/>
      <c r="S1" s="61"/>
      <c r="T1" s="61"/>
      <c r="U1" s="61"/>
      <c r="V1" s="62"/>
      <c r="W1" s="63" t="s">
        <v>21</v>
      </c>
      <c r="X1" s="63"/>
      <c r="Y1" s="63"/>
      <c r="Z1" s="63"/>
      <c r="AA1" s="63"/>
      <c r="AB1" s="63"/>
      <c r="AC1" s="13"/>
      <c r="AD1" s="13"/>
      <c r="AE1" s="13"/>
      <c r="AF1" s="13"/>
      <c r="AG1" s="13"/>
      <c r="AH1" s="14"/>
    </row>
    <row r="2" spans="1:34">
      <c r="A2" s="15" t="s">
        <v>22</v>
      </c>
      <c r="B2" s="16" t="s">
        <v>23</v>
      </c>
      <c r="C2" s="16" t="s">
        <v>24</v>
      </c>
      <c r="D2" s="16" t="s">
        <v>25</v>
      </c>
      <c r="E2" s="16" t="s">
        <v>26</v>
      </c>
      <c r="F2" s="16" t="s">
        <v>27</v>
      </c>
      <c r="G2" s="16" t="s">
        <v>28</v>
      </c>
      <c r="H2" s="16" t="s">
        <v>29</v>
      </c>
      <c r="I2" s="16" t="s">
        <v>30</v>
      </c>
      <c r="J2" s="16" t="s">
        <v>31</v>
      </c>
      <c r="K2" s="16" t="s">
        <v>32</v>
      </c>
      <c r="L2" s="16" t="s">
        <v>33</v>
      </c>
      <c r="M2" s="16" t="s">
        <v>34</v>
      </c>
      <c r="N2" s="16" t="s">
        <v>35</v>
      </c>
      <c r="O2" s="16" t="s">
        <v>24</v>
      </c>
      <c r="P2" s="16" t="s">
        <v>25</v>
      </c>
      <c r="Q2" s="16" t="s">
        <v>26</v>
      </c>
      <c r="R2" s="16" t="s">
        <v>27</v>
      </c>
      <c r="S2" s="16" t="s">
        <v>28</v>
      </c>
      <c r="T2" s="16" t="s">
        <v>29</v>
      </c>
      <c r="U2" s="16" t="s">
        <v>30</v>
      </c>
      <c r="V2" s="16" t="s">
        <v>31</v>
      </c>
      <c r="W2" s="16" t="s">
        <v>32</v>
      </c>
      <c r="X2" s="16" t="s">
        <v>33</v>
      </c>
      <c r="Y2" s="16" t="s">
        <v>34</v>
      </c>
      <c r="Z2" s="16" t="s">
        <v>35</v>
      </c>
      <c r="AA2" s="16" t="s">
        <v>24</v>
      </c>
      <c r="AB2" s="16" t="s">
        <v>25</v>
      </c>
      <c r="AC2" s="16" t="s">
        <v>26</v>
      </c>
      <c r="AD2" s="16" t="s">
        <v>27</v>
      </c>
      <c r="AE2" s="16" t="s">
        <v>28</v>
      </c>
      <c r="AF2" s="16" t="s">
        <v>29</v>
      </c>
      <c r="AG2" s="16" t="s">
        <v>30</v>
      </c>
      <c r="AH2" s="16" t="s">
        <v>31</v>
      </c>
    </row>
    <row r="3" spans="1:34">
      <c r="A3" s="17" t="s">
        <v>36</v>
      </c>
      <c r="B3" s="17" t="s">
        <v>37</v>
      </c>
      <c r="C3" s="21">
        <v>0.5</v>
      </c>
      <c r="D3" s="21">
        <v>0.7</v>
      </c>
      <c r="E3" s="21">
        <v>0.9</v>
      </c>
      <c r="F3" s="21">
        <v>1</v>
      </c>
      <c r="G3" s="19"/>
      <c r="H3" s="20"/>
      <c r="I3" s="20"/>
      <c r="J3" s="21"/>
      <c r="K3" s="21"/>
      <c r="L3" s="21"/>
      <c r="M3" s="21"/>
      <c r="N3" s="21"/>
      <c r="O3" s="20"/>
      <c r="P3" s="20"/>
      <c r="Q3" s="20"/>
      <c r="R3" s="22"/>
      <c r="S3" s="22"/>
      <c r="T3" s="22"/>
      <c r="U3" s="22"/>
      <c r="V3" s="22"/>
      <c r="W3" s="22"/>
      <c r="X3" s="22"/>
      <c r="Y3" s="22"/>
      <c r="Z3" s="22"/>
      <c r="AA3" s="22"/>
      <c r="AB3" s="22"/>
      <c r="AC3" s="22"/>
      <c r="AD3" s="22"/>
      <c r="AE3" s="22"/>
      <c r="AF3" s="22"/>
      <c r="AG3" s="22"/>
      <c r="AH3" s="22"/>
    </row>
    <row r="4" spans="1:34">
      <c r="A4" s="17" t="s">
        <v>38</v>
      </c>
      <c r="B4" s="17" t="s">
        <v>39</v>
      </c>
      <c r="C4" s="21"/>
      <c r="D4" s="19"/>
      <c r="E4" s="21">
        <v>0.25</v>
      </c>
      <c r="F4" s="21">
        <v>0.5</v>
      </c>
      <c r="G4" s="21">
        <v>1</v>
      </c>
      <c r="H4" s="20"/>
      <c r="I4" s="20"/>
      <c r="J4" s="21"/>
      <c r="K4" s="21"/>
      <c r="L4" s="21"/>
      <c r="M4" s="21"/>
      <c r="N4" s="21"/>
      <c r="O4" s="20"/>
      <c r="P4" s="20"/>
      <c r="Q4" s="20"/>
      <c r="R4" s="22"/>
      <c r="S4" s="22"/>
      <c r="T4" s="22"/>
      <c r="U4" s="22"/>
      <c r="V4" s="22"/>
      <c r="W4" s="22"/>
      <c r="X4" s="22"/>
      <c r="Y4" s="22"/>
      <c r="Z4" s="22"/>
      <c r="AA4" s="22"/>
      <c r="AB4" s="22"/>
      <c r="AC4" s="22"/>
      <c r="AD4" s="22"/>
      <c r="AE4" s="22"/>
      <c r="AF4" s="22"/>
      <c r="AG4" s="22"/>
      <c r="AH4" s="22"/>
    </row>
    <row r="5" spans="1:34">
      <c r="A5" s="23" t="s">
        <v>40</v>
      </c>
      <c r="B5" s="23" t="s">
        <v>48</v>
      </c>
      <c r="C5" s="24"/>
      <c r="D5" s="24"/>
      <c r="E5" s="24"/>
      <c r="F5" s="21">
        <v>0.05</v>
      </c>
      <c r="G5" s="21">
        <v>0.1</v>
      </c>
      <c r="H5" s="21">
        <v>0.15</v>
      </c>
      <c r="I5" s="21">
        <v>0.2</v>
      </c>
      <c r="J5" s="21">
        <v>0.25</v>
      </c>
      <c r="K5" s="21">
        <v>0.3</v>
      </c>
      <c r="L5" s="21">
        <v>0.35</v>
      </c>
      <c r="M5" s="21">
        <v>0.4</v>
      </c>
      <c r="N5" s="21">
        <v>0.45</v>
      </c>
      <c r="O5" s="21">
        <v>0.5</v>
      </c>
      <c r="P5" s="21">
        <v>0.55000000000000004</v>
      </c>
      <c r="Q5" s="21">
        <v>0.6</v>
      </c>
      <c r="R5" s="21">
        <v>0.65</v>
      </c>
      <c r="S5" s="21">
        <v>0.7</v>
      </c>
      <c r="T5" s="21">
        <v>0.75</v>
      </c>
      <c r="U5" s="21">
        <v>0.8</v>
      </c>
      <c r="V5" s="21">
        <v>0.85</v>
      </c>
      <c r="W5" s="21">
        <v>0.9</v>
      </c>
      <c r="X5" s="21">
        <v>0.95</v>
      </c>
      <c r="Y5" s="21">
        <v>1</v>
      </c>
      <c r="Z5" s="22"/>
      <c r="AA5" s="22"/>
      <c r="AB5" s="22"/>
      <c r="AC5" s="22"/>
      <c r="AD5" s="22"/>
      <c r="AE5" s="22"/>
      <c r="AF5" s="22"/>
      <c r="AG5" s="22"/>
      <c r="AH5" s="22"/>
    </row>
    <row r="6" spans="1:34">
      <c r="A6" s="29" t="s">
        <v>49</v>
      </c>
      <c r="B6" s="28" t="s">
        <v>41</v>
      </c>
      <c r="C6" s="21"/>
      <c r="D6" s="19"/>
      <c r="E6" s="24"/>
      <c r="F6" s="21">
        <v>0.2</v>
      </c>
      <c r="G6" s="21">
        <v>0.4</v>
      </c>
      <c r="H6" s="21">
        <v>0.6</v>
      </c>
      <c r="I6" s="21">
        <v>0.8</v>
      </c>
      <c r="J6" s="21">
        <v>1</v>
      </c>
      <c r="K6" s="21"/>
      <c r="L6" s="21"/>
      <c r="M6" s="21"/>
      <c r="N6" s="21"/>
      <c r="O6" s="20"/>
      <c r="P6" s="20"/>
      <c r="Q6" s="20"/>
      <c r="R6" s="22"/>
      <c r="S6" s="22"/>
      <c r="T6" s="22"/>
      <c r="U6" s="22"/>
      <c r="V6" s="22"/>
      <c r="W6" s="22"/>
      <c r="X6" s="22"/>
      <c r="Y6" s="22"/>
      <c r="Z6" s="22"/>
      <c r="AA6" s="22"/>
      <c r="AB6" s="22"/>
      <c r="AC6" s="22"/>
      <c r="AD6" s="22"/>
      <c r="AE6" s="22"/>
      <c r="AF6" s="22"/>
      <c r="AG6" s="22"/>
      <c r="AH6" s="22"/>
    </row>
    <row r="7" spans="1:34">
      <c r="A7" s="29" t="s">
        <v>51</v>
      </c>
      <c r="B7" s="28" t="s">
        <v>42</v>
      </c>
      <c r="C7" s="21"/>
      <c r="D7" s="19"/>
      <c r="E7" s="19"/>
      <c r="F7" s="19"/>
      <c r="G7" s="19"/>
      <c r="H7" s="19"/>
      <c r="I7" s="19"/>
      <c r="J7" s="19"/>
      <c r="K7" s="22">
        <v>0.05</v>
      </c>
      <c r="L7" s="20">
        <v>0.1</v>
      </c>
      <c r="M7" s="21">
        <v>0.15</v>
      </c>
      <c r="N7" s="21">
        <v>0.2</v>
      </c>
      <c r="O7" s="20">
        <v>0.3</v>
      </c>
      <c r="P7" s="21">
        <v>0.4</v>
      </c>
      <c r="Q7" s="20">
        <v>0.5</v>
      </c>
      <c r="R7" s="21">
        <v>0.6</v>
      </c>
      <c r="S7" s="20">
        <v>0.7</v>
      </c>
      <c r="T7" s="21">
        <v>0.8</v>
      </c>
      <c r="U7" s="20">
        <v>0.9</v>
      </c>
      <c r="V7" s="21">
        <v>1</v>
      </c>
      <c r="W7" s="21"/>
      <c r="X7" s="21"/>
      <c r="Y7" s="21"/>
      <c r="Z7" s="22"/>
      <c r="AA7" s="22"/>
      <c r="AB7" s="22"/>
      <c r="AC7" s="22"/>
      <c r="AD7" s="22"/>
      <c r="AE7" s="22"/>
      <c r="AF7" s="22"/>
      <c r="AG7" s="22"/>
      <c r="AH7" s="22"/>
    </row>
    <row r="8" spans="1:34">
      <c r="A8" s="29" t="s">
        <v>50</v>
      </c>
      <c r="B8" s="28" t="s">
        <v>43</v>
      </c>
      <c r="C8" s="21"/>
      <c r="D8" s="19"/>
      <c r="E8" s="19"/>
      <c r="F8" s="19"/>
      <c r="G8" s="19"/>
      <c r="H8" s="20"/>
      <c r="I8" s="20"/>
      <c r="J8" s="20"/>
      <c r="K8" s="20"/>
      <c r="L8" s="20"/>
      <c r="M8" s="20"/>
      <c r="N8" s="20"/>
      <c r="O8" s="20"/>
      <c r="P8" s="20"/>
      <c r="Q8" s="21">
        <v>0.2</v>
      </c>
      <c r="R8" s="21">
        <v>0.3</v>
      </c>
      <c r="S8" s="21">
        <v>0.4</v>
      </c>
      <c r="T8" s="21">
        <v>0.5</v>
      </c>
      <c r="U8" s="21">
        <v>0.6</v>
      </c>
      <c r="V8" s="21">
        <v>0.7</v>
      </c>
      <c r="W8" s="21">
        <v>0.8</v>
      </c>
      <c r="X8" s="21">
        <v>0.9</v>
      </c>
      <c r="Y8" s="21">
        <v>1</v>
      </c>
      <c r="Z8" s="24"/>
      <c r="AA8" s="24"/>
      <c r="AB8" s="22"/>
      <c r="AC8" s="22"/>
      <c r="AD8" s="22"/>
      <c r="AE8" s="22"/>
      <c r="AF8" s="22"/>
      <c r="AG8" s="22"/>
      <c r="AH8" s="22"/>
    </row>
    <row r="9" spans="1:34">
      <c r="A9" s="20" t="s">
        <v>44</v>
      </c>
      <c r="B9" s="20" t="s">
        <v>45</v>
      </c>
      <c r="C9" s="27"/>
      <c r="D9" s="19"/>
      <c r="E9" s="19"/>
      <c r="F9" s="19"/>
      <c r="G9" s="19"/>
      <c r="H9" s="20"/>
      <c r="I9" s="20"/>
      <c r="J9" s="21"/>
      <c r="K9" s="21"/>
      <c r="L9" s="21"/>
      <c r="M9" s="21"/>
      <c r="N9" s="21"/>
      <c r="O9" s="20"/>
      <c r="P9" s="20"/>
      <c r="Q9" s="20"/>
      <c r="R9" s="22"/>
      <c r="S9" s="22"/>
      <c r="T9" s="22"/>
      <c r="U9" s="22"/>
      <c r="V9" s="22"/>
      <c r="W9" s="22">
        <v>0.05</v>
      </c>
      <c r="X9" s="21">
        <v>0.25</v>
      </c>
      <c r="Y9" s="21">
        <v>0.5</v>
      </c>
      <c r="Z9" s="21">
        <v>1</v>
      </c>
      <c r="AA9" s="22"/>
      <c r="AB9" s="22"/>
      <c r="AC9" s="22"/>
      <c r="AD9" s="22"/>
      <c r="AE9" s="22"/>
      <c r="AF9" s="22"/>
      <c r="AG9" s="22"/>
      <c r="AH9" s="22"/>
    </row>
    <row r="10" spans="1:34">
      <c r="A10" s="17" t="s">
        <v>46</v>
      </c>
      <c r="B10" s="17" t="s">
        <v>47</v>
      </c>
      <c r="C10" s="21"/>
      <c r="D10" s="19"/>
      <c r="E10" s="19"/>
      <c r="F10" s="20"/>
      <c r="G10" s="19"/>
      <c r="H10" s="20"/>
      <c r="I10" s="20"/>
      <c r="J10" s="21"/>
      <c r="K10" s="21"/>
      <c r="L10" s="21"/>
      <c r="M10" s="21"/>
      <c r="N10" s="21"/>
      <c r="O10" s="20"/>
      <c r="P10" s="20"/>
      <c r="Q10" s="20"/>
      <c r="R10" s="22"/>
      <c r="S10" s="22"/>
      <c r="T10" s="22"/>
      <c r="U10" s="22"/>
      <c r="V10" s="22"/>
      <c r="W10" s="22"/>
      <c r="X10" s="22"/>
      <c r="Y10" s="22">
        <v>0.05</v>
      </c>
      <c r="Z10" s="21">
        <v>0.25</v>
      </c>
      <c r="AA10" s="21">
        <v>0.5</v>
      </c>
      <c r="AB10" s="21">
        <v>1</v>
      </c>
      <c r="AC10" s="21"/>
      <c r="AD10" s="21"/>
      <c r="AE10" s="21"/>
      <c r="AF10" s="21"/>
      <c r="AG10" s="21"/>
      <c r="AH10" s="21"/>
    </row>
  </sheetData>
  <mergeCells count="3">
    <mergeCell ref="C1:J1"/>
    <mergeCell ref="K1:V1"/>
    <mergeCell ref="W1:AB1"/>
  </mergeCells>
  <phoneticPr fontId="3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N42"/>
  <sheetViews>
    <sheetView workbookViewId="0">
      <selection activeCell="D6" sqref="D6"/>
    </sheetView>
  </sheetViews>
  <sheetFormatPr defaultRowHeight="16.75"/>
  <cols>
    <col min="1" max="1" width="17.3828125" bestFit="1" customWidth="1"/>
    <col min="2" max="2" width="13.07421875" customWidth="1"/>
    <col min="4" max="4" width="14.4609375" customWidth="1"/>
    <col min="5" max="5" width="14.61328125" customWidth="1"/>
  </cols>
  <sheetData>
    <row r="1" spans="1:14">
      <c r="A1" s="1" t="s">
        <v>0</v>
      </c>
      <c r="B1" s="2" t="s">
        <v>1</v>
      </c>
      <c r="C1" s="2" t="s">
        <v>2</v>
      </c>
      <c r="D1" s="2" t="s">
        <v>3</v>
      </c>
      <c r="E1" s="2" t="s">
        <v>2</v>
      </c>
      <c r="N1" s="3" t="s">
        <v>4</v>
      </c>
    </row>
    <row r="2" spans="1:14">
      <c r="A2" s="32" t="s">
        <v>56</v>
      </c>
      <c r="B2" s="4">
        <v>41279</v>
      </c>
      <c r="C2" s="5">
        <v>42</v>
      </c>
      <c r="D2" s="4">
        <f t="shared" ref="D2:D9" si="0">B2+C2</f>
        <v>41321</v>
      </c>
      <c r="E2">
        <f>D2-B2</f>
        <v>42</v>
      </c>
      <c r="N2" s="6" t="s">
        <v>5</v>
      </c>
    </row>
    <row r="3" spans="1:14">
      <c r="A3" s="32" t="s">
        <v>39</v>
      </c>
      <c r="B3" s="4">
        <v>41305</v>
      </c>
      <c r="C3" s="5">
        <v>14</v>
      </c>
      <c r="D3" s="4">
        <f t="shared" si="0"/>
        <v>41319</v>
      </c>
      <c r="E3">
        <f t="shared" ref="E3:E9" si="1">D3-B3</f>
        <v>14</v>
      </c>
      <c r="N3" s="6" t="s">
        <v>6</v>
      </c>
    </row>
    <row r="4" spans="1:14">
      <c r="A4" s="32" t="s">
        <v>48</v>
      </c>
      <c r="B4" s="4">
        <v>41320</v>
      </c>
      <c r="C4" s="5">
        <v>7</v>
      </c>
      <c r="D4" s="4">
        <f t="shared" si="0"/>
        <v>41327</v>
      </c>
      <c r="E4">
        <f t="shared" si="1"/>
        <v>7</v>
      </c>
      <c r="N4" s="6" t="s">
        <v>7</v>
      </c>
    </row>
    <row r="5" spans="1:14">
      <c r="A5" s="32" t="s">
        <v>57</v>
      </c>
      <c r="B5" s="4">
        <v>41328</v>
      </c>
      <c r="C5" s="5">
        <v>7</v>
      </c>
      <c r="D5" s="4">
        <f t="shared" si="0"/>
        <v>41335</v>
      </c>
      <c r="E5">
        <f t="shared" si="1"/>
        <v>7</v>
      </c>
      <c r="N5" s="6" t="s">
        <v>8</v>
      </c>
    </row>
    <row r="6" spans="1:14">
      <c r="A6" s="32" t="s">
        <v>58</v>
      </c>
      <c r="B6" s="4">
        <v>41335</v>
      </c>
      <c r="C6" s="5">
        <v>21</v>
      </c>
      <c r="D6" s="4">
        <f t="shared" si="0"/>
        <v>41356</v>
      </c>
      <c r="E6">
        <f t="shared" si="1"/>
        <v>21</v>
      </c>
      <c r="N6" s="7" t="s">
        <v>9</v>
      </c>
    </row>
    <row r="7" spans="1:14">
      <c r="A7" s="32" t="s">
        <v>59</v>
      </c>
      <c r="B7" s="4">
        <v>41351</v>
      </c>
      <c r="C7" s="5">
        <v>14</v>
      </c>
      <c r="D7" s="4">
        <f t="shared" si="0"/>
        <v>41365</v>
      </c>
      <c r="E7">
        <f t="shared" si="1"/>
        <v>14</v>
      </c>
      <c r="N7" s="8" t="s">
        <v>10</v>
      </c>
    </row>
    <row r="8" spans="1:14">
      <c r="A8" s="32" t="s">
        <v>45</v>
      </c>
      <c r="B8" s="4">
        <v>41368</v>
      </c>
      <c r="C8" s="5">
        <v>21</v>
      </c>
      <c r="D8" s="4">
        <f t="shared" si="0"/>
        <v>41389</v>
      </c>
      <c r="E8">
        <f t="shared" si="1"/>
        <v>21</v>
      </c>
      <c r="N8" s="7" t="s">
        <v>11</v>
      </c>
    </row>
    <row r="9" spans="1:14">
      <c r="A9" s="32" t="s">
        <v>60</v>
      </c>
      <c r="B9" s="4">
        <v>41359</v>
      </c>
      <c r="C9" s="5">
        <v>60</v>
      </c>
      <c r="D9" s="4">
        <f t="shared" si="0"/>
        <v>41419</v>
      </c>
      <c r="E9">
        <f t="shared" si="1"/>
        <v>60</v>
      </c>
      <c r="N9" s="7" t="s">
        <v>12</v>
      </c>
    </row>
    <row r="10" spans="1:14">
      <c r="N10" s="9" t="s">
        <v>13</v>
      </c>
    </row>
    <row r="11" spans="1:14">
      <c r="N11" s="6"/>
    </row>
    <row r="13" spans="1:14">
      <c r="N13" s="7" t="s">
        <v>14</v>
      </c>
    </row>
    <row r="14" spans="1:14">
      <c r="N14" s="7"/>
    </row>
    <row r="15" spans="1:14">
      <c r="N15" s="7" t="s">
        <v>15</v>
      </c>
    </row>
    <row r="16" spans="1:14">
      <c r="N16" s="7"/>
    </row>
    <row r="17" spans="14:14">
      <c r="N17" t="s">
        <v>16</v>
      </c>
    </row>
    <row r="19" spans="14:14">
      <c r="N19" s="10" t="s">
        <v>17</v>
      </c>
    </row>
    <row r="28" spans="14:14">
      <c r="N28" s="6"/>
    </row>
    <row r="29" spans="14:14">
      <c r="N29" s="6"/>
    </row>
    <row r="31" spans="14:14">
      <c r="N31" s="6"/>
    </row>
    <row r="32" spans="14:14">
      <c r="N32" s="6"/>
    </row>
    <row r="33" spans="14:14">
      <c r="N33" s="6"/>
    </row>
    <row r="34" spans="14:14">
      <c r="N34" s="6"/>
    </row>
    <row r="35" spans="14:14">
      <c r="N35" s="6"/>
    </row>
    <row r="36" spans="14:14">
      <c r="N36" s="6"/>
    </row>
    <row r="37" spans="14:14">
      <c r="N37" s="6"/>
    </row>
    <row r="38" spans="14:14">
      <c r="N38" s="6"/>
    </row>
    <row r="39" spans="14:14">
      <c r="N39" s="6"/>
    </row>
    <row r="40" spans="14:14">
      <c r="N40" s="6"/>
    </row>
    <row r="41" spans="14:14">
      <c r="N41" s="6"/>
    </row>
    <row r="42" spans="14:14">
      <c r="N42" s="6"/>
    </row>
  </sheetData>
  <phoneticPr fontId="3" type="noConversion"/>
  <conditionalFormatting sqref="E2:E9">
    <cfRule type="dataBar" priority="1">
      <dataBar>
        <cfvo type="min"/>
        <cfvo type="max"/>
        <color rgb="FF008AEF"/>
      </dataBar>
      <extLst>
        <ext xmlns:x14="http://schemas.microsoft.com/office/spreadsheetml/2009/9/main" uri="{B025F937-C7B1-47D3-B67F-A62EFF666E3E}">
          <x14:id>{BC025AD7-535D-4778-80BB-6EA85188F7FB}</x14:id>
        </ext>
      </extLst>
    </cfRule>
    <cfRule type="colorScale" priority="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2:C9">
    <cfRule type="colorScale" priority="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7" right="0.7" top="0.75" bottom="0.75" header="0.3" footer="0.3"/>
  <drawing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BC025AD7-535D-4778-80BB-6EA85188F7FB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E2:E9</xm:sqref>
        </x14:conditionalFormatting>
      </x14:conditionalFormatting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FE2A2D-70C9-430E-BC77-26F373D09883}">
  <dimension ref="A1:Q42"/>
  <sheetViews>
    <sheetView workbookViewId="0">
      <selection activeCell="M13" sqref="M13"/>
    </sheetView>
  </sheetViews>
  <sheetFormatPr defaultRowHeight="16.75"/>
  <cols>
    <col min="1" max="1" width="10.23046875" bestFit="1" customWidth="1"/>
    <col min="2" max="2" width="10.4609375" bestFit="1" customWidth="1"/>
    <col min="3" max="3" width="13.3828125" customWidth="1"/>
    <col min="4" max="4" width="14.23046875" customWidth="1"/>
    <col min="5" max="5" width="11.4609375" customWidth="1"/>
    <col min="6" max="6" width="13" customWidth="1"/>
    <col min="7" max="7" width="12.3828125" customWidth="1"/>
    <col min="10" max="10" width="10.3828125" customWidth="1"/>
    <col min="13" max="13" width="9" customWidth="1"/>
  </cols>
  <sheetData>
    <row r="1" spans="1:13">
      <c r="A1" s="34" t="s">
        <v>0</v>
      </c>
      <c r="B1" s="35" t="s">
        <v>1</v>
      </c>
      <c r="C1" s="33" t="s">
        <v>69</v>
      </c>
      <c r="D1" s="33" t="s">
        <v>70</v>
      </c>
      <c r="E1" s="33" t="s">
        <v>71</v>
      </c>
      <c r="F1" s="35" t="s">
        <v>3</v>
      </c>
      <c r="G1" s="2" t="s">
        <v>2</v>
      </c>
      <c r="J1" s="37">
        <v>42428</v>
      </c>
      <c r="M1" s="3" t="s">
        <v>4</v>
      </c>
    </row>
    <row r="2" spans="1:13">
      <c r="A2" s="32" t="s">
        <v>61</v>
      </c>
      <c r="B2" s="4">
        <v>42374</v>
      </c>
      <c r="C2" s="5">
        <f>IF(B2&lt;=$J$1,E2,MAX($J$1-B2,0))</f>
        <v>42</v>
      </c>
      <c r="D2" s="5">
        <f>E2-C2</f>
        <v>0</v>
      </c>
      <c r="E2" s="5">
        <v>42</v>
      </c>
      <c r="F2" s="4">
        <f t="shared" ref="F2:F9" si="0">B2+E2</f>
        <v>42416</v>
      </c>
      <c r="G2">
        <f>F2-B2</f>
        <v>42</v>
      </c>
      <c r="I2">
        <f>F2-B2</f>
        <v>42</v>
      </c>
      <c r="M2" s="6" t="s">
        <v>5</v>
      </c>
    </row>
    <row r="3" spans="1:13">
      <c r="A3" s="32" t="s">
        <v>62</v>
      </c>
      <c r="B3" s="4">
        <v>42400</v>
      </c>
      <c r="C3" s="5">
        <f t="shared" ref="C3:C9" si="1">IF(B3&lt;=$J$1,E3,MAX($J$1-B3,0))</f>
        <v>14</v>
      </c>
      <c r="D3" s="5">
        <f t="shared" ref="D3:D9" si="2">E3-C3</f>
        <v>0</v>
      </c>
      <c r="E3" s="5">
        <v>14</v>
      </c>
      <c r="F3" s="4">
        <f t="shared" si="0"/>
        <v>42414</v>
      </c>
      <c r="G3">
        <f t="shared" ref="G3:G9" si="3">F3-B3</f>
        <v>14</v>
      </c>
      <c r="I3">
        <f t="shared" ref="I3:I9" si="4">F3-B3</f>
        <v>14</v>
      </c>
      <c r="M3" s="6" t="s">
        <v>6</v>
      </c>
    </row>
    <row r="4" spans="1:13">
      <c r="A4" s="32" t="s">
        <v>63</v>
      </c>
      <c r="B4" s="4">
        <v>42415</v>
      </c>
      <c r="C4" s="5">
        <f t="shared" si="1"/>
        <v>7</v>
      </c>
      <c r="D4" s="5">
        <f t="shared" si="2"/>
        <v>0</v>
      </c>
      <c r="E4" s="5">
        <v>7</v>
      </c>
      <c r="F4" s="4">
        <f t="shared" si="0"/>
        <v>42422</v>
      </c>
      <c r="G4">
        <f t="shared" si="3"/>
        <v>7</v>
      </c>
      <c r="I4">
        <f t="shared" si="4"/>
        <v>7</v>
      </c>
      <c r="M4" s="6" t="s">
        <v>7</v>
      </c>
    </row>
    <row r="5" spans="1:13">
      <c r="A5" s="32" t="s">
        <v>64</v>
      </c>
      <c r="B5" s="4">
        <v>42423</v>
      </c>
      <c r="C5" s="5">
        <f t="shared" si="1"/>
        <v>7</v>
      </c>
      <c r="D5" s="5">
        <f t="shared" si="2"/>
        <v>0</v>
      </c>
      <c r="E5" s="5">
        <v>7</v>
      </c>
      <c r="F5" s="4">
        <f t="shared" si="0"/>
        <v>42430</v>
      </c>
      <c r="G5">
        <f t="shared" si="3"/>
        <v>7</v>
      </c>
      <c r="I5">
        <f t="shared" si="4"/>
        <v>7</v>
      </c>
      <c r="M5" s="6" t="s">
        <v>8</v>
      </c>
    </row>
    <row r="6" spans="1:13">
      <c r="A6" s="32" t="s">
        <v>65</v>
      </c>
      <c r="B6" s="4">
        <v>42431</v>
      </c>
      <c r="C6" s="5">
        <f t="shared" si="1"/>
        <v>0</v>
      </c>
      <c r="D6" s="5">
        <f t="shared" si="2"/>
        <v>21</v>
      </c>
      <c r="E6" s="5">
        <v>21</v>
      </c>
      <c r="F6" s="36">
        <f t="shared" si="0"/>
        <v>42452</v>
      </c>
      <c r="G6">
        <f t="shared" si="3"/>
        <v>21</v>
      </c>
      <c r="I6">
        <f t="shared" si="4"/>
        <v>21</v>
      </c>
      <c r="M6" s="7" t="s">
        <v>9</v>
      </c>
    </row>
    <row r="7" spans="1:13">
      <c r="A7" s="32" t="s">
        <v>66</v>
      </c>
      <c r="B7" s="4">
        <v>42447</v>
      </c>
      <c r="C7" s="5">
        <f t="shared" si="1"/>
        <v>0</v>
      </c>
      <c r="D7" s="5">
        <f t="shared" si="2"/>
        <v>14</v>
      </c>
      <c r="E7" s="5">
        <v>14</v>
      </c>
      <c r="F7" s="4">
        <f t="shared" si="0"/>
        <v>42461</v>
      </c>
      <c r="G7">
        <f t="shared" si="3"/>
        <v>14</v>
      </c>
      <c r="I7">
        <f t="shared" si="4"/>
        <v>14</v>
      </c>
      <c r="M7" s="8" t="s">
        <v>10</v>
      </c>
    </row>
    <row r="8" spans="1:13">
      <c r="A8" s="32" t="s">
        <v>67</v>
      </c>
      <c r="B8" s="4">
        <v>42464</v>
      </c>
      <c r="C8" s="5">
        <f t="shared" si="1"/>
        <v>0</v>
      </c>
      <c r="D8" s="5">
        <f t="shared" si="2"/>
        <v>21</v>
      </c>
      <c r="E8" s="5">
        <v>21</v>
      </c>
      <c r="F8" s="4">
        <f t="shared" si="0"/>
        <v>42485</v>
      </c>
      <c r="G8">
        <f t="shared" si="3"/>
        <v>21</v>
      </c>
      <c r="I8">
        <f t="shared" si="4"/>
        <v>21</v>
      </c>
      <c r="M8" s="7" t="s">
        <v>11</v>
      </c>
    </row>
    <row r="9" spans="1:13">
      <c r="A9" s="32" t="s">
        <v>68</v>
      </c>
      <c r="B9" s="4">
        <v>42455</v>
      </c>
      <c r="C9" s="5">
        <f t="shared" si="1"/>
        <v>0</v>
      </c>
      <c r="D9" s="5">
        <f t="shared" si="2"/>
        <v>60</v>
      </c>
      <c r="E9" s="5">
        <v>60</v>
      </c>
      <c r="F9" s="4">
        <f t="shared" si="0"/>
        <v>42515</v>
      </c>
      <c r="G9">
        <f t="shared" si="3"/>
        <v>60</v>
      </c>
      <c r="I9">
        <f t="shared" si="4"/>
        <v>60</v>
      </c>
      <c r="M9" s="7" t="s">
        <v>12</v>
      </c>
    </row>
    <row r="10" spans="1:13">
      <c r="M10" s="9" t="s">
        <v>13</v>
      </c>
    </row>
    <row r="11" spans="1:13">
      <c r="M11" s="6"/>
    </row>
    <row r="13" spans="1:13">
      <c r="M13" s="7" t="s">
        <v>14</v>
      </c>
    </row>
    <row r="14" spans="1:13">
      <c r="M14" s="7"/>
    </row>
    <row r="15" spans="1:13">
      <c r="M15" s="7" t="s">
        <v>15</v>
      </c>
    </row>
    <row r="16" spans="1:13">
      <c r="M16" s="7"/>
    </row>
    <row r="17" spans="13:17">
      <c r="M17" t="s">
        <v>16</v>
      </c>
    </row>
    <row r="19" spans="13:17">
      <c r="M19" s="10" t="s">
        <v>17</v>
      </c>
    </row>
    <row r="28" spans="13:17">
      <c r="Q28" s="6"/>
    </row>
    <row r="29" spans="13:17">
      <c r="Q29" s="6"/>
    </row>
    <row r="31" spans="13:17">
      <c r="Q31" s="6"/>
    </row>
    <row r="32" spans="13:17">
      <c r="Q32" s="6"/>
    </row>
    <row r="33" spans="17:17">
      <c r="Q33" s="6"/>
    </row>
    <row r="34" spans="17:17">
      <c r="Q34" s="6"/>
    </row>
    <row r="35" spans="17:17">
      <c r="Q35" s="6"/>
    </row>
    <row r="36" spans="17:17">
      <c r="Q36" s="6"/>
    </row>
    <row r="37" spans="17:17">
      <c r="Q37" s="6"/>
    </row>
    <row r="38" spans="17:17">
      <c r="Q38" s="6"/>
    </row>
    <row r="39" spans="17:17">
      <c r="Q39" s="6"/>
    </row>
    <row r="40" spans="17:17">
      <c r="Q40" s="6"/>
    </row>
    <row r="41" spans="17:17">
      <c r="Q41" s="6"/>
    </row>
    <row r="42" spans="17:17">
      <c r="Q42" s="6"/>
    </row>
  </sheetData>
  <phoneticPr fontId="3" type="noConversion"/>
  <conditionalFormatting sqref="G2:G9">
    <cfRule type="dataBar" priority="1">
      <dataBar>
        <cfvo type="min"/>
        <cfvo type="max"/>
        <color rgb="FF008AEF"/>
      </dataBar>
      <extLst>
        <ext xmlns:x14="http://schemas.microsoft.com/office/spreadsheetml/2009/9/main" uri="{B025F937-C7B1-47D3-B67F-A62EFF666E3E}">
          <x14:id>{D8D906C6-F3DD-41BE-A424-004F334CFD5A}</x14:id>
        </ext>
      </extLst>
    </cfRule>
    <cfRule type="colorScale" priority="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2:E9">
    <cfRule type="colorScale" priority="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7" right="0.7" top="0.75" bottom="0.75" header="0.3" footer="0.3"/>
  <drawing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D8D906C6-F3DD-41BE-A424-004F334CFD5A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G2:G9</xm:sqref>
        </x14:conditionalFormatting>
      </x14:conditionalFormatting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70B89C-814E-4738-AE1E-AA0E022A070F}">
  <dimension ref="A1:R9"/>
  <sheetViews>
    <sheetView topLeftCell="B1" workbookViewId="0">
      <selection activeCell="R2" sqref="R2"/>
    </sheetView>
  </sheetViews>
  <sheetFormatPr defaultRowHeight="16.75"/>
  <cols>
    <col min="1" max="1" width="10.23046875" bestFit="1" customWidth="1"/>
    <col min="2" max="2" width="10.4609375" bestFit="1" customWidth="1"/>
    <col min="3" max="4" width="12.61328125" bestFit="1" customWidth="1"/>
    <col min="5" max="5" width="8.07421875" bestFit="1" customWidth="1"/>
    <col min="6" max="6" width="10.4609375" bestFit="1" customWidth="1"/>
    <col min="7" max="7" width="12.61328125" bestFit="1" customWidth="1"/>
    <col min="8" max="8" width="15" bestFit="1" customWidth="1"/>
    <col min="9" max="9" width="12.3828125" customWidth="1"/>
    <col min="11" max="11" width="10.3828125" customWidth="1"/>
  </cols>
  <sheetData>
    <row r="1" spans="1:18" ht="44.25" customHeight="1">
      <c r="A1" s="34" t="s">
        <v>0</v>
      </c>
      <c r="B1" s="35" t="s">
        <v>1</v>
      </c>
      <c r="C1" s="33" t="s">
        <v>69</v>
      </c>
      <c r="D1" s="33" t="s">
        <v>70</v>
      </c>
      <c r="E1" s="33" t="s">
        <v>71</v>
      </c>
      <c r="F1" s="35" t="s">
        <v>3</v>
      </c>
      <c r="G1" s="39" t="s">
        <v>72</v>
      </c>
      <c r="H1" s="35" t="s">
        <v>73</v>
      </c>
      <c r="I1" s="2" t="s">
        <v>2</v>
      </c>
      <c r="K1" s="37">
        <v>42428</v>
      </c>
      <c r="R1" t="s">
        <v>94</v>
      </c>
    </row>
    <row r="2" spans="1:18" ht="30" customHeight="1">
      <c r="A2" s="32" t="s">
        <v>61</v>
      </c>
      <c r="B2" s="4">
        <v>42374</v>
      </c>
      <c r="C2" s="5">
        <f>IF(B2&lt;=$K$1,E2,MAX($K$1-B2,0))</f>
        <v>42</v>
      </c>
      <c r="D2" s="5">
        <f>E2-C2</f>
        <v>0</v>
      </c>
      <c r="E2" s="5">
        <v>42</v>
      </c>
      <c r="F2" s="4">
        <f t="shared" ref="F2:F9" si="0">B2+E2</f>
        <v>42416</v>
      </c>
      <c r="G2" s="38">
        <f>C2/E2</f>
        <v>1</v>
      </c>
      <c r="H2" s="5">
        <f>G2*E2</f>
        <v>42</v>
      </c>
      <c r="I2">
        <f>F2-B2</f>
        <v>42</v>
      </c>
    </row>
    <row r="3" spans="1:18" ht="30" customHeight="1">
      <c r="A3" s="32" t="s">
        <v>62</v>
      </c>
      <c r="B3" s="4">
        <v>42400</v>
      </c>
      <c r="C3" s="5">
        <f t="shared" ref="C3:C9" si="1">IF(B3&lt;=$K$1,E3,MAX($K$1-B3,0))</f>
        <v>14</v>
      </c>
      <c r="D3" s="5">
        <f t="shared" ref="D3:D9" si="2">E3-C3</f>
        <v>0</v>
      </c>
      <c r="E3" s="5">
        <v>14</v>
      </c>
      <c r="F3" s="4">
        <f t="shared" si="0"/>
        <v>42414</v>
      </c>
      <c r="G3" s="38">
        <f t="shared" ref="G3:G9" si="3">C3/E3</f>
        <v>1</v>
      </c>
      <c r="H3" s="5">
        <f t="shared" ref="H3:H9" si="4">G3*E3</f>
        <v>14</v>
      </c>
      <c r="I3">
        <f t="shared" ref="I3:I9" si="5">F3-B3</f>
        <v>14</v>
      </c>
    </row>
    <row r="4" spans="1:18" ht="30" customHeight="1">
      <c r="A4" s="32" t="s">
        <v>63</v>
      </c>
      <c r="B4" s="4">
        <v>42415</v>
      </c>
      <c r="C4" s="5">
        <f t="shared" si="1"/>
        <v>7</v>
      </c>
      <c r="D4" s="5">
        <f t="shared" si="2"/>
        <v>0</v>
      </c>
      <c r="E4" s="5">
        <v>7</v>
      </c>
      <c r="F4" s="4">
        <f t="shared" si="0"/>
        <v>42422</v>
      </c>
      <c r="G4" s="38">
        <f t="shared" si="3"/>
        <v>1</v>
      </c>
      <c r="H4" s="5">
        <f t="shared" si="4"/>
        <v>7</v>
      </c>
      <c r="I4">
        <f t="shared" si="5"/>
        <v>7</v>
      </c>
    </row>
    <row r="5" spans="1:18" ht="30" customHeight="1">
      <c r="A5" s="32" t="s">
        <v>64</v>
      </c>
      <c r="B5" s="4">
        <v>42423</v>
      </c>
      <c r="C5" s="5">
        <f t="shared" si="1"/>
        <v>7</v>
      </c>
      <c r="D5" s="5">
        <f t="shared" si="2"/>
        <v>0</v>
      </c>
      <c r="E5" s="5">
        <v>7</v>
      </c>
      <c r="F5" s="4">
        <f t="shared" si="0"/>
        <v>42430</v>
      </c>
      <c r="G5" s="38">
        <f t="shared" si="3"/>
        <v>1</v>
      </c>
      <c r="H5" s="5">
        <f t="shared" si="4"/>
        <v>7</v>
      </c>
      <c r="I5">
        <f t="shared" si="5"/>
        <v>7</v>
      </c>
    </row>
    <row r="6" spans="1:18" ht="30" customHeight="1">
      <c r="A6" s="32" t="s">
        <v>65</v>
      </c>
      <c r="B6" s="4">
        <v>42431</v>
      </c>
      <c r="C6" s="5">
        <f t="shared" si="1"/>
        <v>0</v>
      </c>
      <c r="D6" s="5">
        <f t="shared" si="2"/>
        <v>21</v>
      </c>
      <c r="E6" s="5">
        <v>21</v>
      </c>
      <c r="F6" s="36">
        <f t="shared" si="0"/>
        <v>42452</v>
      </c>
      <c r="G6" s="38">
        <f t="shared" si="3"/>
        <v>0</v>
      </c>
      <c r="H6" s="5">
        <f t="shared" si="4"/>
        <v>0</v>
      </c>
      <c r="I6">
        <f t="shared" si="5"/>
        <v>21</v>
      </c>
    </row>
    <row r="7" spans="1:18" ht="30" customHeight="1">
      <c r="A7" s="32" t="s">
        <v>66</v>
      </c>
      <c r="B7" s="4">
        <v>42447</v>
      </c>
      <c r="C7" s="5">
        <f t="shared" si="1"/>
        <v>0</v>
      </c>
      <c r="D7" s="5">
        <f t="shared" si="2"/>
        <v>14</v>
      </c>
      <c r="E7" s="5">
        <v>14</v>
      </c>
      <c r="F7" s="4">
        <f t="shared" si="0"/>
        <v>42461</v>
      </c>
      <c r="G7" s="38">
        <f t="shared" si="3"/>
        <v>0</v>
      </c>
      <c r="H7" s="5">
        <f t="shared" si="4"/>
        <v>0</v>
      </c>
      <c r="I7">
        <f t="shared" si="5"/>
        <v>14</v>
      </c>
    </row>
    <row r="8" spans="1:18" ht="30" customHeight="1">
      <c r="A8" s="32" t="s">
        <v>67</v>
      </c>
      <c r="B8" s="4">
        <v>42464</v>
      </c>
      <c r="C8" s="5">
        <f t="shared" si="1"/>
        <v>0</v>
      </c>
      <c r="D8" s="5">
        <f t="shared" si="2"/>
        <v>21</v>
      </c>
      <c r="E8" s="5">
        <v>21</v>
      </c>
      <c r="F8" s="4">
        <f t="shared" si="0"/>
        <v>42485</v>
      </c>
      <c r="G8" s="38">
        <f t="shared" si="3"/>
        <v>0</v>
      </c>
      <c r="H8" s="5">
        <f t="shared" si="4"/>
        <v>0</v>
      </c>
      <c r="I8">
        <f t="shared" si="5"/>
        <v>21</v>
      </c>
    </row>
    <row r="9" spans="1:18" ht="30" customHeight="1">
      <c r="A9" s="32" t="s">
        <v>68</v>
      </c>
      <c r="B9" s="4">
        <v>42455</v>
      </c>
      <c r="C9" s="5">
        <f t="shared" si="1"/>
        <v>0</v>
      </c>
      <c r="D9" s="5">
        <f t="shared" si="2"/>
        <v>60</v>
      </c>
      <c r="E9" s="5">
        <v>60</v>
      </c>
      <c r="F9" s="4">
        <f t="shared" si="0"/>
        <v>42515</v>
      </c>
      <c r="G9" s="38">
        <f t="shared" si="3"/>
        <v>0</v>
      </c>
      <c r="H9" s="5">
        <f t="shared" si="4"/>
        <v>0</v>
      </c>
      <c r="I9">
        <f t="shared" si="5"/>
        <v>60</v>
      </c>
    </row>
  </sheetData>
  <phoneticPr fontId="3" type="noConversion"/>
  <conditionalFormatting sqref="I2:I9">
    <cfRule type="dataBar" priority="2">
      <dataBar>
        <cfvo type="min"/>
        <cfvo type="max"/>
        <color rgb="FF008AEF"/>
      </dataBar>
      <extLst>
        <ext xmlns:x14="http://schemas.microsoft.com/office/spreadsheetml/2009/9/main" uri="{B025F937-C7B1-47D3-B67F-A62EFF666E3E}">
          <x14:id>{4FB8D0B0-2E9D-4CF4-968F-561E500F712D}</x14:id>
        </ext>
      </extLst>
    </cfRule>
    <cfRule type="colorScale" priority="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2:E9">
    <cfRule type="colorScale" priority="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2:H9">
    <cfRule type="colorScale" priority="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7" right="0.7" top="0.75" bottom="0.75" header="0.3" footer="0.3"/>
  <drawing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4FB8D0B0-2E9D-4CF4-968F-561E500F712D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I2:I9</xm:sqref>
        </x14:conditionalFormatting>
      </x14:conditionalFormatting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21E5F3-3CEE-4381-B124-A10A82C680DD}">
  <dimension ref="A1:U9"/>
  <sheetViews>
    <sheetView showGridLines="0" zoomScale="85" zoomScaleNormal="85" workbookViewId="0">
      <pane xSplit="1" ySplit="1" topLeftCell="B2" activePane="bottomRight" state="frozen"/>
      <selection pane="topRight" activeCell="B1" sqref="B1"/>
      <selection pane="bottomLeft" activeCell="A2" sqref="A2"/>
      <selection pane="bottomRight" activeCell="O30" sqref="O30"/>
    </sheetView>
  </sheetViews>
  <sheetFormatPr defaultRowHeight="16.75"/>
  <cols>
    <col min="1" max="1" width="9.4609375" customWidth="1"/>
    <col min="2" max="2" width="10.4609375" bestFit="1" customWidth="1"/>
    <col min="3" max="4" width="12.61328125" hidden="1" customWidth="1"/>
    <col min="5" max="5" width="8.07421875" hidden="1" customWidth="1"/>
    <col min="6" max="6" width="10.4609375" customWidth="1"/>
    <col min="7" max="7" width="12.61328125" hidden="1" customWidth="1"/>
    <col min="8" max="8" width="15" hidden="1" customWidth="1"/>
    <col min="9" max="9" width="8.921875" customWidth="1"/>
    <col min="10" max="10" width="9.4609375" bestFit="1" customWidth="1"/>
    <col min="11" max="17" width="10.4609375" bestFit="1" customWidth="1"/>
  </cols>
  <sheetData>
    <row r="1" spans="1:21" ht="44.25" customHeight="1">
      <c r="A1" s="40" t="s">
        <v>0</v>
      </c>
      <c r="B1" s="41" t="s">
        <v>1</v>
      </c>
      <c r="C1" s="42" t="s">
        <v>69</v>
      </c>
      <c r="D1" s="42" t="s">
        <v>70</v>
      </c>
      <c r="E1" s="42" t="s">
        <v>71</v>
      </c>
      <c r="F1" s="41" t="s">
        <v>3</v>
      </c>
      <c r="G1" s="43" t="s">
        <v>55</v>
      </c>
      <c r="H1" s="41" t="s">
        <v>73</v>
      </c>
      <c r="I1" s="44" t="s">
        <v>2</v>
      </c>
      <c r="J1" s="45">
        <v>42428</v>
      </c>
      <c r="K1" s="46">
        <f>F2</f>
        <v>42416</v>
      </c>
      <c r="L1" s="46">
        <f>F3</f>
        <v>42414</v>
      </c>
      <c r="M1" s="46">
        <f>F4</f>
        <v>42422</v>
      </c>
      <c r="N1" s="46">
        <f>F5</f>
        <v>42430</v>
      </c>
      <c r="O1" s="46">
        <f>F6</f>
        <v>42452</v>
      </c>
      <c r="P1" s="46">
        <f>F7</f>
        <v>42461</v>
      </c>
      <c r="Q1" s="46">
        <f>F9</f>
        <v>42515</v>
      </c>
      <c r="R1" s="46">
        <f t="shared" ref="R1" si="0">L3</f>
        <v>0</v>
      </c>
      <c r="T1">
        <v>1</v>
      </c>
      <c r="U1" t="s">
        <v>74</v>
      </c>
    </row>
    <row r="2" spans="1:21" ht="30" customHeight="1">
      <c r="A2" s="47" t="s">
        <v>61</v>
      </c>
      <c r="B2" s="48">
        <v>42374</v>
      </c>
      <c r="C2" s="49">
        <f>IF(B2&lt;=$J$1,E2,MAX($J$1-B2,0))</f>
        <v>42</v>
      </c>
      <c r="D2" s="49">
        <f>E2-C2</f>
        <v>0</v>
      </c>
      <c r="E2" s="49">
        <v>42</v>
      </c>
      <c r="F2" s="48">
        <f t="shared" ref="F2:F9" si="1">B2+E2</f>
        <v>42416</v>
      </c>
      <c r="G2" s="50">
        <f>C2/E2</f>
        <v>1</v>
      </c>
      <c r="H2" s="49">
        <f>G2*E2</f>
        <v>42</v>
      </c>
      <c r="I2" s="51">
        <f>F2-B2</f>
        <v>42</v>
      </c>
      <c r="J2" s="51"/>
      <c r="K2" s="51"/>
      <c r="L2" s="51"/>
      <c r="M2" s="51"/>
      <c r="N2" s="51"/>
      <c r="O2" s="51"/>
      <c r="P2" s="51"/>
      <c r="Q2" s="51"/>
      <c r="R2" s="51"/>
      <c r="T2">
        <v>2</v>
      </c>
      <c r="U2" t="s">
        <v>75</v>
      </c>
    </row>
    <row r="3" spans="1:21" ht="30" customHeight="1">
      <c r="A3" s="47" t="s">
        <v>62</v>
      </c>
      <c r="B3" s="48">
        <v>42400</v>
      </c>
      <c r="C3" s="49">
        <f t="shared" ref="C3:C9" si="2">IF(B3&lt;=$J$1,E3,MAX($J$1-B3,0))</f>
        <v>14</v>
      </c>
      <c r="D3" s="49">
        <f t="shared" ref="D3:D9" si="3">E3-C3</f>
        <v>0</v>
      </c>
      <c r="E3" s="49">
        <v>14</v>
      </c>
      <c r="F3" s="48">
        <f t="shared" si="1"/>
        <v>42414</v>
      </c>
      <c r="G3" s="50">
        <f t="shared" ref="G3:G9" si="4">C3/E3</f>
        <v>1</v>
      </c>
      <c r="H3" s="49">
        <f t="shared" ref="H3:H9" si="5">G3*E3</f>
        <v>14</v>
      </c>
      <c r="I3" s="51">
        <f t="shared" ref="I3:I9" si="6">F3-B3</f>
        <v>14</v>
      </c>
      <c r="J3" s="51"/>
      <c r="K3" s="51"/>
      <c r="L3" s="51"/>
      <c r="M3" s="51"/>
      <c r="N3" s="51"/>
      <c r="O3" s="51"/>
      <c r="P3" s="51"/>
      <c r="Q3" s="51"/>
      <c r="R3" s="51"/>
      <c r="T3">
        <v>3</v>
      </c>
      <c r="U3" t="s">
        <v>76</v>
      </c>
    </row>
    <row r="4" spans="1:21" ht="30" customHeight="1">
      <c r="A4" s="47" t="s">
        <v>63</v>
      </c>
      <c r="B4" s="48">
        <v>42415</v>
      </c>
      <c r="C4" s="49">
        <f t="shared" si="2"/>
        <v>7</v>
      </c>
      <c r="D4" s="49">
        <f t="shared" si="3"/>
        <v>0</v>
      </c>
      <c r="E4" s="49">
        <v>7</v>
      </c>
      <c r="F4" s="48">
        <f t="shared" si="1"/>
        <v>42422</v>
      </c>
      <c r="G4" s="50">
        <f t="shared" si="4"/>
        <v>1</v>
      </c>
      <c r="H4" s="49">
        <f t="shared" si="5"/>
        <v>7</v>
      </c>
      <c r="I4" s="51">
        <f t="shared" si="6"/>
        <v>7</v>
      </c>
      <c r="J4" s="51"/>
      <c r="K4" s="51"/>
      <c r="L4" s="51"/>
      <c r="M4" s="51"/>
      <c r="N4" s="51"/>
      <c r="O4" s="51"/>
      <c r="P4" s="51"/>
      <c r="Q4" s="51"/>
      <c r="R4" s="51"/>
    </row>
    <row r="5" spans="1:21" ht="30" customHeight="1">
      <c r="A5" s="47" t="s">
        <v>64</v>
      </c>
      <c r="B5" s="48">
        <v>42423</v>
      </c>
      <c r="C5" s="49">
        <f t="shared" si="2"/>
        <v>7</v>
      </c>
      <c r="D5" s="49">
        <f t="shared" si="3"/>
        <v>0</v>
      </c>
      <c r="E5" s="49">
        <v>7</v>
      </c>
      <c r="F5" s="48">
        <f t="shared" si="1"/>
        <v>42430</v>
      </c>
      <c r="G5" s="50">
        <f t="shared" si="4"/>
        <v>1</v>
      </c>
      <c r="H5" s="49">
        <f t="shared" si="5"/>
        <v>7</v>
      </c>
      <c r="I5" s="51">
        <f t="shared" si="6"/>
        <v>7</v>
      </c>
      <c r="J5" s="51"/>
      <c r="K5" s="51"/>
      <c r="L5" s="51"/>
      <c r="M5" s="51"/>
      <c r="N5" s="51"/>
      <c r="O5" s="51"/>
      <c r="P5" s="51"/>
      <c r="Q5" s="51"/>
      <c r="R5" s="51"/>
    </row>
    <row r="6" spans="1:21" ht="30" customHeight="1">
      <c r="A6" s="47" t="s">
        <v>65</v>
      </c>
      <c r="B6" s="48">
        <v>42431</v>
      </c>
      <c r="C6" s="49">
        <f t="shared" si="2"/>
        <v>0</v>
      </c>
      <c r="D6" s="49">
        <f t="shared" si="3"/>
        <v>21</v>
      </c>
      <c r="E6" s="49">
        <v>21</v>
      </c>
      <c r="F6" s="52">
        <f t="shared" si="1"/>
        <v>42452</v>
      </c>
      <c r="G6" s="50">
        <f t="shared" si="4"/>
        <v>0</v>
      </c>
      <c r="H6" s="49">
        <f t="shared" si="5"/>
        <v>0</v>
      </c>
      <c r="I6" s="51">
        <f t="shared" si="6"/>
        <v>21</v>
      </c>
      <c r="J6" s="51"/>
      <c r="K6" s="51"/>
      <c r="L6" s="51"/>
      <c r="M6" s="51"/>
      <c r="N6" s="51"/>
      <c r="O6" s="51"/>
      <c r="P6" s="51"/>
      <c r="Q6" s="51"/>
      <c r="R6" s="51"/>
    </row>
    <row r="7" spans="1:21" ht="30" customHeight="1">
      <c r="A7" s="47" t="s">
        <v>66</v>
      </c>
      <c r="B7" s="48">
        <v>42447</v>
      </c>
      <c r="C7" s="49">
        <f t="shared" si="2"/>
        <v>0</v>
      </c>
      <c r="D7" s="49">
        <f t="shared" si="3"/>
        <v>14</v>
      </c>
      <c r="E7" s="49">
        <v>14</v>
      </c>
      <c r="F7" s="48">
        <f t="shared" si="1"/>
        <v>42461</v>
      </c>
      <c r="G7" s="50">
        <f t="shared" si="4"/>
        <v>0</v>
      </c>
      <c r="H7" s="49">
        <f t="shared" si="5"/>
        <v>0</v>
      </c>
      <c r="I7" s="51">
        <f t="shared" si="6"/>
        <v>14</v>
      </c>
      <c r="J7" s="51"/>
      <c r="K7" s="51"/>
      <c r="L7" s="51"/>
      <c r="M7" s="51"/>
      <c r="N7" s="51"/>
      <c r="O7" s="51"/>
      <c r="P7" s="51"/>
      <c r="Q7" s="51"/>
      <c r="R7" s="51"/>
    </row>
    <row r="8" spans="1:21" ht="30" customHeight="1">
      <c r="A8" s="47" t="s">
        <v>67</v>
      </c>
      <c r="B8" s="48">
        <v>42464</v>
      </c>
      <c r="C8" s="49">
        <f t="shared" si="2"/>
        <v>0</v>
      </c>
      <c r="D8" s="49">
        <f t="shared" si="3"/>
        <v>21</v>
      </c>
      <c r="E8" s="49">
        <v>21</v>
      </c>
      <c r="F8" s="48">
        <f t="shared" si="1"/>
        <v>42485</v>
      </c>
      <c r="G8" s="50">
        <f t="shared" si="4"/>
        <v>0</v>
      </c>
      <c r="H8" s="49">
        <f t="shared" si="5"/>
        <v>0</v>
      </c>
      <c r="I8" s="51">
        <f t="shared" si="6"/>
        <v>21</v>
      </c>
      <c r="J8" s="51"/>
      <c r="K8" s="51"/>
      <c r="L8" s="51"/>
      <c r="M8" s="51"/>
      <c r="N8" s="51"/>
      <c r="O8" s="51"/>
      <c r="P8" s="51"/>
      <c r="Q8" s="51"/>
      <c r="R8" s="51"/>
    </row>
    <row r="9" spans="1:21" ht="30" customHeight="1">
      <c r="A9" s="53" t="s">
        <v>68</v>
      </c>
      <c r="B9" s="54">
        <v>42455</v>
      </c>
      <c r="C9" s="55">
        <f t="shared" si="2"/>
        <v>0</v>
      </c>
      <c r="D9" s="55">
        <f t="shared" si="3"/>
        <v>60</v>
      </c>
      <c r="E9" s="55">
        <v>60</v>
      </c>
      <c r="F9" s="54">
        <f t="shared" si="1"/>
        <v>42515</v>
      </c>
      <c r="G9" s="56">
        <f t="shared" si="4"/>
        <v>0</v>
      </c>
      <c r="H9" s="55">
        <f t="shared" si="5"/>
        <v>0</v>
      </c>
      <c r="I9" s="57">
        <f t="shared" si="6"/>
        <v>60</v>
      </c>
      <c r="J9" s="51"/>
      <c r="K9" s="51"/>
      <c r="L9" s="51"/>
      <c r="M9" s="51"/>
      <c r="N9" s="51"/>
      <c r="O9" s="51"/>
      <c r="P9" s="51"/>
      <c r="Q9" s="51"/>
      <c r="R9" s="51"/>
    </row>
  </sheetData>
  <phoneticPr fontId="3" type="noConversion"/>
  <conditionalFormatting sqref="I2:I9">
    <cfRule type="dataBar" priority="3">
      <dataBar>
        <cfvo type="min"/>
        <cfvo type="max"/>
        <color rgb="FF008AEF"/>
      </dataBar>
      <extLst>
        <ext xmlns:x14="http://schemas.microsoft.com/office/spreadsheetml/2009/9/main" uri="{B025F937-C7B1-47D3-B67F-A62EFF666E3E}">
          <x14:id>{E27A43B4-60D7-47BE-A09B-119C04BDA478}</x14:id>
        </ext>
      </extLst>
    </cfRule>
    <cfRule type="colorScale" priority="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2:E9">
    <cfRule type="colorScale" priority="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2:H9">
    <cfRule type="colorScale" priority="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2:R9">
    <cfRule type="expression" dxfId="3" priority="1">
      <formula>AND(K$1&gt;$B2-1,K$1&lt;$F2+1)</formula>
    </cfRule>
  </conditionalFormatting>
  <pageMargins left="0.7" right="0.7" top="0.75" bottom="0.75" header="0.3" footer="0.3"/>
  <drawing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E27A43B4-60D7-47BE-A09B-119C04BDA478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I2:I9</xm:sqref>
        </x14:conditionalFormatting>
      </x14:conditionalFormatting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61FD4F-7EA3-49F6-8D36-1F0E9E455959}">
  <sheetPr>
    <tabColor theme="7"/>
  </sheetPr>
  <dimension ref="A1:Z13"/>
  <sheetViews>
    <sheetView showGridLines="0" zoomScale="85" zoomScaleNormal="85" workbookViewId="0">
      <pane xSplit="1" ySplit="1" topLeftCell="B2" activePane="bottomRight" state="frozen"/>
      <selection pane="topRight" activeCell="B1" sqref="B1"/>
      <selection pane="bottomLeft" activeCell="A2" sqref="A2"/>
      <selection pane="bottomRight" activeCell="R2" sqref="R2"/>
    </sheetView>
  </sheetViews>
  <sheetFormatPr defaultRowHeight="16.75"/>
  <cols>
    <col min="1" max="1" width="9.4609375" customWidth="1"/>
    <col min="2" max="2" width="10.4609375" bestFit="1" customWidth="1"/>
    <col min="3" max="4" width="12.61328125" hidden="1" customWidth="1"/>
    <col min="5" max="5" width="8.07421875" hidden="1" customWidth="1"/>
    <col min="6" max="6" width="10.4609375" customWidth="1"/>
    <col min="7" max="7" width="12.61328125" hidden="1" customWidth="1"/>
    <col min="8" max="8" width="15" hidden="1" customWidth="1"/>
    <col min="9" max="9" width="8.921875" customWidth="1"/>
    <col min="10" max="10" width="9.4609375" style="30" bestFit="1" customWidth="1"/>
    <col min="11" max="12" width="9.3828125" bestFit="1" customWidth="1"/>
    <col min="18" max="18" width="7.4609375" bestFit="1" customWidth="1"/>
    <col min="19" max="26" width="5.4609375" bestFit="1" customWidth="1"/>
  </cols>
  <sheetData>
    <row r="1" spans="1:26" ht="44.25" customHeight="1">
      <c r="A1" s="40" t="s">
        <v>0</v>
      </c>
      <c r="B1" s="41" t="s">
        <v>1</v>
      </c>
      <c r="C1" s="42" t="s">
        <v>69</v>
      </c>
      <c r="D1" s="42" t="s">
        <v>70</v>
      </c>
      <c r="E1" s="42" t="s">
        <v>71</v>
      </c>
      <c r="F1" s="41" t="s">
        <v>3</v>
      </c>
      <c r="G1" s="43" t="s">
        <v>55</v>
      </c>
      <c r="H1" s="41" t="s">
        <v>73</v>
      </c>
      <c r="I1" s="44" t="s">
        <v>2</v>
      </c>
      <c r="J1" s="59" cm="1">
        <f t="array" aca="1" ref="J1:Q1" ca="1">TRANSPOSE(OFFSET(F1,1,0,COUNT(F:F),1))</f>
        <v>42416</v>
      </c>
      <c r="K1" s="59">
        <f ca="1"/>
        <v>42414</v>
      </c>
      <c r="L1" s="59">
        <f ca="1"/>
        <v>42422</v>
      </c>
      <c r="M1" s="59">
        <f ca="1"/>
        <v>42430</v>
      </c>
      <c r="N1" s="59">
        <f ca="1"/>
        <v>42452</v>
      </c>
      <c r="O1" s="59">
        <f ca="1"/>
        <v>42461</v>
      </c>
      <c r="P1" s="59">
        <f ca="1"/>
        <v>42485</v>
      </c>
      <c r="Q1" s="59">
        <f ca="1"/>
        <v>42515</v>
      </c>
      <c r="R1" s="45" t="str">
        <f t="shared" ref="R1:Z1" si="0">ADDRESS(ROW(2:2),COLUMN($F:$F))</f>
        <v>$F$2</v>
      </c>
      <c r="S1" s="45" t="str">
        <f t="shared" si="0"/>
        <v>$F$2</v>
      </c>
      <c r="T1" s="45" t="str">
        <f t="shared" si="0"/>
        <v>$F$2</v>
      </c>
      <c r="U1" s="45" t="str">
        <f t="shared" si="0"/>
        <v>$F$2</v>
      </c>
      <c r="V1" s="45" t="str">
        <f t="shared" si="0"/>
        <v>$F$2</v>
      </c>
      <c r="W1" s="45" t="str">
        <f t="shared" si="0"/>
        <v>$F$2</v>
      </c>
      <c r="X1" s="45" t="str">
        <f t="shared" si="0"/>
        <v>$F$2</v>
      </c>
      <c r="Y1" s="45" t="str">
        <f t="shared" si="0"/>
        <v>$F$2</v>
      </c>
      <c r="Z1" s="45" t="str">
        <f t="shared" si="0"/>
        <v>$F$2</v>
      </c>
    </row>
    <row r="2" spans="1:26" ht="30" customHeight="1">
      <c r="A2" s="47" t="s">
        <v>61</v>
      </c>
      <c r="B2" s="48">
        <v>42374</v>
      </c>
      <c r="C2" s="49">
        <f t="shared" ref="C2:C9" si="1">IF(B2&lt;=$R$1,E2,MAX($R$1-B2,0))</f>
        <v>42</v>
      </c>
      <c r="D2" s="49">
        <f>E2-C2</f>
        <v>0</v>
      </c>
      <c r="E2" s="49">
        <v>42</v>
      </c>
      <c r="F2" s="48">
        <f t="shared" ref="F2:F9" si="2">B2+E2</f>
        <v>42416</v>
      </c>
      <c r="G2" s="50">
        <f>C2/E2</f>
        <v>1</v>
      </c>
      <c r="H2" s="49">
        <f>G2*E2</f>
        <v>42</v>
      </c>
      <c r="I2" s="51">
        <f>F2-B2</f>
        <v>42</v>
      </c>
      <c r="J2" s="51"/>
      <c r="K2" s="51"/>
      <c r="L2" s="51"/>
      <c r="M2" s="51"/>
      <c r="N2" s="51"/>
      <c r="O2" s="51"/>
      <c r="P2" s="51"/>
      <c r="Q2" s="51"/>
      <c r="R2" s="51"/>
      <c r="S2" s="51"/>
      <c r="T2" s="51"/>
      <c r="U2" s="51"/>
      <c r="V2" s="51"/>
      <c r="W2" s="51"/>
      <c r="X2" s="51"/>
      <c r="Y2" s="51"/>
      <c r="Z2" s="51"/>
    </row>
    <row r="3" spans="1:26" ht="30" customHeight="1">
      <c r="A3" s="47" t="s">
        <v>62</v>
      </c>
      <c r="B3" s="48">
        <v>42400</v>
      </c>
      <c r="C3" s="49">
        <f t="shared" si="1"/>
        <v>14</v>
      </c>
      <c r="D3" s="49">
        <f t="shared" ref="D3:D9" si="3">E3-C3</f>
        <v>0</v>
      </c>
      <c r="E3" s="49">
        <v>14</v>
      </c>
      <c r="F3" s="48">
        <f t="shared" si="2"/>
        <v>42414</v>
      </c>
      <c r="G3" s="50">
        <f t="shared" ref="G3:G9" si="4">C3/E3</f>
        <v>1</v>
      </c>
      <c r="H3" s="49">
        <f t="shared" ref="H3:H9" si="5">G3*E3</f>
        <v>14</v>
      </c>
      <c r="I3" s="51">
        <f t="shared" ref="I3:I9" si="6">F3-B3</f>
        <v>14</v>
      </c>
      <c r="J3" s="51"/>
      <c r="K3" s="51"/>
      <c r="L3" s="51"/>
      <c r="M3" s="51"/>
      <c r="N3" s="51"/>
      <c r="O3" s="51"/>
      <c r="P3" s="51"/>
      <c r="Q3" s="51"/>
      <c r="R3" s="51"/>
      <c r="S3" s="51"/>
      <c r="T3" s="51"/>
      <c r="U3" s="51"/>
      <c r="V3" s="51"/>
      <c r="W3" s="51"/>
      <c r="X3" s="51"/>
      <c r="Y3" s="51"/>
      <c r="Z3" s="51"/>
    </row>
    <row r="4" spans="1:26" ht="30" customHeight="1">
      <c r="A4" s="47" t="s">
        <v>63</v>
      </c>
      <c r="B4" s="48">
        <v>42415</v>
      </c>
      <c r="C4" s="49">
        <f t="shared" si="1"/>
        <v>7</v>
      </c>
      <c r="D4" s="49">
        <f t="shared" si="3"/>
        <v>0</v>
      </c>
      <c r="E4" s="49">
        <v>7</v>
      </c>
      <c r="F4" s="48">
        <f t="shared" si="2"/>
        <v>42422</v>
      </c>
      <c r="G4" s="50">
        <f t="shared" si="4"/>
        <v>1</v>
      </c>
      <c r="H4" s="49">
        <f t="shared" si="5"/>
        <v>7</v>
      </c>
      <c r="I4" s="51">
        <f t="shared" si="6"/>
        <v>7</v>
      </c>
      <c r="J4" s="51"/>
      <c r="K4" s="51"/>
      <c r="L4" s="51"/>
      <c r="M4" s="51"/>
      <c r="N4" s="51"/>
      <c r="O4" s="51"/>
      <c r="P4" s="51"/>
      <c r="Q4" s="51"/>
      <c r="R4" s="51"/>
      <c r="S4" s="51"/>
      <c r="T4" s="51"/>
      <c r="U4" s="51"/>
      <c r="V4" s="51"/>
      <c r="W4" s="51"/>
      <c r="X4" s="51"/>
      <c r="Y4" s="51"/>
      <c r="Z4" s="51"/>
    </row>
    <row r="5" spans="1:26" ht="30" customHeight="1">
      <c r="A5" s="47" t="s">
        <v>64</v>
      </c>
      <c r="B5" s="48">
        <v>42423</v>
      </c>
      <c r="C5" s="49">
        <f t="shared" si="1"/>
        <v>7</v>
      </c>
      <c r="D5" s="49">
        <f t="shared" si="3"/>
        <v>0</v>
      </c>
      <c r="E5" s="49">
        <v>7</v>
      </c>
      <c r="F5" s="48">
        <f t="shared" si="2"/>
        <v>42430</v>
      </c>
      <c r="G5" s="50">
        <f t="shared" si="4"/>
        <v>1</v>
      </c>
      <c r="H5" s="49">
        <f t="shared" si="5"/>
        <v>7</v>
      </c>
      <c r="I5" s="51">
        <f t="shared" si="6"/>
        <v>7</v>
      </c>
      <c r="J5" s="51"/>
      <c r="K5" s="51"/>
      <c r="L5" s="51"/>
      <c r="M5" s="51"/>
      <c r="N5" s="51"/>
      <c r="O5" s="51"/>
      <c r="P5" s="51"/>
      <c r="Q5" s="51"/>
      <c r="R5" s="51"/>
      <c r="S5" s="51"/>
      <c r="T5" s="51"/>
      <c r="U5" s="51"/>
      <c r="V5" s="51"/>
      <c r="W5" s="51"/>
      <c r="X5" s="51"/>
      <c r="Y5" s="51"/>
      <c r="Z5" s="51"/>
    </row>
    <row r="6" spans="1:26" ht="30" customHeight="1">
      <c r="A6" s="47" t="s">
        <v>65</v>
      </c>
      <c r="B6" s="48">
        <v>42431</v>
      </c>
      <c r="C6" s="49">
        <f t="shared" si="1"/>
        <v>21</v>
      </c>
      <c r="D6" s="49">
        <f t="shared" si="3"/>
        <v>0</v>
      </c>
      <c r="E6" s="49">
        <v>21</v>
      </c>
      <c r="F6" s="52">
        <f t="shared" si="2"/>
        <v>42452</v>
      </c>
      <c r="G6" s="50">
        <f t="shared" si="4"/>
        <v>1</v>
      </c>
      <c r="H6" s="49">
        <f t="shared" si="5"/>
        <v>21</v>
      </c>
      <c r="I6" s="51">
        <f t="shared" si="6"/>
        <v>21</v>
      </c>
      <c r="J6" s="51"/>
      <c r="K6" s="51"/>
      <c r="L6" s="51"/>
      <c r="M6" s="51"/>
      <c r="N6" s="51"/>
      <c r="O6" s="51"/>
      <c r="P6" s="51"/>
      <c r="Q6" s="51"/>
      <c r="R6" s="51"/>
      <c r="S6" s="51"/>
      <c r="T6" s="51"/>
      <c r="U6" s="51"/>
      <c r="V6" s="51"/>
      <c r="W6" s="51"/>
      <c r="X6" s="51"/>
      <c r="Y6" s="51"/>
      <c r="Z6" s="51"/>
    </row>
    <row r="7" spans="1:26" ht="30" customHeight="1">
      <c r="A7" s="47" t="s">
        <v>66</v>
      </c>
      <c r="B7" s="48">
        <v>42447</v>
      </c>
      <c r="C7" s="49">
        <f t="shared" si="1"/>
        <v>14</v>
      </c>
      <c r="D7" s="49">
        <f t="shared" si="3"/>
        <v>0</v>
      </c>
      <c r="E7" s="49">
        <v>14</v>
      </c>
      <c r="F7" s="48">
        <f t="shared" si="2"/>
        <v>42461</v>
      </c>
      <c r="G7" s="50">
        <f t="shared" si="4"/>
        <v>1</v>
      </c>
      <c r="H7" s="49">
        <f t="shared" si="5"/>
        <v>14</v>
      </c>
      <c r="I7" s="51">
        <f t="shared" si="6"/>
        <v>14</v>
      </c>
      <c r="J7" s="51"/>
      <c r="K7" s="51"/>
      <c r="L7" s="51"/>
      <c r="M7" s="51"/>
      <c r="N7" s="51"/>
      <c r="O7" s="51"/>
      <c r="P7" s="51"/>
      <c r="Q7" s="51"/>
      <c r="R7" s="51"/>
      <c r="S7" s="51"/>
      <c r="T7" s="51"/>
      <c r="U7" s="51"/>
      <c r="V7" s="51"/>
      <c r="W7" s="51"/>
      <c r="X7" s="51"/>
      <c r="Y7" s="51"/>
      <c r="Z7" s="51"/>
    </row>
    <row r="8" spans="1:26" ht="30" customHeight="1">
      <c r="A8" s="47" t="s">
        <v>67</v>
      </c>
      <c r="B8" s="48">
        <v>42464</v>
      </c>
      <c r="C8" s="49">
        <f t="shared" si="1"/>
        <v>21</v>
      </c>
      <c r="D8" s="49">
        <f t="shared" si="3"/>
        <v>0</v>
      </c>
      <c r="E8" s="49">
        <v>21</v>
      </c>
      <c r="F8" s="48">
        <f t="shared" si="2"/>
        <v>42485</v>
      </c>
      <c r="G8" s="50">
        <f t="shared" si="4"/>
        <v>1</v>
      </c>
      <c r="H8" s="49">
        <f t="shared" si="5"/>
        <v>21</v>
      </c>
      <c r="I8" s="51">
        <f t="shared" si="6"/>
        <v>21</v>
      </c>
      <c r="J8" s="51"/>
      <c r="K8" s="51"/>
      <c r="L8" s="51"/>
      <c r="M8" s="51"/>
      <c r="N8" s="51"/>
      <c r="O8" s="51"/>
      <c r="P8" s="51"/>
      <c r="Q8" s="51"/>
      <c r="R8" s="51"/>
      <c r="S8" s="51"/>
      <c r="T8" s="51"/>
      <c r="U8" s="51"/>
      <c r="V8" s="51"/>
      <c r="W8" s="51"/>
      <c r="X8" s="51"/>
      <c r="Y8" s="51"/>
      <c r="Z8" s="51"/>
    </row>
    <row r="9" spans="1:26" ht="30" customHeight="1">
      <c r="A9" s="53" t="s">
        <v>68</v>
      </c>
      <c r="B9" s="54">
        <v>42455</v>
      </c>
      <c r="C9" s="55">
        <f t="shared" si="1"/>
        <v>60</v>
      </c>
      <c r="D9" s="55">
        <f t="shared" si="3"/>
        <v>0</v>
      </c>
      <c r="E9" s="55">
        <v>60</v>
      </c>
      <c r="F9" s="54">
        <f t="shared" si="2"/>
        <v>42515</v>
      </c>
      <c r="G9" s="56">
        <f t="shared" si="4"/>
        <v>1</v>
      </c>
      <c r="H9" s="55">
        <f t="shared" si="5"/>
        <v>60</v>
      </c>
      <c r="I9" s="57">
        <f t="shared" si="6"/>
        <v>60</v>
      </c>
      <c r="J9" s="51"/>
      <c r="K9" s="51"/>
      <c r="L9" s="51"/>
      <c r="M9" s="51"/>
      <c r="N9" s="51"/>
      <c r="O9" s="51"/>
      <c r="P9" s="51"/>
      <c r="Q9" s="51"/>
      <c r="R9" s="57"/>
      <c r="S9" s="57"/>
      <c r="T9" s="57"/>
      <c r="U9" s="57"/>
      <c r="V9" s="57"/>
      <c r="W9" s="57"/>
      <c r="X9" s="57"/>
      <c r="Y9" s="57"/>
      <c r="Z9" s="57"/>
    </row>
    <row r="13" spans="1:26">
      <c r="R13" t="s">
        <v>84</v>
      </c>
    </row>
  </sheetData>
  <phoneticPr fontId="3" type="noConversion"/>
  <conditionalFormatting sqref="I2:I9">
    <cfRule type="dataBar" priority="5">
      <dataBar>
        <cfvo type="min"/>
        <cfvo type="max"/>
        <color rgb="FF008AEF"/>
      </dataBar>
      <extLst>
        <ext xmlns:x14="http://schemas.microsoft.com/office/spreadsheetml/2009/9/main" uri="{B025F937-C7B1-47D3-B67F-A62EFF666E3E}">
          <x14:id>{600406F3-FA47-46CE-AE36-7A0E4CE2E883}</x14:id>
        </ext>
      </extLst>
    </cfRule>
    <cfRule type="colorScale" priority="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2:E9">
    <cfRule type="colorScale" priority="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2:H9">
    <cfRule type="colorScale" priority="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R2:Y9">
    <cfRule type="expression" dxfId="2" priority="3">
      <formula>AND(S$1&gt;$B2-1,S$1&lt;$F2+1)</formula>
    </cfRule>
  </conditionalFormatting>
  <conditionalFormatting sqref="Z2:Z9">
    <cfRule type="expression" dxfId="1" priority="8">
      <formula>AND(J$1&gt;$B2-1,J$1&lt;$F2+1)</formula>
    </cfRule>
  </conditionalFormatting>
  <conditionalFormatting sqref="J2:Q9">
    <cfRule type="expression" dxfId="0" priority="1">
      <formula>AND(J$1&gt;$B2-1,J$1&lt;$F2+1)</formula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600406F3-FA47-46CE-AE36-7A0E4CE2E883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I2:I9</xm:sqref>
        </x14:conditionalFormatting>
      </x14:conditionalFormatting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64716E-5751-475F-A6E3-B0ED2D03D957}">
  <dimension ref="A1:W9"/>
  <sheetViews>
    <sheetView showGridLines="0" tabSelected="1" zoomScale="85" zoomScaleNormal="85" workbookViewId="0">
      <pane xSplit="1" ySplit="1" topLeftCell="B68" activePane="bottomRight" state="frozen"/>
      <selection pane="topRight" activeCell="B1" sqref="B1"/>
      <selection pane="bottomLeft" activeCell="A2" sqref="A2"/>
      <selection pane="bottomRight" activeCell="X9" sqref="X9"/>
    </sheetView>
  </sheetViews>
  <sheetFormatPr defaultRowHeight="16.75"/>
  <cols>
    <col min="1" max="1" width="9.4609375" customWidth="1"/>
    <col min="2" max="2" width="10.4609375" bestFit="1" customWidth="1"/>
    <col min="3" max="4" width="12.61328125" hidden="1" customWidth="1"/>
    <col min="5" max="5" width="8.07421875" hidden="1" customWidth="1"/>
    <col min="6" max="6" width="10.4609375" customWidth="1"/>
    <col min="7" max="7" width="12.61328125" hidden="1" customWidth="1"/>
    <col min="8" max="8" width="15" hidden="1" customWidth="1"/>
    <col min="9" max="9" width="8.921875" customWidth="1"/>
    <col min="22" max="22" width="9" customWidth="1"/>
    <col min="23" max="23" width="19.921875" customWidth="1"/>
  </cols>
  <sheetData>
    <row r="1" spans="1:23" ht="44.25" customHeight="1">
      <c r="A1" s="40" t="s">
        <v>0</v>
      </c>
      <c r="B1" s="41" t="s">
        <v>1</v>
      </c>
      <c r="C1" s="42" t="s">
        <v>69</v>
      </c>
      <c r="D1" s="42" t="s">
        <v>70</v>
      </c>
      <c r="E1" s="42" t="s">
        <v>71</v>
      </c>
      <c r="F1" s="41" t="s">
        <v>3</v>
      </c>
      <c r="G1" s="43" t="s">
        <v>55</v>
      </c>
      <c r="H1" s="41" t="s">
        <v>73</v>
      </c>
      <c r="I1" s="44" t="s">
        <v>2</v>
      </c>
    </row>
    <row r="2" spans="1:23" ht="30" customHeight="1">
      <c r="A2" s="47" t="s">
        <v>61</v>
      </c>
      <c r="B2" s="48">
        <v>42374</v>
      </c>
      <c r="C2" s="49" t="e">
        <f>IF(B2&lt;=#REF!,E2,MAX(#REF!-B2,0))</f>
        <v>#REF!</v>
      </c>
      <c r="D2" s="49" t="e">
        <f>E2-C2</f>
        <v>#REF!</v>
      </c>
      <c r="E2" s="49">
        <v>42</v>
      </c>
      <c r="F2" s="48">
        <f t="shared" ref="F2:F9" si="0">B2+E2</f>
        <v>42416</v>
      </c>
      <c r="G2" s="50" t="e">
        <f>C2/E2</f>
        <v>#REF!</v>
      </c>
      <c r="H2" s="49" t="e">
        <f>G2*E2</f>
        <v>#REF!</v>
      </c>
      <c r="I2" s="51">
        <f>F2-B2</f>
        <v>42</v>
      </c>
      <c r="V2">
        <v>1</v>
      </c>
      <c r="W2" t="s">
        <v>77</v>
      </c>
    </row>
    <row r="3" spans="1:23" ht="30" customHeight="1">
      <c r="A3" s="47" t="s">
        <v>62</v>
      </c>
      <c r="B3" s="48">
        <v>42400</v>
      </c>
      <c r="C3" s="49" t="e">
        <f>IF(B3&lt;=#REF!,E3,MAX(#REF!-B3,0))</f>
        <v>#REF!</v>
      </c>
      <c r="D3" s="49" t="e">
        <f t="shared" ref="D3:D9" si="1">E3-C3</f>
        <v>#REF!</v>
      </c>
      <c r="E3" s="49">
        <v>14</v>
      </c>
      <c r="F3" s="48">
        <f t="shared" si="0"/>
        <v>42414</v>
      </c>
      <c r="G3" s="50" t="e">
        <f t="shared" ref="G3:G9" si="2">C3/E3</f>
        <v>#REF!</v>
      </c>
      <c r="H3" s="49" t="e">
        <f t="shared" ref="H3:H9" si="3">G3*E3</f>
        <v>#REF!</v>
      </c>
      <c r="I3" s="51">
        <f t="shared" ref="I3:I9" si="4">F3-B3</f>
        <v>14</v>
      </c>
      <c r="V3">
        <v>2</v>
      </c>
      <c r="W3" t="s">
        <v>78</v>
      </c>
    </row>
    <row r="4" spans="1:23" ht="30" customHeight="1">
      <c r="A4" s="47" t="s">
        <v>63</v>
      </c>
      <c r="B4" s="48">
        <v>42415</v>
      </c>
      <c r="C4" s="49" t="e">
        <f>IF(B4&lt;=#REF!,E4,MAX(#REF!-B4,0))</f>
        <v>#REF!</v>
      </c>
      <c r="D4" s="49" t="e">
        <f t="shared" si="1"/>
        <v>#REF!</v>
      </c>
      <c r="E4" s="49">
        <v>7</v>
      </c>
      <c r="F4" s="48">
        <f t="shared" si="0"/>
        <v>42422</v>
      </c>
      <c r="G4" s="50" t="e">
        <f t="shared" si="2"/>
        <v>#REF!</v>
      </c>
      <c r="H4" s="49" t="e">
        <f t="shared" si="3"/>
        <v>#REF!</v>
      </c>
      <c r="I4" s="51">
        <f t="shared" si="4"/>
        <v>7</v>
      </c>
      <c r="W4" t="s">
        <v>79</v>
      </c>
    </row>
    <row r="5" spans="1:23" ht="30" customHeight="1">
      <c r="A5" s="47" t="s">
        <v>64</v>
      </c>
      <c r="B5" s="48">
        <v>42423</v>
      </c>
      <c r="C5" s="49" t="e">
        <f>IF(B5&lt;=#REF!,E5,MAX(#REF!-B5,0))</f>
        <v>#REF!</v>
      </c>
      <c r="D5" s="49" t="e">
        <f t="shared" si="1"/>
        <v>#REF!</v>
      </c>
      <c r="E5" s="49">
        <v>7</v>
      </c>
      <c r="F5" s="48">
        <f t="shared" si="0"/>
        <v>42430</v>
      </c>
      <c r="G5" s="50" t="e">
        <f t="shared" si="2"/>
        <v>#REF!</v>
      </c>
      <c r="H5" s="49" t="e">
        <f t="shared" si="3"/>
        <v>#REF!</v>
      </c>
      <c r="I5" s="51">
        <f t="shared" si="4"/>
        <v>7</v>
      </c>
      <c r="W5" t="s">
        <v>80</v>
      </c>
    </row>
    <row r="6" spans="1:23" ht="30" customHeight="1">
      <c r="A6" s="47" t="s">
        <v>65</v>
      </c>
      <c r="B6" s="48">
        <v>42431</v>
      </c>
      <c r="C6" s="49" t="e">
        <f>IF(B6&lt;=#REF!,E6,MAX(#REF!-B6,0))</f>
        <v>#REF!</v>
      </c>
      <c r="D6" s="49" t="e">
        <f t="shared" si="1"/>
        <v>#REF!</v>
      </c>
      <c r="E6" s="49">
        <v>21</v>
      </c>
      <c r="F6" s="52">
        <f t="shared" si="0"/>
        <v>42452</v>
      </c>
      <c r="G6" s="50" t="e">
        <f t="shared" si="2"/>
        <v>#REF!</v>
      </c>
      <c r="H6" s="49" t="e">
        <f t="shared" si="3"/>
        <v>#REF!</v>
      </c>
      <c r="I6" s="51">
        <f t="shared" si="4"/>
        <v>21</v>
      </c>
      <c r="V6">
        <v>3</v>
      </c>
      <c r="W6" t="s">
        <v>81</v>
      </c>
    </row>
    <row r="7" spans="1:23" ht="30" customHeight="1">
      <c r="A7" s="47" t="s">
        <v>66</v>
      </c>
      <c r="B7" s="48">
        <v>42447</v>
      </c>
      <c r="C7" s="49" t="e">
        <f>IF(B7&lt;=#REF!,E7,MAX(#REF!-B7,0))</f>
        <v>#REF!</v>
      </c>
      <c r="D7" s="49" t="e">
        <f t="shared" si="1"/>
        <v>#REF!</v>
      </c>
      <c r="E7" s="49">
        <v>14</v>
      </c>
      <c r="F7" s="48">
        <f t="shared" si="0"/>
        <v>42461</v>
      </c>
      <c r="G7" s="50" t="e">
        <f t="shared" si="2"/>
        <v>#REF!</v>
      </c>
      <c r="H7" s="49" t="e">
        <f t="shared" si="3"/>
        <v>#REF!</v>
      </c>
      <c r="I7" s="51">
        <f t="shared" si="4"/>
        <v>14</v>
      </c>
      <c r="V7">
        <v>4</v>
      </c>
      <c r="W7" t="s">
        <v>82</v>
      </c>
    </row>
    <row r="8" spans="1:23" ht="30" customHeight="1">
      <c r="A8" s="47" t="s">
        <v>67</v>
      </c>
      <c r="B8" s="48">
        <v>42464</v>
      </c>
      <c r="C8" s="49" t="e">
        <f>IF(B8&lt;=#REF!,E8,MAX(#REF!-B8,0))</f>
        <v>#REF!</v>
      </c>
      <c r="D8" s="49" t="e">
        <f t="shared" si="1"/>
        <v>#REF!</v>
      </c>
      <c r="E8" s="49">
        <v>21</v>
      </c>
      <c r="F8" s="48">
        <f t="shared" si="0"/>
        <v>42485</v>
      </c>
      <c r="G8" s="50" t="e">
        <f t="shared" si="2"/>
        <v>#REF!</v>
      </c>
      <c r="H8" s="49" t="e">
        <f t="shared" si="3"/>
        <v>#REF!</v>
      </c>
      <c r="I8" s="51">
        <f t="shared" si="4"/>
        <v>21</v>
      </c>
      <c r="V8">
        <v>5</v>
      </c>
      <c r="W8" t="s">
        <v>83</v>
      </c>
    </row>
    <row r="9" spans="1:23" ht="30" customHeight="1">
      <c r="A9" s="53" t="s">
        <v>68</v>
      </c>
      <c r="B9" s="54">
        <v>42455</v>
      </c>
      <c r="C9" s="55" t="e">
        <f>IF(B9&lt;=#REF!,E9,MAX(#REF!-B9,0))</f>
        <v>#REF!</v>
      </c>
      <c r="D9" s="55" t="e">
        <f t="shared" si="1"/>
        <v>#REF!</v>
      </c>
      <c r="E9" s="55">
        <v>60</v>
      </c>
      <c r="F9" s="54">
        <f t="shared" si="0"/>
        <v>42515</v>
      </c>
      <c r="G9" s="56" t="e">
        <f t="shared" si="2"/>
        <v>#REF!</v>
      </c>
      <c r="H9" s="55" t="e">
        <f t="shared" si="3"/>
        <v>#REF!</v>
      </c>
      <c r="I9" s="57">
        <f t="shared" si="4"/>
        <v>60</v>
      </c>
    </row>
  </sheetData>
  <phoneticPr fontId="3" type="noConversion"/>
  <conditionalFormatting sqref="I2:I9">
    <cfRule type="dataBar" priority="3">
      <dataBar>
        <cfvo type="min"/>
        <cfvo type="max"/>
        <color rgb="FF008AEF"/>
      </dataBar>
      <extLst>
        <ext xmlns:x14="http://schemas.microsoft.com/office/spreadsheetml/2009/9/main" uri="{B025F937-C7B1-47D3-B67F-A62EFF666E3E}">
          <x14:id>{BFFBA83B-F671-4189-A46F-2CDA1D42F706}</x14:id>
        </ext>
      </extLst>
    </cfRule>
    <cfRule type="colorScale" priority="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2:E9">
    <cfRule type="colorScale" priority="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2:H9">
    <cfRule type="colorScale" priority="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7" right="0.7" top="0.75" bottom="0.75" header="0.3" footer="0.3"/>
  <drawing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BFFBA83B-F671-4189-A46F-2CDA1D42F706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I2:I9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13</vt:i4>
      </vt:variant>
    </vt:vector>
  </HeadingPairs>
  <TitlesOfParts>
    <vt:vector size="13" baseType="lpstr">
      <vt:lpstr>格式化條件-色階</vt:lpstr>
      <vt:lpstr>進度表</vt:lpstr>
      <vt:lpstr>進度表-ex</vt:lpstr>
      <vt:lpstr>甘特圖1</vt:lpstr>
      <vt:lpstr>甘特圖2</vt:lpstr>
      <vt:lpstr>甘特圖3</vt:lpstr>
      <vt:lpstr>甘特圖4</vt:lpstr>
      <vt:lpstr>甘特圖4-2</vt:lpstr>
      <vt:lpstr>甘特圖5</vt:lpstr>
      <vt:lpstr>甘特圖-練習</vt:lpstr>
      <vt:lpstr>Gantt1</vt:lpstr>
      <vt:lpstr>Gantt2</vt:lpstr>
      <vt:lpstr>Gantt3waterfall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SL</dc:creator>
  <cp:lastModifiedBy>SL</cp:lastModifiedBy>
  <dcterms:created xsi:type="dcterms:W3CDTF">2017-10-16T08:28:41Z</dcterms:created>
  <dcterms:modified xsi:type="dcterms:W3CDTF">2023-05-11T02:26:25Z</dcterms:modified>
</cp:coreProperties>
</file>