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d\Documents\teaching\office2021\exceladv\ex\chart2\"/>
    </mc:Choice>
  </mc:AlternateContent>
  <xr:revisionPtr revIDLastSave="0" documentId="13_ncr:1_{66682AAB-1B15-4A21-88AE-6D6C6D9E1C37}" xr6:coauthVersionLast="47" xr6:coauthVersionMax="47" xr10:uidLastSave="{00000000-0000-0000-0000-000000000000}"/>
  <bookViews>
    <workbookView xWindow="-110" yWindow="-110" windowWidth="19420" windowHeight="10420" tabRatio="677" firstSheet="1" activeTab="7" xr2:uid="{E26744F4-E6B1-41DC-B515-A88B3CF2EDF7}"/>
  </bookViews>
  <sheets>
    <sheet name="蝴蝶圖-輔助欄" sheetId="8" r:id="rId1"/>
    <sheet name="蝴蝶圖" sheetId="6" r:id="rId2"/>
    <sheet name="蝴蝶圖1" sheetId="3" r:id="rId3"/>
    <sheet name="蝴蝶圖2" sheetId="4" r:id="rId4"/>
    <sheet name="蝴蝶圖3" sheetId="7" r:id="rId5"/>
    <sheet name="蝴蝶圖3-變更圖案" sheetId="11" r:id="rId6"/>
    <sheet name="蝴蝶圖4-格式化" sheetId="9" r:id="rId7"/>
    <sheet name="蝴蝶圖5-rept" sheetId="13" r:id="rId8"/>
    <sheet name="蝴蝶圖6" sheetId="1" r:id="rId9"/>
    <sheet name="Kutools_Chart" sheetId="2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3" l="1"/>
  <c r="J5" i="13"/>
  <c r="J6" i="13"/>
  <c r="J7" i="13"/>
  <c r="J8" i="13"/>
  <c r="J9" i="13"/>
  <c r="J3" i="13"/>
  <c r="L9" i="13"/>
  <c r="K9" i="13"/>
  <c r="K3" i="13"/>
  <c r="K4" i="13"/>
  <c r="K5" i="13"/>
  <c r="K6" i="13"/>
  <c r="K7" i="13"/>
  <c r="K8" i="13"/>
  <c r="L4" i="13"/>
  <c r="L5" i="13"/>
  <c r="L6" i="13"/>
  <c r="L7" i="13"/>
  <c r="L8" i="13"/>
  <c r="L3" i="13"/>
  <c r="F8" i="13"/>
  <c r="F7" i="13"/>
  <c r="F6" i="13"/>
  <c r="F5" i="13"/>
  <c r="F4" i="13"/>
  <c r="F3" i="13"/>
  <c r="E8" i="13"/>
  <c r="E7" i="13"/>
  <c r="E6" i="13"/>
  <c r="E5" i="13"/>
  <c r="E4" i="13"/>
  <c r="E3" i="13"/>
  <c r="E9" i="13"/>
  <c r="F9" i="13"/>
  <c r="C12" i="13"/>
  <c r="B12" i="13"/>
  <c r="D3" i="13"/>
  <c r="D4" i="13"/>
  <c r="D5" i="13"/>
  <c r="D6" i="13"/>
  <c r="D7" i="13"/>
  <c r="D8" i="13"/>
  <c r="D9" i="13"/>
  <c r="B2" i="8" l="1"/>
  <c r="J2" i="8"/>
  <c r="J11" i="8"/>
  <c r="G13" i="9"/>
  <c r="F8" i="11" l="1"/>
  <c r="B8" i="11"/>
  <c r="F7" i="11"/>
  <c r="B7" i="11"/>
  <c r="F6" i="11"/>
  <c r="B6" i="11"/>
  <c r="F5" i="11"/>
  <c r="B5" i="11"/>
  <c r="F4" i="11"/>
  <c r="B4" i="11"/>
  <c r="F3" i="11"/>
  <c r="B3" i="11"/>
  <c r="F2" i="11"/>
  <c r="B2" i="11"/>
  <c r="H13" i="9"/>
  <c r="I7" i="9"/>
  <c r="I8" i="9"/>
  <c r="I9" i="9"/>
  <c r="I10" i="9"/>
  <c r="C13" i="9"/>
  <c r="B13" i="9"/>
  <c r="D4" i="9"/>
  <c r="D5" i="9"/>
  <c r="D6" i="9"/>
  <c r="D7" i="9"/>
  <c r="D8" i="9"/>
  <c r="D9" i="9"/>
  <c r="D10" i="9"/>
  <c r="L3" i="8"/>
  <c r="L4" i="8"/>
  <c r="L5" i="8"/>
  <c r="L6" i="8"/>
  <c r="L7" i="8"/>
  <c r="L8" i="8"/>
  <c r="L2" i="8"/>
  <c r="K3" i="8"/>
  <c r="J3" i="8" s="1"/>
  <c r="K4" i="8"/>
  <c r="J4" i="8" s="1"/>
  <c r="K5" i="8"/>
  <c r="J5" i="8" s="1"/>
  <c r="K6" i="8"/>
  <c r="J6" i="8" s="1"/>
  <c r="K7" i="8"/>
  <c r="J7" i="8" s="1"/>
  <c r="K8" i="8"/>
  <c r="J8" i="8" s="1"/>
  <c r="K2" i="8"/>
  <c r="D12" i="8"/>
  <c r="F8" i="8"/>
  <c r="B8" i="8"/>
  <c r="F7" i="8"/>
  <c r="B7" i="8"/>
  <c r="F6" i="8"/>
  <c r="B6" i="8"/>
  <c r="F5" i="8"/>
  <c r="B5" i="8"/>
  <c r="F4" i="8"/>
  <c r="B4" i="8"/>
  <c r="F3" i="8"/>
  <c r="B3" i="8"/>
  <c r="F2" i="8"/>
  <c r="B2" i="4"/>
  <c r="F3" i="7"/>
  <c r="F4" i="7"/>
  <c r="F5" i="7"/>
  <c r="F6" i="7"/>
  <c r="F7" i="7"/>
  <c r="F8" i="7"/>
  <c r="F2" i="7"/>
  <c r="B2" i="7"/>
  <c r="B3" i="7"/>
  <c r="B4" i="7"/>
  <c r="B5" i="7"/>
  <c r="B6" i="7"/>
  <c r="B7" i="7"/>
  <c r="B8" i="7"/>
  <c r="F8" i="6"/>
  <c r="B8" i="6"/>
  <c r="F7" i="6"/>
  <c r="B7" i="6"/>
  <c r="F6" i="6"/>
  <c r="B6" i="6"/>
  <c r="F5" i="6"/>
  <c r="B5" i="6"/>
  <c r="F4" i="6"/>
  <c r="B4" i="6"/>
  <c r="F3" i="6"/>
  <c r="B3" i="6"/>
  <c r="F2" i="6"/>
  <c r="B2" i="6"/>
  <c r="F8" i="4"/>
  <c r="B8" i="4"/>
  <c r="F7" i="4"/>
  <c r="B7" i="4"/>
  <c r="F6" i="4"/>
  <c r="B6" i="4"/>
  <c r="F5" i="4"/>
  <c r="B5" i="4"/>
  <c r="F4" i="4"/>
  <c r="B4" i="4"/>
  <c r="F3" i="4"/>
  <c r="B3" i="4"/>
  <c r="F2" i="4"/>
  <c r="F8" i="3"/>
  <c r="B8" i="3"/>
  <c r="F7" i="3"/>
  <c r="B7" i="3"/>
  <c r="F6" i="3"/>
  <c r="B6" i="3"/>
  <c r="F5" i="3"/>
  <c r="B5" i="3"/>
  <c r="F4" i="3"/>
  <c r="B4" i="3"/>
  <c r="F3" i="3"/>
  <c r="B3" i="3"/>
  <c r="F2" i="3"/>
  <c r="B2" i="3"/>
  <c r="F3" i="1"/>
  <c r="F8" i="1"/>
  <c r="F2" i="1"/>
  <c r="F5" i="1"/>
  <c r="F7" i="1"/>
  <c r="F4" i="1"/>
  <c r="F6" i="1"/>
  <c r="B3" i="1"/>
  <c r="B8" i="1"/>
  <c r="B2" i="1"/>
  <c r="B5" i="1"/>
  <c r="B7" i="1"/>
  <c r="B4" i="1"/>
  <c r="B6" i="1"/>
  <c r="A2" i="2"/>
  <c r="B2" i="2"/>
  <c r="A3" i="2"/>
  <c r="B3" i="2"/>
  <c r="A4" i="2"/>
  <c r="B4" i="2"/>
  <c r="A5" i="2"/>
  <c r="B5" i="2"/>
  <c r="A6" i="2"/>
  <c r="B6" i="2"/>
  <c r="A7" i="2"/>
  <c r="B7" i="2"/>
  <c r="B1" i="2"/>
  <c r="A1" i="2"/>
</calcChain>
</file>

<file path=xl/sharedStrings.xml><?xml version="1.0" encoding="utf-8"?>
<sst xmlns="http://schemas.openxmlformats.org/spreadsheetml/2006/main" count="378" uniqueCount="79">
  <si>
    <t>輔助欄</t>
    <phoneticPr fontId="6" type="noConversion"/>
  </si>
  <si>
    <t>插入輔助欄</t>
    <phoneticPr fontId="6" type="noConversion"/>
  </si>
  <si>
    <t>step01</t>
    <phoneticPr fontId="6" type="noConversion"/>
  </si>
  <si>
    <t>step02</t>
  </si>
  <si>
    <t>step03</t>
  </si>
  <si>
    <t>step04</t>
  </si>
  <si>
    <t>step05</t>
  </si>
  <si>
    <t>step06</t>
  </si>
  <si>
    <t>大於原始數據最大數目的數字</t>
  </si>
  <si>
    <r>
      <t>插入／插入直條圖或橫條圖</t>
    </r>
    <r>
      <rPr>
        <sz val="12"/>
        <color rgb="FF000118"/>
        <rFont val="新細明體"/>
        <family val="2"/>
        <charset val="136"/>
      </rPr>
      <t>／堆</t>
    </r>
    <r>
      <rPr>
        <b/>
        <sz val="12"/>
        <color rgb="FF000118"/>
        <rFont val="新細明體"/>
        <family val="1"/>
        <charset val="136"/>
        <scheme val="minor"/>
      </rPr>
      <t>疊</t>
    </r>
    <phoneticPr fontId="6" type="noConversion"/>
  </si>
  <si>
    <t>選取數據範圍</t>
    <phoneticPr fontId="6" type="noConversion"/>
  </si>
  <si>
    <t>將輔助欄的圖區改為無填滿／透明或白色等</t>
    <phoneticPr fontId="6" type="noConversion"/>
  </si>
  <si>
    <t>step07</t>
  </si>
  <si>
    <t>step08</t>
  </si>
  <si>
    <t>step09</t>
  </si>
  <si>
    <t>step10</t>
  </si>
  <si>
    <t>step</t>
    <phoneticPr fontId="6" type="noConversion"/>
  </si>
  <si>
    <t>說明</t>
    <phoneticPr fontId="6" type="noConversion"/>
  </si>
  <si>
    <t>備註</t>
    <phoneticPr fontId="6" type="noConversion"/>
  </si>
  <si>
    <t>刪除垂直座標轘</t>
    <phoneticPr fontId="6" type="noConversion"/>
  </si>
  <si>
    <t>step11</t>
  </si>
  <si>
    <t>刪除不需要的圖表元素：如圖例的輔助欄位，格線</t>
    <phoneticPr fontId="6" type="noConversion"/>
  </si>
  <si>
    <t>修改水平軸的值範圍：0-3000</t>
    <phoneticPr fontId="6" type="noConversion"/>
  </si>
  <si>
    <r>
      <t>插入／插入橫條圖</t>
    </r>
    <r>
      <rPr>
        <sz val="12"/>
        <color rgb="FF000118"/>
        <rFont val="新細明體"/>
        <family val="2"/>
        <charset val="136"/>
      </rPr>
      <t>／堆</t>
    </r>
    <r>
      <rPr>
        <b/>
        <sz val="12"/>
        <color rgb="FF000118"/>
        <rFont val="新細明體"/>
        <family val="1"/>
        <charset val="136"/>
        <scheme val="minor"/>
      </rPr>
      <t>疊</t>
    </r>
    <phoneticPr fontId="6" type="noConversion"/>
  </si>
  <si>
    <t>資料標籤：值＋設定格式=&gt;#,##0_);#,##0</t>
    <phoneticPr fontId="6" type="noConversion"/>
  </si>
  <si>
    <t>刪除不需要的圖表元素：如格線</t>
    <phoneticPr fontId="6" type="noConversion"/>
  </si>
  <si>
    <t>修改水平軸的值範圍：-1000-1000</t>
    <phoneticPr fontId="6" type="noConversion"/>
  </si>
  <si>
    <t>刪除不需要的圖表元素：水平軸</t>
    <phoneticPr fontId="6" type="noConversion"/>
  </si>
  <si>
    <t>1200-E</t>
    <phoneticPr fontId="6" type="noConversion"/>
  </si>
  <si>
    <t>1200-C</t>
    <phoneticPr fontId="6" type="noConversion"/>
  </si>
  <si>
    <t>max</t>
    <phoneticPr fontId="6" type="noConversion"/>
  </si>
  <si>
    <t>新增一個資料表，參照原始資料，左欄資料用負數表示</t>
    <phoneticPr fontId="6" type="noConversion"/>
  </si>
  <si>
    <t>大於原始數據最大數目的數字（範圍內數據之最大值*0.5）</t>
    <phoneticPr fontId="6" type="noConversion"/>
  </si>
  <si>
    <t>資料標籤範圍改為A欄/C欄/E欄的類別標籤或值</t>
    <phoneticPr fontId="6" type="noConversion"/>
  </si>
  <si>
    <t>item</t>
  </si>
  <si>
    <t>PA</t>
  </si>
  <si>
    <t>PB</t>
  </si>
  <si>
    <t>PC</t>
  </si>
  <si>
    <t>PD</t>
  </si>
  <si>
    <t>PE</t>
  </si>
  <si>
    <t>PF</t>
  </si>
  <si>
    <t>PG</t>
  </si>
  <si>
    <t>2020年</t>
  </si>
  <si>
    <t>［2020年］插入／資料標籤：值＋設定格式</t>
  </si>
  <si>
    <t>2021年</t>
  </si>
  <si>
    <t>［2021年］插入／資料標籤：值＋設定格式</t>
  </si>
  <si>
    <t>［2021年］資料標籤範圍改為F欄的類別標籤</t>
  </si>
  <si>
    <t>滿格</t>
    <phoneticPr fontId="6" type="noConversion"/>
  </si>
  <si>
    <t>sum</t>
    <phoneticPr fontId="6" type="noConversion"/>
  </si>
  <si>
    <t>加總/排序/遞減</t>
    <phoneticPr fontId="6" type="noConversion"/>
  </si>
  <si>
    <t>[2020年]格式/右到左</t>
    <phoneticPr fontId="6" type="noConversion"/>
  </si>
  <si>
    <t>調整格式：儲存格大小、字體顏色、標題等</t>
    <phoneticPr fontId="6" type="noConversion"/>
  </si>
  <si>
    <t>蝴蝶圖</t>
  </si>
  <si>
    <t>原始數據</t>
    <phoneticPr fontId="6" type="noConversion"/>
  </si>
  <si>
    <t>格式化條件／實心填滿／選顏色</t>
    <phoneticPr fontId="6" type="noConversion"/>
  </si>
  <si>
    <t>找出最大數字：max(滿格效果)</t>
    <phoneticPr fontId="6" type="noConversion"/>
  </si>
  <si>
    <t>輔助列左</t>
  </si>
  <si>
    <t>輔助列右</t>
  </si>
  <si>
    <t>輔助列</t>
  </si>
  <si>
    <t>［輔助列］插入／資料標籤：值＋設定格式</t>
  </si>
  <si>
    <t>［輔助列］資料標籤範圍改為A欄的類別標籤(A2:A8)</t>
  </si>
  <si>
    <t>改用其它圖片：插入圖示／變更顏色／複製貼上到圖區上</t>
    <phoneticPr fontId="6" type="noConversion"/>
  </si>
  <si>
    <t>輔助欄</t>
  </si>
  <si>
    <t>蝴蝶圖</t>
    <phoneticPr fontId="5" type="noConversion"/>
  </si>
  <si>
    <t>rept2020</t>
    <phoneticPr fontId="6" type="noConversion"/>
  </si>
  <si>
    <t>rept2021</t>
  </si>
  <si>
    <t>■</t>
    <phoneticPr fontId="6" type="noConversion"/>
  </si>
  <si>
    <t>icon1</t>
    <phoneticPr fontId="6" type="noConversion"/>
  </si>
  <si>
    <t>icon2</t>
  </si>
  <si>
    <t>★</t>
    <phoneticPr fontId="6" type="noConversion"/>
  </si>
  <si>
    <t>rept：自訂圖示</t>
    <phoneticPr fontId="6" type="noConversion"/>
  </si>
  <si>
    <t>計算個數=int</t>
    <phoneticPr fontId="6" type="noConversion"/>
  </si>
  <si>
    <t>01</t>
    <phoneticPr fontId="6" type="noConversion"/>
  </si>
  <si>
    <t>02</t>
  </si>
  <si>
    <t>03</t>
  </si>
  <si>
    <t>04</t>
  </si>
  <si>
    <t>05</t>
  </si>
  <si>
    <t>06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</si>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</sst>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  <font>
      <sz val="12"/>
      <color rgb="FF000118"/>
      <name val="新細明體"/>
      <family val="1"/>
      <charset val="136"/>
      <scheme val="minor"/>
    </font>
    <font>
      <b/>
      <sz val="12"/>
      <color rgb="FF000118"/>
      <name val="新細明體"/>
      <family val="1"/>
      <charset val="136"/>
      <scheme val="minor"/>
    </font>
    <font>
      <sz val="12"/>
      <color rgb="FF000118"/>
      <name val="新細明體"/>
      <family val="2"/>
      <charset val="136"/>
    </font>
    <font>
      <sz val="11"/>
      <color rgb="FFFF0000"/>
      <name val="新細明體"/>
      <family val="2"/>
      <scheme val="minor"/>
    </font>
    <font>
      <sz val="11"/>
      <color rgb="FF0070C0"/>
      <name val="新細明體"/>
      <family val="1"/>
      <charset val="136"/>
      <scheme val="minor"/>
    </font>
    <font>
      <sz val="11"/>
      <color rgb="FFFF0000"/>
      <name val="Arial"/>
      <family val="2"/>
    </font>
    <font>
      <sz val="12"/>
      <color rgb="FFFF0000"/>
      <name val="新細明體"/>
      <family val="1"/>
      <charset val="136"/>
      <scheme val="minor"/>
    </font>
    <font>
      <b/>
      <sz val="12"/>
      <name val="Arial"/>
      <family val="2"/>
    </font>
    <font>
      <sz val="12"/>
      <color theme="1"/>
      <name val="新細明體"/>
      <family val="2"/>
      <scheme val="minor"/>
    </font>
    <font>
      <b/>
      <sz val="20"/>
      <color theme="1"/>
      <name val="新細明體"/>
      <family val="1"/>
      <charset val="136"/>
      <scheme val="minor"/>
    </font>
    <font>
      <b/>
      <sz val="12"/>
      <color theme="0"/>
      <name val="Arial"/>
      <family val="2"/>
    </font>
    <font>
      <sz val="11"/>
      <color theme="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1"/>
      <color rgb="FF000000"/>
      <name val="新細明體"/>
      <family val="1"/>
      <charset val="136"/>
      <scheme val="minor"/>
    </font>
    <font>
      <b/>
      <sz val="14"/>
      <color theme="8" tint="-0.249977111117893"/>
      <name val="新細明體"/>
      <family val="2"/>
      <charset val="136"/>
    </font>
    <font>
      <sz val="12"/>
      <color rgb="FF0070C0"/>
      <name val="新細明體"/>
      <family val="2"/>
      <scheme val="minor"/>
    </font>
    <font>
      <sz val="12"/>
      <color rgb="FFFF6699"/>
      <name val="新細明體"/>
      <family val="2"/>
      <scheme val="minor"/>
    </font>
    <font>
      <b/>
      <sz val="18"/>
      <color rgb="FFFF6699"/>
      <name val="Arial"/>
      <family val="2"/>
    </font>
    <font>
      <b/>
      <sz val="20"/>
      <color rgb="FF0070C0"/>
      <name val="Arial"/>
      <family val="2"/>
    </font>
    <font>
      <sz val="12"/>
      <name val="新細明體"/>
      <family val="2"/>
      <scheme val="minor"/>
    </font>
    <font>
      <sz val="12"/>
      <color rgb="FF0070C0"/>
      <name val="新細明體"/>
      <family val="1"/>
      <charset val="136"/>
    </font>
    <font>
      <sz val="12"/>
      <color rgb="FFFF6699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2" borderId="1" xfId="0" applyFont="1" applyFill="1" applyBorder="1"/>
    <xf numFmtId="0" fontId="0" fillId="2" borderId="0" xfId="0" applyFill="1"/>
    <xf numFmtId="0" fontId="7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/>
    <xf numFmtId="0" fontId="10" fillId="3" borderId="0" xfId="0" applyFont="1" applyFill="1" applyAlignment="1">
      <alignment wrapText="1"/>
    </xf>
    <xf numFmtId="0" fontId="4" fillId="2" borderId="0" xfId="0" applyFont="1" applyFill="1"/>
    <xf numFmtId="0" fontId="13" fillId="0" borderId="0" xfId="0" applyFont="1" applyAlignment="1">
      <alignment wrapText="1"/>
    </xf>
    <xf numFmtId="0" fontId="15" fillId="0" borderId="0" xfId="0" applyFont="1"/>
    <xf numFmtId="0" fontId="18" fillId="0" borderId="0" xfId="0" applyFont="1"/>
    <xf numFmtId="0" fontId="15" fillId="0" borderId="0" xfId="0" applyFont="1" applyAlignment="1">
      <alignment wrapText="1"/>
    </xf>
    <xf numFmtId="0" fontId="15" fillId="0" borderId="2" xfId="0" applyFont="1" applyBorder="1"/>
    <xf numFmtId="0" fontId="17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9" fillId="0" borderId="0" xfId="0" applyFont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5" fillId="0" borderId="0" xfId="0" applyFont="1" applyAlignment="1">
      <alignment horizontal="right" vertical="center"/>
    </xf>
    <xf numFmtId="0" fontId="0" fillId="2" borderId="2" xfId="0" applyFill="1" applyBorder="1"/>
    <xf numFmtId="0" fontId="4" fillId="2" borderId="2" xfId="0" applyFont="1" applyFill="1" applyBorder="1"/>
    <xf numFmtId="0" fontId="0" fillId="0" borderId="2" xfId="0" applyBorder="1"/>
    <xf numFmtId="0" fontId="12" fillId="2" borderId="2" xfId="0" applyFont="1" applyFill="1" applyBorder="1"/>
    <xf numFmtId="0" fontId="16" fillId="0" borderId="0" xfId="0" applyFont="1" applyAlignment="1">
      <alignment horizontal="center"/>
    </xf>
    <xf numFmtId="0" fontId="4" fillId="4" borderId="2" xfId="0" applyFont="1" applyFill="1" applyBorder="1"/>
    <xf numFmtId="0" fontId="20" fillId="0" borderId="0" xfId="0" applyFont="1"/>
    <xf numFmtId="0" fontId="21" fillId="2" borderId="0" xfId="0" applyFont="1" applyFill="1" applyAlignment="1">
      <alignment horizontal="center"/>
    </xf>
    <xf numFmtId="0" fontId="2" fillId="5" borderId="2" xfId="1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3" fillId="6" borderId="2" xfId="1" applyFont="1" applyFill="1" applyBorder="1"/>
    <xf numFmtId="0" fontId="3" fillId="6" borderId="1" xfId="1" applyFont="1" applyFill="1" applyBorder="1" applyAlignment="1">
      <alignment horizontal="center"/>
    </xf>
    <xf numFmtId="0" fontId="14" fillId="7" borderId="2" xfId="1" applyFont="1" applyFill="1" applyBorder="1" applyAlignment="1">
      <alignment horizontal="left"/>
    </xf>
    <xf numFmtId="0" fontId="13" fillId="0" borderId="0" xfId="0" applyFont="1" applyAlignment="1"/>
    <xf numFmtId="0" fontId="15" fillId="0" borderId="0" xfId="0" applyFont="1" applyBorder="1"/>
    <xf numFmtId="0" fontId="14" fillId="8" borderId="0" xfId="1" applyFont="1" applyFill="1" applyBorder="1" applyAlignment="1">
      <alignment horizontal="left"/>
    </xf>
    <xf numFmtId="0" fontId="23" fillId="0" borderId="0" xfId="0" applyFont="1" applyBorder="1"/>
    <xf numFmtId="0" fontId="22" fillId="0" borderId="0" xfId="0" applyFont="1" applyBorder="1" applyAlignment="1">
      <alignment horizontal="right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right"/>
    </xf>
    <xf numFmtId="0" fontId="26" fillId="0" borderId="0" xfId="0" quotePrefix="1" applyFont="1"/>
    <xf numFmtId="0" fontId="27" fillId="0" borderId="0" xfId="0" applyFont="1" applyBorder="1"/>
    <xf numFmtId="0" fontId="28" fillId="0" borderId="0" xfId="0" applyFont="1" applyBorder="1"/>
    <xf numFmtId="0" fontId="0" fillId="0" borderId="0" xfId="0" applyBorder="1"/>
    <xf numFmtId="0" fontId="17" fillId="0" borderId="0" xfId="1" applyFont="1" applyBorder="1" applyAlignment="1">
      <alignment horizontal="right"/>
    </xf>
  </cellXfs>
  <cellStyles count="2">
    <cellStyle name="Normal 2" xfId="1" xr:uid="{3ED400CC-B352-409E-8512-6A7D1BF0ACAD}"/>
    <cellStyle name="一般" xfId="0" builtinId="0"/>
  </cellStyles>
  <dxfs count="0"/>
  <tableStyles count="0" defaultTableStyle="TableStyleMedium2" defaultPivotStyle="PivotStyleLight16"/>
  <colors>
    <mruColors>
      <color rgb="FFFF6699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'蝴蝶圖-輔助欄'!$K$1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C256647-58BE-496D-85CA-A3E0222D36B7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26A-43FA-BE5B-56762EE192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199F2F-5D56-4F12-886C-B0792B38C2FE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26A-43FA-BE5B-56762EE192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A79966-1497-43D7-83B3-BC8B69A01C4F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26A-43FA-BE5B-56762EE192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E7A8F4-B24C-49C2-BB5D-9B352B2BC44F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26A-43FA-BE5B-56762EE192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872E309-6BDF-46DF-8DC7-543FFD2E52B5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26A-43FA-BE5B-56762EE192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5BED77A-3945-4E27-BA04-840DEE8FECD0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26A-43FA-BE5B-56762EE192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63A433-A9FE-4196-873B-8750D9E8F7EA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26A-43FA-BE5B-56762EE19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'蝴蝶圖-輔助欄'!$K$2:$K$8</c:f>
              <c:numCache>
                <c:formatCode>General</c:formatCode>
                <c:ptCount val="7"/>
                <c:pt idx="0">
                  <c:v>-500</c:v>
                </c:pt>
                <c:pt idx="1">
                  <c:v>-500</c:v>
                </c:pt>
                <c:pt idx="2">
                  <c:v>-500</c:v>
                </c:pt>
                <c:pt idx="3">
                  <c:v>-500</c:v>
                </c:pt>
                <c:pt idx="4">
                  <c:v>-500</c:v>
                </c:pt>
                <c:pt idx="5">
                  <c:v>-500</c:v>
                </c:pt>
                <c:pt idx="6">
                  <c:v>-500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'蝴蝶圖-輔助欄'!$A$2:$A$8</c15:f>
                <c15:dlblRangeCache>
                  <c:ptCount val="7"/>
                  <c:pt idx="0">
                    <c:v>PA</c:v>
                  </c:pt>
                  <c:pt idx="1">
                    <c:v>PB</c:v>
                  </c:pt>
                  <c:pt idx="2">
                    <c:v>PC</c:v>
                  </c:pt>
                  <c:pt idx="3">
                    <c:v>PD</c:v>
                  </c:pt>
                  <c:pt idx="4">
                    <c:v>PE</c:v>
                  </c:pt>
                  <c:pt idx="5">
                    <c:v>PF</c:v>
                  </c:pt>
                  <c:pt idx="6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326A-43FA-BE5B-56762EE19202}"/>
            </c:ext>
          </c:extLst>
        </c:ser>
        <c:ser>
          <c:idx val="0"/>
          <c:order val="1"/>
          <c:tx>
            <c:strRef>
              <c:f>'蝴蝶圖-輔助欄'!$J$1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F38A8BF-2495-4F7F-8F3A-D402A8C0EC09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26A-43FA-BE5B-56762EE192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10A4F85-ED30-43C4-ADCF-0EB5B1722BE9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26A-43FA-BE5B-56762EE192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DEC3F4A-6BF2-4CBF-A832-FDD52421022E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26A-43FA-BE5B-56762EE192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A56621-38CD-46FF-8BD4-6C53B5EAD17F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26A-43FA-BE5B-56762EE192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52CC78-0B23-498D-BFFE-344EB7DAE7A0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26A-43FA-BE5B-56762EE192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91AB573-B8BA-47C6-A565-2D715A0B4802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26A-43FA-BE5B-56762EE192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9FD1D62-A2FB-4E10-99D4-3E2E70995264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26A-43FA-BE5B-56762EE19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'蝴蝶圖-輔助欄'!$J$2:$J$8</c:f>
              <c:numCache>
                <c:formatCode>General</c:formatCode>
                <c:ptCount val="7"/>
                <c:pt idx="0">
                  <c:v>-1160</c:v>
                </c:pt>
                <c:pt idx="1">
                  <c:v>-1250</c:v>
                </c:pt>
                <c:pt idx="2">
                  <c:v>-1300</c:v>
                </c:pt>
                <c:pt idx="3">
                  <c:v>-1350</c:v>
                </c:pt>
                <c:pt idx="4">
                  <c:v>-1375</c:v>
                </c:pt>
                <c:pt idx="5">
                  <c:v>-1410</c:v>
                </c:pt>
                <c:pt idx="6">
                  <c:v>-1450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'蝴蝶圖-輔助欄'!$C$2:$C$8</c15:f>
                <c15:dlblRangeCache>
                  <c:ptCount val="7"/>
                  <c:pt idx="0">
                    <c:v>660</c:v>
                  </c:pt>
                  <c:pt idx="1">
                    <c:v>750</c:v>
                  </c:pt>
                  <c:pt idx="2">
                    <c:v>800</c:v>
                  </c:pt>
                  <c:pt idx="3">
                    <c:v>850</c:v>
                  </c:pt>
                  <c:pt idx="4">
                    <c:v>875</c:v>
                  </c:pt>
                  <c:pt idx="5">
                    <c:v>910</c:v>
                  </c:pt>
                  <c:pt idx="6">
                    <c:v>950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26A-43FA-BE5B-56762EE19202}"/>
            </c:ext>
          </c:extLst>
        </c:ser>
        <c:ser>
          <c:idx val="2"/>
          <c:order val="2"/>
          <c:tx>
            <c:strRef>
              <c:f>'蝴蝶圖-輔助欄'!$L$1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FF66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C6C0AFA-A64E-4271-9548-8EF007FD1513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26A-43FA-BE5B-56762EE192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20B38D-8F25-473E-B419-E1B237536E13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26A-43FA-BE5B-56762EE192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256476C-7740-4BCA-ACF7-A25F9FB33C49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26A-43FA-BE5B-56762EE192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9D1F3EF-19CB-45D7-951B-95D2B93333EB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26A-43FA-BE5B-56762EE192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067160-1F5F-44FA-8626-A360326CC8F9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26A-43FA-BE5B-56762EE192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1DC2A20-92CD-4CF7-A3DC-3C93711FF01A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26A-43FA-BE5B-56762EE192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2836E4-B40C-437C-A79B-75F4BF628F2F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26A-43FA-BE5B-56762EE19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'蝴蝶圖-輔助欄'!$L$2:$L$8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'蝴蝶圖-輔助欄'!$E$2:$E$8</c15:f>
                <c15:dlblRangeCache>
                  <c:ptCount val="7"/>
                  <c:pt idx="0">
                    <c:v>800</c:v>
                  </c:pt>
                  <c:pt idx="1">
                    <c:v>820</c:v>
                  </c:pt>
                  <c:pt idx="2">
                    <c:v>850</c:v>
                  </c:pt>
                  <c:pt idx="3">
                    <c:v>890</c:v>
                  </c:pt>
                  <c:pt idx="4">
                    <c:v>925</c:v>
                  </c:pt>
                  <c:pt idx="5">
                    <c:v>955</c:v>
                  </c:pt>
                  <c:pt idx="6">
                    <c:v>1000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326A-43FA-BE5B-56762EE1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669255200"/>
        <c:axId val="1669260608"/>
      </c:barChart>
      <c:catAx>
        <c:axId val="166925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69260608"/>
        <c:crosses val="autoZero"/>
        <c:auto val="1"/>
        <c:lblAlgn val="ctr"/>
        <c:lblOffset val="100"/>
        <c:noMultiLvlLbl val="0"/>
      </c:catAx>
      <c:valAx>
        <c:axId val="166926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692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2000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2.6178010471204188E-2"/>
          <c:y val="0.18230769230769234"/>
          <c:w val="0.94240837696335078"/>
          <c:h val="0.676497497529408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'蝴蝶圖3-變更圖案'!$C$1</c:f>
              <c:strCache>
                <c:ptCount val="1"/>
                <c:pt idx="0">
                  <c:v>2020年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'蝴蝶圖3-變更圖案'!$A$2:$A$8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'蝴蝶圖3-變更圖案'!$C$2:$C$8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F-49C8-BC6C-8A23C4CFD45D}"/>
            </c:ext>
          </c:extLst>
        </c:ser>
        <c:ser>
          <c:idx val="2"/>
          <c:order val="1"/>
          <c:tx>
            <c:strRef>
              <c:f>'蝴蝶圖3-變更圖案'!$D$1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'蝴蝶圖3-變更圖案'!$A$2:$A$8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'蝴蝶圖3-變更圖案'!$A$2:$A$8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F-49C8-BC6C-8A23C4CFD45D}"/>
            </c:ext>
          </c:extLst>
        </c:ser>
        <c:ser>
          <c:idx val="1"/>
          <c:order val="2"/>
          <c:tx>
            <c:strRef>
              <c:f>'蝴蝶圖3-變更圖案'!$E$1</c:f>
              <c:strCache>
                <c:ptCount val="1"/>
                <c:pt idx="0">
                  <c:v>2021年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4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.00_)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'蝴蝶圖3-變更圖案'!$A$2:$A$8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'蝴蝶圖3-變更圖案'!$F$2:$F$8</c:f>
              <c:numCache>
                <c:formatCode>General</c:formatCode>
                <c:ptCount val="7"/>
                <c:pt idx="0">
                  <c:v>-800</c:v>
                </c:pt>
                <c:pt idx="1">
                  <c:v>-820</c:v>
                </c:pt>
                <c:pt idx="2">
                  <c:v>-850</c:v>
                </c:pt>
                <c:pt idx="3">
                  <c:v>-890</c:v>
                </c:pt>
                <c:pt idx="4">
                  <c:v>-925</c:v>
                </c:pt>
                <c:pt idx="5">
                  <c:v>-955</c:v>
                </c:pt>
                <c:pt idx="6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F-49C8-BC6C-8A23C4CFD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4373727"/>
        <c:axId val="284370815"/>
      </c:barChart>
      <c:catAx>
        <c:axId val="28437372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4370815"/>
        <c:crossesAt val="0"/>
        <c:auto val="1"/>
        <c:lblAlgn val="ctr"/>
        <c:lblOffset val="100"/>
        <c:tickLblSkip val="1"/>
        <c:noMultiLvlLbl val="0"/>
      </c:catAx>
      <c:valAx>
        <c:axId val="284370815"/>
        <c:scaling>
          <c:orientation val="minMax"/>
          <c:max val="1000"/>
          <c:min val="-1000"/>
        </c:scaling>
        <c:delete val="1"/>
        <c:axPos val="b"/>
        <c:numFmt formatCode="#,##0_);#,##0" sourceLinked="0"/>
        <c:majorTickMark val="none"/>
        <c:minorTickMark val="none"/>
        <c:tickLblPos val="nextTo"/>
        <c:crossAx val="28437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蝴蝶圖6!$B$1</c:f>
              <c:strCache>
                <c:ptCount val="1"/>
                <c:pt idx="0">
                  <c:v>輔助列左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蝴蝶圖6!$A$2:$A$8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蝴蝶圖6!$B$2:$B$8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0-4A09-A3BC-A836E96BFB0E}"/>
            </c:ext>
          </c:extLst>
        </c:ser>
        <c:ser>
          <c:idx val="1"/>
          <c:order val="1"/>
          <c:tx>
            <c:strRef>
              <c:f>蝴蝶圖6!$C$1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蝴蝶圖6!$A$2:$A$8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蝴蝶圖6!$C$2:$C$8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0-4A09-A3BC-A836E96BFB0E}"/>
            </c:ext>
          </c:extLst>
        </c:ser>
        <c:ser>
          <c:idx val="2"/>
          <c:order val="2"/>
          <c:tx>
            <c:strRef>
              <c:f>蝴蝶圖6!$D$1</c:f>
              <c:strCache>
                <c:ptCount val="1"/>
                <c:pt idx="0">
                  <c:v>輔助列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蝴蝶圖6!$A$2:$A$8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蝴蝶圖6!$D$2:$D$8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0-4A09-A3BC-A836E96BFB0E}"/>
            </c:ext>
          </c:extLst>
        </c:ser>
        <c:ser>
          <c:idx val="3"/>
          <c:order val="3"/>
          <c:tx>
            <c:strRef>
              <c:f>蝴蝶圖6!$E$1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蝴蝶圖6!$A$2:$A$8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蝴蝶圖6!$E$2:$E$8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30-4A09-A3BC-A836E96BFB0E}"/>
            </c:ext>
          </c:extLst>
        </c:ser>
        <c:ser>
          <c:idx val="4"/>
          <c:order val="4"/>
          <c:tx>
            <c:strRef>
              <c:f>蝴蝶圖6!$F$1</c:f>
              <c:strCache>
                <c:ptCount val="1"/>
                <c:pt idx="0">
                  <c:v>輔助列右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蝴蝶圖6!$A$2:$A$8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蝴蝶圖6!$F$2:$F$8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30-4A09-A3BC-A836E96B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56826944"/>
        <c:axId val="856833176"/>
      </c:barChart>
      <c:catAx>
        <c:axId val="85682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6833176"/>
        <c:crosses val="autoZero"/>
        <c:auto val="1"/>
        <c:lblAlgn val="ctr"/>
        <c:lblOffset val="100"/>
        <c:noMultiLvlLbl val="0"/>
      </c:catAx>
      <c:valAx>
        <c:axId val="856833176"/>
        <c:scaling>
          <c:orientation val="minMax"/>
          <c:max val="3000"/>
        </c:scaling>
        <c:delete val="1"/>
        <c:axPos val="b"/>
        <c:numFmt formatCode="General" sourceLinked="1"/>
        <c:majorTickMark val="none"/>
        <c:minorTickMark val="none"/>
        <c:tickLblPos val="nextTo"/>
        <c:crossAx val="85682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蝴蝶圖</a:t>
            </a:r>
            <a:endParaRPr lang="zh-TW" altLang="zh-TW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6.2493000874890639E-2"/>
          <c:y val="0.23341790609507146"/>
          <c:w val="0.88439588801399827"/>
          <c:h val="0.6097528433945756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'蝴蝶圖-輔助欄'!$K$1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3458ABA-8ED7-4370-96A7-A9322E0F89D1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5FE-49C1-9824-760DF732DE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C7B67E0-E4B0-47B5-9CC6-8B135C275BC5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5FE-49C1-9824-760DF732DE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D7E78F-9097-4FB7-B362-A7045FA0DD6A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5FE-49C1-9824-760DF732DE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53D92D-567E-4B20-9EB1-2989BF2FE3B9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5FE-49C1-9824-760DF732DE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5BDA030-AA42-49AD-8B51-E6329BE66B7F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5FE-49C1-9824-760DF732DE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8385E5-0B3C-478C-8B40-1DBC7E628CF9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5FE-49C1-9824-760DF732DE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2444252-8283-443B-B6CE-138D0BF698A7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5FE-49C1-9824-760DF732DE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'蝴蝶圖-輔助欄'!$K$2:$K$8</c:f>
              <c:numCache>
                <c:formatCode>General</c:formatCode>
                <c:ptCount val="7"/>
                <c:pt idx="0">
                  <c:v>-500</c:v>
                </c:pt>
                <c:pt idx="1">
                  <c:v>-500</c:v>
                </c:pt>
                <c:pt idx="2">
                  <c:v>-500</c:v>
                </c:pt>
                <c:pt idx="3">
                  <c:v>-500</c:v>
                </c:pt>
                <c:pt idx="4">
                  <c:v>-500</c:v>
                </c:pt>
                <c:pt idx="5">
                  <c:v>-500</c:v>
                </c:pt>
                <c:pt idx="6">
                  <c:v>-500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'蝴蝶圖-輔助欄'!$A$2:$A$8</c15:f>
                <c15:dlblRangeCache>
                  <c:ptCount val="7"/>
                  <c:pt idx="0">
                    <c:v>PA</c:v>
                  </c:pt>
                  <c:pt idx="1">
                    <c:v>PB</c:v>
                  </c:pt>
                  <c:pt idx="2">
                    <c:v>PC</c:v>
                  </c:pt>
                  <c:pt idx="3">
                    <c:v>PD</c:v>
                  </c:pt>
                  <c:pt idx="4">
                    <c:v>PE</c:v>
                  </c:pt>
                  <c:pt idx="5">
                    <c:v>PF</c:v>
                  </c:pt>
                  <c:pt idx="6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5FE-49C1-9824-760DF732DE3A}"/>
            </c:ext>
          </c:extLst>
        </c:ser>
        <c:ser>
          <c:idx val="0"/>
          <c:order val="1"/>
          <c:tx>
            <c:strRef>
              <c:f>'蝴蝶圖-輔助欄'!$J$1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300876-73ED-43BE-9D3A-93639781C056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5FE-49C1-9824-760DF732DE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126828-32F2-4A3E-AFFD-47AFD3F97491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5FE-49C1-9824-760DF732DE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52BC5AA-51E8-4856-8426-E6AA5F8CBC40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5FE-49C1-9824-760DF732DE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F9CBFC-1AED-4C74-B160-17B9573391BE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5FE-49C1-9824-760DF732DE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0A3001-41EB-41B8-AB91-5657893C93F0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5FE-49C1-9824-760DF732DE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C374D6-57B8-4548-A2AE-9DCACA6B0D7D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5FE-49C1-9824-760DF732DE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123F7D-4C08-4AC3-AAC4-E435A0E18E0A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5FE-49C1-9824-760DF732DE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'蝴蝶圖-輔助欄'!$J$2:$J$8</c:f>
              <c:numCache>
                <c:formatCode>General</c:formatCode>
                <c:ptCount val="7"/>
                <c:pt idx="0">
                  <c:v>-1160</c:v>
                </c:pt>
                <c:pt idx="1">
                  <c:v>-1250</c:v>
                </c:pt>
                <c:pt idx="2">
                  <c:v>-1300</c:v>
                </c:pt>
                <c:pt idx="3">
                  <c:v>-1350</c:v>
                </c:pt>
                <c:pt idx="4">
                  <c:v>-1375</c:v>
                </c:pt>
                <c:pt idx="5">
                  <c:v>-1410</c:v>
                </c:pt>
                <c:pt idx="6">
                  <c:v>-1450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'蝴蝶圖-輔助欄'!$C$2:$C$8</c15:f>
                <c15:dlblRangeCache>
                  <c:ptCount val="7"/>
                  <c:pt idx="0">
                    <c:v>660</c:v>
                  </c:pt>
                  <c:pt idx="1">
                    <c:v>750</c:v>
                  </c:pt>
                  <c:pt idx="2">
                    <c:v>800</c:v>
                  </c:pt>
                  <c:pt idx="3">
                    <c:v>850</c:v>
                  </c:pt>
                  <c:pt idx="4">
                    <c:v>875</c:v>
                  </c:pt>
                  <c:pt idx="5">
                    <c:v>910</c:v>
                  </c:pt>
                  <c:pt idx="6">
                    <c:v>950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5FE-49C1-9824-760DF732DE3A}"/>
            </c:ext>
          </c:extLst>
        </c:ser>
        <c:ser>
          <c:idx val="2"/>
          <c:order val="2"/>
          <c:tx>
            <c:strRef>
              <c:f>'蝴蝶圖-輔助欄'!$L$1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FF66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4356A4A-0A5D-4E7C-A8B7-5DDCBCE896D6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5FE-49C1-9824-760DF732DE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BE4C35-CE5B-46BC-8B5E-112B91E938BB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5FE-49C1-9824-760DF732DE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B0FE867-C15D-41A1-8B70-48B5DBDD9BDA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5FE-49C1-9824-760DF732DE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862DD5-EA38-4C2F-A9AA-4929B6D6A379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5FE-49C1-9824-760DF732DE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A8B1129-3B3B-4851-A3C9-29943709EDB3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5FE-49C1-9824-760DF732DE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26EF0C-0CEC-4730-A3DF-62A815FE2C8A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5FE-49C1-9824-760DF732DE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2AE4142-0B19-4C40-9841-DB7D6C8836D6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5FE-49C1-9824-760DF732DE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'蝴蝶圖-輔助欄'!$I$2:$I$8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'蝴蝶圖-輔助欄'!$L$2:$L$8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'蝴蝶圖-輔助欄'!$E$2:$E$8</c15:f>
                <c15:dlblRangeCache>
                  <c:ptCount val="7"/>
                  <c:pt idx="0">
                    <c:v>800</c:v>
                  </c:pt>
                  <c:pt idx="1">
                    <c:v>820</c:v>
                  </c:pt>
                  <c:pt idx="2">
                    <c:v>850</c:v>
                  </c:pt>
                  <c:pt idx="3">
                    <c:v>890</c:v>
                  </c:pt>
                  <c:pt idx="4">
                    <c:v>925</c:v>
                  </c:pt>
                  <c:pt idx="5">
                    <c:v>955</c:v>
                  </c:pt>
                  <c:pt idx="6">
                    <c:v>1000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5FE-49C1-9824-760DF732DE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985100128"/>
        <c:axId val="985099168"/>
      </c:barChart>
      <c:catAx>
        <c:axId val="985100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099168"/>
        <c:crosses val="autoZero"/>
        <c:auto val="1"/>
        <c:lblAlgn val="ctr"/>
        <c:lblOffset val="100"/>
        <c:noMultiLvlLbl val="0"/>
      </c:catAx>
      <c:valAx>
        <c:axId val="985099168"/>
        <c:scaling>
          <c:orientation val="minMax"/>
          <c:max val="1200"/>
          <c:min val="-2200"/>
        </c:scaling>
        <c:delete val="1"/>
        <c:axPos val="t"/>
        <c:numFmt formatCode="General" sourceLinked="1"/>
        <c:majorTickMark val="out"/>
        <c:minorTickMark val="none"/>
        <c:tickLblPos val="nextTo"/>
        <c:crossAx val="98510012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蝴蝶圖!$B$1</c:f>
              <c:strCache>
                <c:ptCount val="1"/>
                <c:pt idx="0">
                  <c:v>輔助列左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蝴蝶圖!$A$2:$A$8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A-4C09-96A8-2B8EA3B19431}"/>
            </c:ext>
          </c:extLst>
        </c:ser>
        <c:ser>
          <c:idx val="1"/>
          <c:order val="1"/>
          <c:tx>
            <c:strRef>
              <c:f>蝴蝶圖!$C$1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蝴蝶圖!$A$2:$A$8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A-4C09-96A8-2B8EA3B19431}"/>
            </c:ext>
          </c:extLst>
        </c:ser>
        <c:ser>
          <c:idx val="2"/>
          <c:order val="2"/>
          <c:tx>
            <c:strRef>
              <c:f>蝴蝶圖!$D$1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蝴蝶圖!$A$2:$A$8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A-4C09-96A8-2B8EA3B19431}"/>
            </c:ext>
          </c:extLst>
        </c:ser>
        <c:ser>
          <c:idx val="3"/>
          <c:order val="3"/>
          <c:tx>
            <c:strRef>
              <c:f>蝴蝶圖!$E$1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蝴蝶圖!$A$2:$A$8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5A-4C09-96A8-2B8EA3B19431}"/>
            </c:ext>
          </c:extLst>
        </c:ser>
        <c:ser>
          <c:idx val="4"/>
          <c:order val="4"/>
          <c:tx>
            <c:strRef>
              <c:f>蝴蝶圖!$F$1</c:f>
              <c:strCache>
                <c:ptCount val="1"/>
                <c:pt idx="0">
                  <c:v>輔助列右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蝴蝶圖!$A$2:$A$8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5A-4C09-96A8-2B8EA3B1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842415"/>
        <c:axId val="250840751"/>
      </c:barChart>
      <c:catAx>
        <c:axId val="250842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0751"/>
        <c:crosses val="autoZero"/>
        <c:auto val="1"/>
        <c:lblAlgn val="ctr"/>
        <c:lblOffset val="100"/>
        <c:noMultiLvlLbl val="0"/>
      </c:catAx>
      <c:valAx>
        <c:axId val="25084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[1]蝴蝶圖2!$B$1</c:f>
              <c:strCache>
                <c:ptCount val="1"/>
                <c:pt idx="0">
                  <c:v>輔助列左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[1]蝴蝶圖2!$A$2:$A$8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[1]蝴蝶圖2!$B$2:$B$8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B-41D3-B390-197FAE8FA291}"/>
            </c:ext>
          </c:extLst>
        </c:ser>
        <c:ser>
          <c:idx val="1"/>
          <c:order val="1"/>
          <c:tx>
            <c:strRef>
              <c:f>[1]蝴蝶圖2!$C$1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[1]蝴蝶圖2!$C$2:$C$8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B-41D3-B390-197FAE8FA291}"/>
            </c:ext>
          </c:extLst>
        </c:ser>
        <c:ser>
          <c:idx val="2"/>
          <c:order val="2"/>
          <c:tx>
            <c:strRef>
              <c:f>[1]蝴蝶圖2!$D$1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[1]蝴蝶圖2!$D$2:$D$8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B-41D3-B390-197FAE8FA291}"/>
            </c:ext>
          </c:extLst>
        </c:ser>
        <c:ser>
          <c:idx val="3"/>
          <c:order val="3"/>
          <c:tx>
            <c:strRef>
              <c:f>[1]蝴蝶圖2!$E$1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[1]蝴蝶圖2!$E$2:$E$8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B-41D3-B390-197FAE8FA291}"/>
            </c:ext>
          </c:extLst>
        </c:ser>
        <c:ser>
          <c:idx val="4"/>
          <c:order val="4"/>
          <c:tx>
            <c:strRef>
              <c:f>[1]蝴蝶圖2!$F$1</c:f>
              <c:strCache>
                <c:ptCount val="1"/>
                <c:pt idx="0">
                  <c:v>輔助列右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[1]蝴蝶圖2!$A$2:$A$8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[1]蝴蝶圖2!$F$2:$F$8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0B-41D3-B390-197FAE8F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74591"/>
        <c:axId val="114276255"/>
      </c:barChart>
      <c:catAx>
        <c:axId val="114274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6255"/>
        <c:crosses val="autoZero"/>
        <c:auto val="1"/>
        <c:lblAlgn val="ctr"/>
        <c:lblOffset val="100"/>
        <c:noMultiLvlLbl val="0"/>
      </c:catAx>
      <c:valAx>
        <c:axId val="114276255"/>
        <c:scaling>
          <c:orientation val="minMax"/>
          <c:max val="3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蝴蝶圖1!$B$1</c:f>
              <c:strCache>
                <c:ptCount val="1"/>
                <c:pt idx="0">
                  <c:v>輔助列左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0-4DE0-BA31-C2ED1B37ACDA}"/>
            </c:ext>
          </c:extLst>
        </c:ser>
        <c:ser>
          <c:idx val="1"/>
          <c:order val="1"/>
          <c:tx>
            <c:strRef>
              <c:f>蝴蝶圖1!$C$1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0-4DE0-BA31-C2ED1B37ACDA}"/>
            </c:ext>
          </c:extLst>
        </c:ser>
        <c:ser>
          <c:idx val="2"/>
          <c:order val="2"/>
          <c:tx>
            <c:strRef>
              <c:f>蝴蝶圖1!$D$1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0-4DE0-BA31-C2ED1B37ACDA}"/>
            </c:ext>
          </c:extLst>
        </c:ser>
        <c:ser>
          <c:idx val="3"/>
          <c:order val="3"/>
          <c:tx>
            <c:strRef>
              <c:f>蝴蝶圖1!$E$1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40-4DE0-BA31-C2ED1B37ACDA}"/>
            </c:ext>
          </c:extLst>
        </c:ser>
        <c:ser>
          <c:idx val="4"/>
          <c:order val="4"/>
          <c:tx>
            <c:strRef>
              <c:f>蝴蝶圖1!$F$1</c:f>
              <c:strCache>
                <c:ptCount val="1"/>
                <c:pt idx="0">
                  <c:v>輔助列右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0-4DE0-BA31-C2ED1B37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74591"/>
        <c:axId val="114276255"/>
      </c:barChart>
      <c:catAx>
        <c:axId val="114274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6255"/>
        <c:crosses val="autoZero"/>
        <c:auto val="1"/>
        <c:lblAlgn val="ctr"/>
        <c:lblOffset val="100"/>
        <c:noMultiLvlLbl val="0"/>
      </c:catAx>
      <c:valAx>
        <c:axId val="114276255"/>
        <c:scaling>
          <c:orientation val="minMax"/>
          <c:max val="3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蝴蝶圖1!$B$1</c:f>
              <c:strCache>
                <c:ptCount val="1"/>
                <c:pt idx="0">
                  <c:v>輔助列左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0-4BC0-8002-A755363F5A6C}"/>
            </c:ext>
          </c:extLst>
        </c:ser>
        <c:ser>
          <c:idx val="1"/>
          <c:order val="1"/>
          <c:tx>
            <c:strRef>
              <c:f>蝴蝶圖1!$C$1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0-4BC0-8002-A755363F5A6C}"/>
            </c:ext>
          </c:extLst>
        </c:ser>
        <c:ser>
          <c:idx val="2"/>
          <c:order val="2"/>
          <c:tx>
            <c:strRef>
              <c:f>蝴蝶圖1!$D$1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0-4BC0-8002-A755363F5A6C}"/>
            </c:ext>
          </c:extLst>
        </c:ser>
        <c:ser>
          <c:idx val="3"/>
          <c:order val="3"/>
          <c:tx>
            <c:strRef>
              <c:f>蝴蝶圖1!$E$1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0-4BC0-8002-A755363F5A6C}"/>
            </c:ext>
          </c:extLst>
        </c:ser>
        <c:ser>
          <c:idx val="4"/>
          <c:order val="4"/>
          <c:tx>
            <c:strRef>
              <c:f>蝴蝶圖1!$F$1</c:f>
              <c:strCache>
                <c:ptCount val="1"/>
                <c:pt idx="0">
                  <c:v>輔助列右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蝴蝶圖1!$A$2:$A$8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蝴蝶圖1!$F$2:$F$8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0-4BC0-8002-A755363F5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842415"/>
        <c:axId val="250840751"/>
      </c:barChart>
      <c:catAx>
        <c:axId val="250842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0751"/>
        <c:crosses val="autoZero"/>
        <c:auto val="1"/>
        <c:lblAlgn val="ctr"/>
        <c:lblOffset val="100"/>
        <c:noMultiLvlLbl val="0"/>
      </c:catAx>
      <c:valAx>
        <c:axId val="25084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蝴蝶圖2!$B$1</c:f>
              <c:strCache>
                <c:ptCount val="1"/>
                <c:pt idx="0">
                  <c:v>輔助列左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B-4151-8C78-4FF01384455F}"/>
            </c:ext>
          </c:extLst>
        </c:ser>
        <c:ser>
          <c:idx val="1"/>
          <c:order val="1"/>
          <c:tx>
            <c:strRef>
              <c:f>蝴蝶圖2!$C$1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B-4151-8C78-4FF01384455F}"/>
            </c:ext>
          </c:extLst>
        </c:ser>
        <c:ser>
          <c:idx val="2"/>
          <c:order val="2"/>
          <c:tx>
            <c:strRef>
              <c:f>蝴蝶圖2!$D$1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B-4151-8C78-4FF01384455F}"/>
            </c:ext>
          </c:extLst>
        </c:ser>
        <c:ser>
          <c:idx val="3"/>
          <c:order val="3"/>
          <c:tx>
            <c:strRef>
              <c:f>蝴蝶圖2!$E$1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0B-4151-8C78-4FF01384455F}"/>
            </c:ext>
          </c:extLst>
        </c:ser>
        <c:ser>
          <c:idx val="4"/>
          <c:order val="4"/>
          <c:tx>
            <c:strRef>
              <c:f>蝴蝶圖2!$F$1</c:f>
              <c:strCache>
                <c:ptCount val="1"/>
                <c:pt idx="0">
                  <c:v>輔助列右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B-4151-8C78-4FF01384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74591"/>
        <c:axId val="114276255"/>
      </c:barChart>
      <c:catAx>
        <c:axId val="114274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6255"/>
        <c:crosses val="autoZero"/>
        <c:auto val="1"/>
        <c:lblAlgn val="ctr"/>
        <c:lblOffset val="100"/>
        <c:noMultiLvlLbl val="0"/>
      </c:catAx>
      <c:valAx>
        <c:axId val="114276255"/>
        <c:scaling>
          <c:orientation val="minMax"/>
          <c:max val="3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427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蝴蝶圖2!$B$1</c:f>
              <c:strCache>
                <c:ptCount val="1"/>
                <c:pt idx="0">
                  <c:v>輔助列左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蝴蝶圖2!$B$2:$B$8</c:f>
              <c:numCache>
                <c:formatCode>General</c:formatCode>
                <c:ptCount val="7"/>
                <c:pt idx="0">
                  <c:v>540</c:v>
                </c:pt>
                <c:pt idx="1">
                  <c:v>450</c:v>
                </c:pt>
                <c:pt idx="2">
                  <c:v>400</c:v>
                </c:pt>
                <c:pt idx="3">
                  <c:v>350</c:v>
                </c:pt>
                <c:pt idx="4">
                  <c:v>325</c:v>
                </c:pt>
                <c:pt idx="5">
                  <c:v>290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7-49D4-95F5-895B48D617C2}"/>
            </c:ext>
          </c:extLst>
        </c:ser>
        <c:ser>
          <c:idx val="1"/>
          <c:order val="1"/>
          <c:tx>
            <c:strRef>
              <c:f>蝴蝶圖2!$C$1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7-49D4-95F5-895B48D617C2}"/>
            </c:ext>
          </c:extLst>
        </c:ser>
        <c:ser>
          <c:idx val="2"/>
          <c:order val="2"/>
          <c:tx>
            <c:strRef>
              <c:f>蝴蝶圖2!$D$1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蝴蝶圖2!$D$2:$D$8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7-49D4-95F5-895B48D617C2}"/>
            </c:ext>
          </c:extLst>
        </c:ser>
        <c:ser>
          <c:idx val="3"/>
          <c:order val="3"/>
          <c:tx>
            <c:strRef>
              <c:f>蝴蝶圖2!$E$1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蝴蝶圖2!$E$2:$E$8</c:f>
              <c:numCache>
                <c:formatCode>General</c:formatCode>
                <c:ptCount val="7"/>
                <c:pt idx="0">
                  <c:v>800</c:v>
                </c:pt>
                <c:pt idx="1">
                  <c:v>820</c:v>
                </c:pt>
                <c:pt idx="2">
                  <c:v>850</c:v>
                </c:pt>
                <c:pt idx="3">
                  <c:v>890</c:v>
                </c:pt>
                <c:pt idx="4">
                  <c:v>925</c:v>
                </c:pt>
                <c:pt idx="5">
                  <c:v>955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7-49D4-95F5-895B48D617C2}"/>
            </c:ext>
          </c:extLst>
        </c:ser>
        <c:ser>
          <c:idx val="4"/>
          <c:order val="4"/>
          <c:tx>
            <c:strRef>
              <c:f>蝴蝶圖2!$F$1</c:f>
              <c:strCache>
                <c:ptCount val="1"/>
                <c:pt idx="0">
                  <c:v>輔助列右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蝴蝶圖2!$A$2:$A$8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蝴蝶圖2!$F$2:$F$8</c:f>
              <c:numCache>
                <c:formatCode>General</c:formatCode>
                <c:ptCount val="7"/>
                <c:pt idx="0">
                  <c:v>400</c:v>
                </c:pt>
                <c:pt idx="1">
                  <c:v>380</c:v>
                </c:pt>
                <c:pt idx="2">
                  <c:v>350</c:v>
                </c:pt>
                <c:pt idx="3">
                  <c:v>310</c:v>
                </c:pt>
                <c:pt idx="4">
                  <c:v>275</c:v>
                </c:pt>
                <c:pt idx="5">
                  <c:v>245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7-49D4-95F5-895B48D61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842415"/>
        <c:axId val="250840751"/>
      </c:barChart>
      <c:catAx>
        <c:axId val="250842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0751"/>
        <c:crosses val="autoZero"/>
        <c:auto val="1"/>
        <c:lblAlgn val="ctr"/>
        <c:lblOffset val="100"/>
        <c:noMultiLvlLbl val="0"/>
      </c:catAx>
      <c:valAx>
        <c:axId val="25084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084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2000"/>
              <a:t>蝴蝶圖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2.6178010471204188E-2"/>
          <c:y val="0.18230769230769234"/>
          <c:w val="0.94240837696335078"/>
          <c:h val="0.676497497529408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蝴蝶圖3!$C$1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蝴蝶圖3!$A$2:$A$8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蝴蝶圖3!$C$2:$C$8</c:f>
              <c:numCache>
                <c:formatCode>General</c:formatCode>
                <c:ptCount val="7"/>
                <c:pt idx="0">
                  <c:v>660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875</c:v>
                </c:pt>
                <c:pt idx="5">
                  <c:v>910</c:v>
                </c:pt>
                <c:pt idx="6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E-4AA0-99BF-69608815C295}"/>
            </c:ext>
          </c:extLst>
        </c:ser>
        <c:ser>
          <c:idx val="2"/>
          <c:order val="1"/>
          <c:tx>
            <c:strRef>
              <c:f>蝴蝶圖3!$D$1</c:f>
              <c:strCache>
                <c:ptCount val="1"/>
                <c:pt idx="0">
                  <c:v>輔助列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蝴蝶圖3!$A$2:$A$8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蝴蝶圖3!$A$2:$A$8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EE-4AA0-99BF-69608815C295}"/>
            </c:ext>
          </c:extLst>
        </c:ser>
        <c:ser>
          <c:idx val="1"/>
          <c:order val="2"/>
          <c:tx>
            <c:strRef>
              <c:f>蝴蝶圖3!$E$1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_)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蝴蝶圖3!$A$2:$A$8</c:f>
              <c:strCache>
                <c:ptCount val="7"/>
                <c:pt idx="0">
                  <c:v>PA</c:v>
                </c:pt>
                <c:pt idx="1">
                  <c:v>PB</c:v>
                </c:pt>
                <c:pt idx="2">
                  <c:v>PC</c:v>
                </c:pt>
                <c:pt idx="3">
                  <c:v>PD</c:v>
                </c:pt>
                <c:pt idx="4">
                  <c:v>PE</c:v>
                </c:pt>
                <c:pt idx="5">
                  <c:v>PF</c:v>
                </c:pt>
                <c:pt idx="6">
                  <c:v>PG</c:v>
                </c:pt>
              </c:strCache>
            </c:strRef>
          </c:cat>
          <c:val>
            <c:numRef>
              <c:f>蝴蝶圖3!$F$2:$F$8</c:f>
              <c:numCache>
                <c:formatCode>General</c:formatCode>
                <c:ptCount val="7"/>
                <c:pt idx="0">
                  <c:v>-800</c:v>
                </c:pt>
                <c:pt idx="1">
                  <c:v>-820</c:v>
                </c:pt>
                <c:pt idx="2">
                  <c:v>-850</c:v>
                </c:pt>
                <c:pt idx="3">
                  <c:v>-890</c:v>
                </c:pt>
                <c:pt idx="4">
                  <c:v>-925</c:v>
                </c:pt>
                <c:pt idx="5">
                  <c:v>-955</c:v>
                </c:pt>
                <c:pt idx="6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E-4AA0-99BF-69608815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4373727"/>
        <c:axId val="284370815"/>
      </c:barChart>
      <c:catAx>
        <c:axId val="28437372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4370815"/>
        <c:crossesAt val="0"/>
        <c:auto val="1"/>
        <c:lblAlgn val="ctr"/>
        <c:lblOffset val="100"/>
        <c:tickLblSkip val="1"/>
        <c:noMultiLvlLbl val="0"/>
      </c:catAx>
      <c:valAx>
        <c:axId val="284370815"/>
        <c:scaling>
          <c:orientation val="minMax"/>
          <c:max val="1000"/>
          <c:min val="-1000"/>
        </c:scaling>
        <c:delete val="1"/>
        <c:axPos val="b"/>
        <c:numFmt formatCode="#,##0_);#,##0" sourceLinked="0"/>
        <c:majorTickMark val="none"/>
        <c:minorTickMark val="none"/>
        <c:tickLblPos val="nextTo"/>
        <c:crossAx val="28437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chart" Target="../charts/chart10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132444</xdr:colOff>
      <xdr:row>2</xdr:row>
      <xdr:rowOff>42636</xdr:rowOff>
    </xdr:from>
    <xdr:to>
      <xdr:col>14</xdr:col>
      <xdr:colOff>4720772</xdr:colOff>
      <xdr:row>10</xdr:row>
      <xdr:rowOff>345621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3CFD9D92-F27C-4202-ABD4-E55A156B7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171450</xdr:colOff>
      <xdr:row>12</xdr:row>
      <xdr:rowOff>95250</xdr:rowOff>
    </xdr:from>
    <xdr:to>
      <xdr:col>14</xdr:col>
      <xdr:colOff>4743450</xdr:colOff>
      <xdr:row>27</xdr:row>
      <xdr:rowOff>44450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E50B3368-C9A6-A8F5-6E23-FF737429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15</xdr:row>
      <xdr:rowOff>139700</xdr:rowOff>
    </xdr:from>
    <xdr:to>
      <xdr:col>7</xdr:col>
      <xdr:colOff>4248150</xdr:colOff>
      <xdr:row>30</xdr:row>
      <xdr:rowOff>120650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EF09B7C9-080C-4CE6-BF0A-AF276F793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7</xdr:col>
      <xdr:colOff>4470400</xdr:colOff>
      <xdr:row>12</xdr:row>
      <xdr:rowOff>95250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3366E678-D9DC-4F47-8CCD-5BB497438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31750</xdr:rowOff>
    </xdr:from>
    <xdr:to>
      <xdr:col>7</xdr:col>
      <xdr:colOff>4521200</xdr:colOff>
      <xdr:row>13</xdr:row>
      <xdr:rowOff>6350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4B495845-E667-49CA-A6CB-0BB5783BA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13</xdr:row>
      <xdr:rowOff>165100</xdr:rowOff>
    </xdr:from>
    <xdr:to>
      <xdr:col>6</xdr:col>
      <xdr:colOff>501650</xdr:colOff>
      <xdr:row>28</xdr:row>
      <xdr:rowOff>146050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C93C2BB8-C2B3-472D-B2A9-AFFE0089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31750</xdr:rowOff>
    </xdr:from>
    <xdr:to>
      <xdr:col>7</xdr:col>
      <xdr:colOff>4521200</xdr:colOff>
      <xdr:row>13</xdr:row>
      <xdr:rowOff>6350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A094C4D-7DCA-4D52-8133-9D1CFCA8E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101600</xdr:colOff>
      <xdr:row>16</xdr:row>
      <xdr:rowOff>50800</xdr:rowOff>
    </xdr:from>
    <xdr:to>
      <xdr:col>8</xdr:col>
      <xdr:colOff>31750</xdr:colOff>
      <xdr:row>31</xdr:row>
      <xdr:rowOff>31750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D1B90A4F-968E-4CA5-8BDC-4CE0058A3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387350</xdr:colOff>
      <xdr:row>1</xdr:row>
      <xdr:rowOff>190500</xdr:rowOff>
    </xdr:from>
    <xdr:to>
      <xdr:col>8</xdr:col>
      <xdr:colOff>63500</xdr:colOff>
      <xdr:row>10</xdr:row>
      <xdr:rowOff>190500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F971BC73-0FED-46B7-9086-21841E839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57150</xdr:rowOff>
    </xdr:from>
    <xdr:to>
      <xdr:col>7</xdr:col>
      <xdr:colOff>4908550</xdr:colOff>
      <xdr:row>10</xdr:row>
      <xdr:rowOff>57150</xdr:rowOff>
    </xdr:to>
    <xdr:graphicFrame macro="">
      <xdr:nvGraphicFramePr>
        <xdr:cNvPr id="2" name="圖表 1" descr="蘋果 以實心填滿">
          <a:extLst>
            <a:ext uri="{FF2B5EF4-FFF2-40B4-BE49-F238E27FC236}">
              <a16:creationId xmlns:a16="http://schemas.microsoft.com/office/drawing/2014/main" id="{458127F8-6C99-448C-9D70-280397454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2362200</xdr:colOff>
      <xdr:row>12</xdr:row>
      <xdr:rowOff>76200</xdr:rowOff>
    </xdr:from>
    <xdr:to>
      <xdr:col>7</xdr:col>
      <xdr:colOff>3276600</xdr:colOff>
      <xdr:row>17</xdr:row>
      <xdr:rowOff>69850</xdr:rowOff>
    </xdr:to>
    <xdr:pic>
      <xdr:nvPicPr>
        <xdr:cNvPr id="3" name="圖形 1" descr="嬰兒 以實心填滿">
          <a:extLst>
            <a:ext uri="{FF2B5EF4-FFF2-40B4-BE49-F238E27FC236}">
              <a16:creationId xmlns:a16="http://schemas.microsoft.com/office/drawing/2014/main" id="{E77932EC-760A-C6CA-E477-63180429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029450" y="37973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1225550</xdr:colOff>
      <xdr:row>12</xdr:row>
      <xdr:rowOff>69850</xdr:rowOff>
    </xdr:from>
    <xdr:to>
      <xdr:col>7</xdr:col>
      <xdr:colOff>2139950</xdr:colOff>
      <xdr:row>17</xdr:row>
      <xdr:rowOff>63500</xdr:rowOff>
    </xdr:to>
    <xdr:pic>
      <xdr:nvPicPr>
        <xdr:cNvPr id="4" name="圖形 1" descr="嬰兒 以實心填滿">
          <a:extLst>
            <a:ext uri="{FF2B5EF4-FFF2-40B4-BE49-F238E27FC236}">
              <a16:creationId xmlns:a16="http://schemas.microsoft.com/office/drawing/2014/main" id="{7B8E3C5D-2331-DAC0-13D8-9803787C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892800" y="3790950"/>
          <a:ext cx="914400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2</xdr:row>
      <xdr:rowOff>3174</xdr:rowOff>
    </xdr:from>
    <xdr:to>
      <xdr:col>14</xdr:col>
      <xdr:colOff>215900</xdr:colOff>
      <xdr:row>13</xdr:row>
      <xdr:rowOff>120650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EE79F2-E4E6-4132-8270-D64DED23D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d\Documents\teaching\office2021\exceladv\ex\chart2\Butterfly_Chart2.xlsx" TargetMode="External"/><Relationship Id="rId1" Type="http://schemas.openxmlformats.org/officeDocument/2006/relationships/externalLinkPath" Target="Butterfly_Char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人口成長1"/>
      <sheetName val="人口成長2"/>
      <sheetName val="蝴蝶圖-輔助欄"/>
      <sheetName val="Data2"/>
      <sheetName val="蝴蝶圖"/>
      <sheetName val="蝴蝶圖1"/>
      <sheetName val="蝴蝶圖2"/>
      <sheetName val="蝴蝶圖3"/>
      <sheetName val="蝴蝶圖3-2"/>
      <sheetName val="蝴蝶圖4-格式化"/>
      <sheetName val="人口金字塔"/>
      <sheetName val="工作表4"/>
      <sheetName val="web"/>
      <sheetName val="Kutools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輔助列左</v>
          </cell>
          <cell r="C1" t="str">
            <v>2020年</v>
          </cell>
          <cell r="D1" t="str">
            <v>輔助列</v>
          </cell>
          <cell r="E1" t="str">
            <v>2021年</v>
          </cell>
          <cell r="F1" t="str">
            <v>輔助列右</v>
          </cell>
        </row>
        <row r="2">
          <cell r="A2" t="str">
            <v>PA</v>
          </cell>
          <cell r="B2">
            <v>540</v>
          </cell>
          <cell r="C2">
            <v>660</v>
          </cell>
          <cell r="D2">
            <v>600</v>
          </cell>
          <cell r="E2">
            <v>800</v>
          </cell>
          <cell r="F2">
            <v>400</v>
          </cell>
        </row>
        <row r="3">
          <cell r="A3" t="str">
            <v>PB</v>
          </cell>
          <cell r="B3">
            <v>450</v>
          </cell>
          <cell r="C3">
            <v>750</v>
          </cell>
          <cell r="D3">
            <v>600</v>
          </cell>
          <cell r="E3">
            <v>820</v>
          </cell>
          <cell r="F3">
            <v>380</v>
          </cell>
        </row>
        <row r="4">
          <cell r="A4" t="str">
            <v>PC</v>
          </cell>
          <cell r="B4">
            <v>400</v>
          </cell>
          <cell r="C4">
            <v>800</v>
          </cell>
          <cell r="D4">
            <v>600</v>
          </cell>
          <cell r="E4">
            <v>850</v>
          </cell>
          <cell r="F4">
            <v>350</v>
          </cell>
        </row>
        <row r="5">
          <cell r="A5" t="str">
            <v>PD</v>
          </cell>
          <cell r="B5">
            <v>350</v>
          </cell>
          <cell r="C5">
            <v>850</v>
          </cell>
          <cell r="D5">
            <v>600</v>
          </cell>
          <cell r="E5">
            <v>890</v>
          </cell>
          <cell r="F5">
            <v>310</v>
          </cell>
        </row>
        <row r="6">
          <cell r="A6" t="str">
            <v>PE</v>
          </cell>
          <cell r="B6">
            <v>325</v>
          </cell>
          <cell r="C6">
            <v>875</v>
          </cell>
          <cell r="D6">
            <v>600</v>
          </cell>
          <cell r="E6">
            <v>925</v>
          </cell>
          <cell r="F6">
            <v>275</v>
          </cell>
        </row>
        <row r="7">
          <cell r="A7" t="str">
            <v>PF</v>
          </cell>
          <cell r="B7">
            <v>290</v>
          </cell>
          <cell r="C7">
            <v>910</v>
          </cell>
          <cell r="D7">
            <v>600</v>
          </cell>
          <cell r="E7">
            <v>955</v>
          </cell>
          <cell r="F7">
            <v>245</v>
          </cell>
        </row>
        <row r="8">
          <cell r="A8" t="str">
            <v>PG</v>
          </cell>
          <cell r="B8">
            <v>250</v>
          </cell>
          <cell r="C8">
            <v>950</v>
          </cell>
          <cell r="D8">
            <v>600</v>
          </cell>
          <cell r="E8">
            <v>1000</v>
          </cell>
          <cell r="F8">
            <v>200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9360-5795-48E0-B262-0F5B412A595A}">
  <dimension ref="A1:T15"/>
  <sheetViews>
    <sheetView workbookViewId="0">
      <selection activeCell="I14" sqref="I14"/>
    </sheetView>
  </sheetViews>
  <sheetFormatPr defaultRowHeight="14.5" x14ac:dyDescent="0.3"/>
  <cols>
    <col min="1" max="6" width="10.69921875" customWidth="1"/>
    <col min="7" max="8" width="8.3984375" customWidth="1"/>
    <col min="9" max="12" width="8.5" customWidth="1"/>
    <col min="13" max="14" width="8.3984375" customWidth="1"/>
    <col min="15" max="15" width="75" customWidth="1"/>
    <col min="16" max="16" width="8.19921875" customWidth="1"/>
    <col min="17" max="17" width="6" customWidth="1"/>
    <col min="18" max="18" width="6.69921875" bestFit="1" customWidth="1"/>
    <col min="19" max="19" width="27.59765625" style="4" customWidth="1"/>
    <col min="20" max="20" width="21.5" style="4" customWidth="1"/>
  </cols>
  <sheetData>
    <row r="1" spans="1:20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I1" s="31" t="s">
        <v>34</v>
      </c>
      <c r="J1" s="31" t="s">
        <v>42</v>
      </c>
      <c r="K1" s="33" t="s">
        <v>58</v>
      </c>
      <c r="L1" s="31" t="s">
        <v>44</v>
      </c>
      <c r="R1" t="s">
        <v>16</v>
      </c>
      <c r="S1" s="4" t="s">
        <v>17</v>
      </c>
      <c r="T1" s="4" t="s">
        <v>18</v>
      </c>
    </row>
    <row r="2" spans="1:20" ht="29" x14ac:dyDescent="0.3">
      <c r="A2" s="24" t="s">
        <v>35</v>
      </c>
      <c r="B2" s="23">
        <f>1200-C2</f>
        <v>540</v>
      </c>
      <c r="C2" s="22">
        <v>660</v>
      </c>
      <c r="D2" s="23">
        <v>600</v>
      </c>
      <c r="E2" s="22">
        <v>800</v>
      </c>
      <c r="F2" s="23">
        <f t="shared" ref="F2:F8" si="0">1200-E2</f>
        <v>400</v>
      </c>
      <c r="I2" t="s">
        <v>35</v>
      </c>
      <c r="J2" s="1">
        <f>-C2+K2</f>
        <v>-1160</v>
      </c>
      <c r="K2" s="1">
        <f>-MAX($C$2:$C$8,$E$2:$E$8)*0.5</f>
        <v>-500</v>
      </c>
      <c r="L2" s="1">
        <f>E2</f>
        <v>800</v>
      </c>
      <c r="R2" t="s">
        <v>2</v>
      </c>
      <c r="S2" s="4" t="s">
        <v>31</v>
      </c>
    </row>
    <row r="3" spans="1:20" ht="68" x14ac:dyDescent="0.4">
      <c r="A3" s="24" t="s">
        <v>36</v>
      </c>
      <c r="B3" s="23">
        <f t="shared" ref="B2:B8" si="1">1200-C3</f>
        <v>450</v>
      </c>
      <c r="C3" s="22">
        <v>750</v>
      </c>
      <c r="D3" s="23">
        <v>600</v>
      </c>
      <c r="E3" s="22">
        <v>820</v>
      </c>
      <c r="F3" s="23">
        <f t="shared" si="0"/>
        <v>380</v>
      </c>
      <c r="I3" t="s">
        <v>36</v>
      </c>
      <c r="J3" s="1">
        <f t="shared" ref="J3:J8" si="2">-C3+K3</f>
        <v>-1250</v>
      </c>
      <c r="K3" s="1">
        <f t="shared" ref="K3:K8" si="3">-MAX($C$2:$C$8,$E$2:$E$8)*0.5</f>
        <v>-500</v>
      </c>
      <c r="L3" s="1">
        <f t="shared" ref="L3:L8" si="4">E3</f>
        <v>820</v>
      </c>
      <c r="R3" t="s">
        <v>3</v>
      </c>
      <c r="S3" s="10" t="s">
        <v>1</v>
      </c>
      <c r="T3" s="10" t="s">
        <v>32</v>
      </c>
    </row>
    <row r="4" spans="1:20" ht="17" x14ac:dyDescent="0.4">
      <c r="A4" s="24" t="s">
        <v>37</v>
      </c>
      <c r="B4" s="23">
        <f t="shared" si="1"/>
        <v>400</v>
      </c>
      <c r="C4" s="22">
        <v>800</v>
      </c>
      <c r="D4" s="23">
        <v>600</v>
      </c>
      <c r="E4" s="22">
        <v>850</v>
      </c>
      <c r="F4" s="23">
        <f t="shared" si="0"/>
        <v>350</v>
      </c>
      <c r="I4" t="s">
        <v>37</v>
      </c>
      <c r="J4" s="1">
        <f t="shared" si="2"/>
        <v>-1300</v>
      </c>
      <c r="K4" s="1">
        <f t="shared" si="3"/>
        <v>-500</v>
      </c>
      <c r="L4" s="1">
        <f t="shared" si="4"/>
        <v>850</v>
      </c>
      <c r="R4" t="s">
        <v>4</v>
      </c>
      <c r="S4" s="3" t="s">
        <v>10</v>
      </c>
    </row>
    <row r="5" spans="1:20" ht="34" x14ac:dyDescent="0.4">
      <c r="A5" s="24" t="s">
        <v>38</v>
      </c>
      <c r="B5" s="23">
        <f t="shared" si="1"/>
        <v>350</v>
      </c>
      <c r="C5" s="22">
        <v>850</v>
      </c>
      <c r="D5" s="23">
        <v>600</v>
      </c>
      <c r="E5" s="22">
        <v>890</v>
      </c>
      <c r="F5" s="23">
        <f t="shared" si="0"/>
        <v>310</v>
      </c>
      <c r="I5" t="s">
        <v>38</v>
      </c>
      <c r="J5" s="1">
        <f t="shared" si="2"/>
        <v>-1350</v>
      </c>
      <c r="K5" s="1">
        <f t="shared" si="3"/>
        <v>-500</v>
      </c>
      <c r="L5" s="1">
        <f t="shared" si="4"/>
        <v>890</v>
      </c>
      <c r="R5" t="s">
        <v>5</v>
      </c>
      <c r="S5" s="6" t="s">
        <v>9</v>
      </c>
    </row>
    <row r="6" spans="1:20" ht="17" x14ac:dyDescent="0.4">
      <c r="A6" s="24" t="s">
        <v>39</v>
      </c>
      <c r="B6" s="23">
        <f t="shared" si="1"/>
        <v>325</v>
      </c>
      <c r="C6" s="22">
        <v>875</v>
      </c>
      <c r="D6" s="23">
        <v>600</v>
      </c>
      <c r="E6" s="22">
        <v>925</v>
      </c>
      <c r="F6" s="23">
        <f t="shared" si="0"/>
        <v>275</v>
      </c>
      <c r="I6" t="s">
        <v>39</v>
      </c>
      <c r="J6" s="1">
        <f t="shared" si="2"/>
        <v>-1375</v>
      </c>
      <c r="K6" s="1">
        <f t="shared" si="3"/>
        <v>-500</v>
      </c>
      <c r="L6" s="1">
        <f t="shared" si="4"/>
        <v>925</v>
      </c>
      <c r="R6" t="s">
        <v>6</v>
      </c>
      <c r="S6" s="3" t="s">
        <v>21</v>
      </c>
    </row>
    <row r="7" spans="1:20" ht="34" x14ac:dyDescent="0.4">
      <c r="A7" s="24" t="s">
        <v>40</v>
      </c>
      <c r="B7" s="23">
        <f t="shared" si="1"/>
        <v>290</v>
      </c>
      <c r="C7" s="22">
        <v>910</v>
      </c>
      <c r="D7" s="23">
        <v>600</v>
      </c>
      <c r="E7" s="22">
        <v>955</v>
      </c>
      <c r="F7" s="23">
        <f t="shared" si="0"/>
        <v>245</v>
      </c>
      <c r="I7" t="s">
        <v>40</v>
      </c>
      <c r="J7" s="1">
        <f t="shared" si="2"/>
        <v>-1410</v>
      </c>
      <c r="K7" s="1">
        <f t="shared" si="3"/>
        <v>-500</v>
      </c>
      <c r="L7" s="1">
        <f t="shared" si="4"/>
        <v>955</v>
      </c>
      <c r="R7" t="s">
        <v>7</v>
      </c>
      <c r="S7" s="5" t="s">
        <v>11</v>
      </c>
    </row>
    <row r="8" spans="1:20" ht="29" x14ac:dyDescent="0.3">
      <c r="A8" s="24" t="s">
        <v>41</v>
      </c>
      <c r="B8" s="23">
        <f t="shared" si="1"/>
        <v>250</v>
      </c>
      <c r="C8" s="23">
        <v>950</v>
      </c>
      <c r="D8" s="23">
        <v>600</v>
      </c>
      <c r="E8" s="23">
        <v>1000</v>
      </c>
      <c r="F8" s="23">
        <f t="shared" si="0"/>
        <v>200</v>
      </c>
      <c r="I8" t="s">
        <v>41</v>
      </c>
      <c r="J8" s="1">
        <f t="shared" si="2"/>
        <v>-1450</v>
      </c>
      <c r="K8" s="1">
        <f t="shared" si="3"/>
        <v>-500</v>
      </c>
      <c r="L8" s="1">
        <f t="shared" si="4"/>
        <v>1000</v>
      </c>
      <c r="R8" t="s">
        <v>12</v>
      </c>
      <c r="S8" s="4" t="s">
        <v>59</v>
      </c>
    </row>
    <row r="9" spans="1:20" ht="29" x14ac:dyDescent="0.3">
      <c r="R9" t="s">
        <v>13</v>
      </c>
      <c r="S9" s="4" t="s">
        <v>33</v>
      </c>
    </row>
    <row r="10" spans="1:20" x14ac:dyDescent="0.3">
      <c r="R10" t="s">
        <v>14</v>
      </c>
      <c r="S10" s="4" t="s">
        <v>19</v>
      </c>
    </row>
    <row r="11" spans="1:20" ht="29" x14ac:dyDescent="0.3">
      <c r="B11" s="7" t="s">
        <v>0</v>
      </c>
      <c r="D11" s="7" t="s">
        <v>0</v>
      </c>
      <c r="F11" s="7" t="s">
        <v>0</v>
      </c>
      <c r="I11" s="9" t="s">
        <v>30</v>
      </c>
      <c r="J11">
        <f>MAX(J2:J8,L2:L8)/2</f>
        <v>500</v>
      </c>
      <c r="R11" t="s">
        <v>15</v>
      </c>
      <c r="S11" s="4" t="s">
        <v>43</v>
      </c>
    </row>
    <row r="12" spans="1:20" ht="29" x14ac:dyDescent="0.3">
      <c r="B12" t="s">
        <v>29</v>
      </c>
      <c r="D12">
        <f>1200/2</f>
        <v>600</v>
      </c>
      <c r="F12" t="s">
        <v>28</v>
      </c>
      <c r="R12" t="s">
        <v>20</v>
      </c>
      <c r="S12" s="4" t="s">
        <v>45</v>
      </c>
    </row>
    <row r="15" spans="1:20" ht="17" x14ac:dyDescent="0.4">
      <c r="B15" s="35" t="s">
        <v>32</v>
      </c>
    </row>
  </sheetData>
  <phoneticPr fontId="6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FDA3-C411-4582-9F0D-E126BF34CF68}">
  <sheetPr codeName="Sheet2"/>
  <dimension ref="A1:B7"/>
  <sheetViews>
    <sheetView workbookViewId="0"/>
  </sheetViews>
  <sheetFormatPr defaultRowHeight="14.5" x14ac:dyDescent="0.3"/>
  <sheetData>
    <row r="1" spans="1:2" x14ac:dyDescent="0.3">
      <c r="A1">
        <f>-蝴蝶圖6!E2</f>
        <v>-800</v>
      </c>
      <c r="B1">
        <f>(MAX(蝴蝶圖6!$C$2:$C$8)+MAX(蝴蝶圖6!$E$2:$E$8))*0.15</f>
        <v>292.5</v>
      </c>
    </row>
    <row r="2" spans="1:2" x14ac:dyDescent="0.3">
      <c r="A2">
        <f>-蝴蝶圖6!E3</f>
        <v>-820</v>
      </c>
      <c r="B2">
        <f>(MAX(蝴蝶圖6!$C$2:$C$8)+MAX(蝴蝶圖6!$E$2:$E$8))*0.15</f>
        <v>292.5</v>
      </c>
    </row>
    <row r="3" spans="1:2" x14ac:dyDescent="0.3">
      <c r="A3">
        <f>-蝴蝶圖6!E4</f>
        <v>-850</v>
      </c>
      <c r="B3">
        <f>(MAX(蝴蝶圖6!$C$2:$C$8)+MAX(蝴蝶圖6!$E$2:$E$8))*0.15</f>
        <v>292.5</v>
      </c>
    </row>
    <row r="4" spans="1:2" x14ac:dyDescent="0.3">
      <c r="A4">
        <f>-蝴蝶圖6!E5</f>
        <v>-890</v>
      </c>
      <c r="B4">
        <f>(MAX(蝴蝶圖6!$C$2:$C$8)+MAX(蝴蝶圖6!$E$2:$E$8))*0.15</f>
        <v>292.5</v>
      </c>
    </row>
    <row r="5" spans="1:2" x14ac:dyDescent="0.3">
      <c r="A5">
        <f>-蝴蝶圖6!E6</f>
        <v>-925</v>
      </c>
      <c r="B5">
        <f>(MAX(蝴蝶圖6!$C$2:$C$8)+MAX(蝴蝶圖6!$E$2:$E$8))*0.15</f>
        <v>292.5</v>
      </c>
    </row>
    <row r="6" spans="1:2" x14ac:dyDescent="0.3">
      <c r="A6">
        <f>-蝴蝶圖6!E7</f>
        <v>-955</v>
      </c>
      <c r="B6">
        <f>(MAX(蝴蝶圖6!$C$2:$C$8)+MAX(蝴蝶圖6!$E$2:$E$8))*0.15</f>
        <v>292.5</v>
      </c>
    </row>
    <row r="7" spans="1:2" x14ac:dyDescent="0.3">
      <c r="A7">
        <f>-蝴蝶圖6!E8</f>
        <v>-1000</v>
      </c>
      <c r="B7">
        <f>(MAX(蝴蝶圖6!$C$2:$C$8)+MAX(蝴蝶圖6!$E$2:$E$8))*0.15</f>
        <v>292.5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0720-6D4E-4EFB-9E57-9FCE44E43162}">
  <dimension ref="A1:L12"/>
  <sheetViews>
    <sheetView workbookViewId="0">
      <selection activeCell="C2" sqref="C2"/>
    </sheetView>
  </sheetViews>
  <sheetFormatPr defaultRowHeight="14.5" x14ac:dyDescent="0.3"/>
  <cols>
    <col min="1" max="6" width="10.69921875" customWidth="1"/>
    <col min="7" max="7" width="8.3984375" customWidth="1"/>
    <col min="8" max="8" width="73.09765625" customWidth="1"/>
    <col min="9" max="9" width="6" customWidth="1"/>
    <col min="10" max="10" width="6.69921875" bestFit="1" customWidth="1"/>
    <col min="11" max="11" width="24.69921875" style="4" customWidth="1"/>
    <col min="12" max="12" width="21" style="4" customWidth="1"/>
  </cols>
  <sheetData>
    <row r="1" spans="1:12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J1" t="s">
        <v>16</v>
      </c>
      <c r="K1" s="4" t="s">
        <v>17</v>
      </c>
      <c r="L1" s="4" t="s">
        <v>18</v>
      </c>
    </row>
    <row r="2" spans="1:12" ht="34" x14ac:dyDescent="0.4">
      <c r="A2" s="24" t="s">
        <v>35</v>
      </c>
      <c r="B2" s="23">
        <f t="shared" ref="B2:B8" si="0">1200-C2</f>
        <v>540</v>
      </c>
      <c r="C2" s="22">
        <v>660</v>
      </c>
      <c r="D2" s="23">
        <v>600</v>
      </c>
      <c r="E2" s="22">
        <v>800</v>
      </c>
      <c r="F2" s="23">
        <f t="shared" ref="F2:F8" si="1">1200-E2</f>
        <v>400</v>
      </c>
      <c r="J2" t="s">
        <v>2</v>
      </c>
      <c r="K2" s="5" t="s">
        <v>1</v>
      </c>
      <c r="L2" s="5" t="s">
        <v>8</v>
      </c>
    </row>
    <row r="3" spans="1:12" ht="17" x14ac:dyDescent="0.4">
      <c r="A3" s="24" t="s">
        <v>36</v>
      </c>
      <c r="B3" s="23">
        <f t="shared" si="0"/>
        <v>450</v>
      </c>
      <c r="C3" s="22">
        <v>750</v>
      </c>
      <c r="D3" s="23">
        <v>600</v>
      </c>
      <c r="E3" s="22">
        <v>820</v>
      </c>
      <c r="F3" s="23">
        <f t="shared" si="1"/>
        <v>380</v>
      </c>
      <c r="J3" t="s">
        <v>3</v>
      </c>
      <c r="K3" s="3" t="s">
        <v>10</v>
      </c>
    </row>
    <row r="4" spans="1:12" ht="34" x14ac:dyDescent="0.4">
      <c r="A4" s="24" t="s">
        <v>37</v>
      </c>
      <c r="B4" s="23">
        <f t="shared" si="0"/>
        <v>400</v>
      </c>
      <c r="C4" s="22">
        <v>800</v>
      </c>
      <c r="D4" s="23">
        <v>600</v>
      </c>
      <c r="E4" s="22">
        <v>850</v>
      </c>
      <c r="F4" s="23">
        <f t="shared" si="1"/>
        <v>350</v>
      </c>
      <c r="J4" t="s">
        <v>4</v>
      </c>
      <c r="K4" s="6" t="s">
        <v>9</v>
      </c>
    </row>
    <row r="5" spans="1:12" ht="51" x14ac:dyDescent="0.4">
      <c r="A5" s="24" t="s">
        <v>38</v>
      </c>
      <c r="B5" s="23">
        <f t="shared" si="0"/>
        <v>350</v>
      </c>
      <c r="C5" s="22">
        <v>850</v>
      </c>
      <c r="D5" s="23">
        <v>600</v>
      </c>
      <c r="E5" s="22">
        <v>890</v>
      </c>
      <c r="F5" s="23">
        <f t="shared" si="1"/>
        <v>310</v>
      </c>
      <c r="J5" t="s">
        <v>5</v>
      </c>
      <c r="K5" s="5" t="s">
        <v>21</v>
      </c>
    </row>
    <row r="6" spans="1:12" ht="34" x14ac:dyDescent="0.4">
      <c r="A6" s="24" t="s">
        <v>39</v>
      </c>
      <c r="B6" s="23">
        <f t="shared" si="0"/>
        <v>325</v>
      </c>
      <c r="C6" s="22">
        <v>875</v>
      </c>
      <c r="D6" s="23">
        <v>600</v>
      </c>
      <c r="E6" s="22">
        <v>925</v>
      </c>
      <c r="F6" s="23">
        <f t="shared" si="1"/>
        <v>275</v>
      </c>
      <c r="J6" t="s">
        <v>6</v>
      </c>
      <c r="K6" s="5" t="s">
        <v>11</v>
      </c>
    </row>
    <row r="7" spans="1:12" ht="29" x14ac:dyDescent="0.3">
      <c r="A7" s="24" t="s">
        <v>40</v>
      </c>
      <c r="B7" s="23">
        <f t="shared" si="0"/>
        <v>290</v>
      </c>
      <c r="C7" s="22">
        <v>910</v>
      </c>
      <c r="D7" s="23">
        <v>600</v>
      </c>
      <c r="E7" s="22">
        <v>955</v>
      </c>
      <c r="F7" s="23">
        <f t="shared" si="1"/>
        <v>245</v>
      </c>
      <c r="J7" t="s">
        <v>7</v>
      </c>
      <c r="K7" s="4" t="s">
        <v>59</v>
      </c>
    </row>
    <row r="8" spans="1:12" ht="43.5" x14ac:dyDescent="0.3">
      <c r="A8" s="24" t="s">
        <v>41</v>
      </c>
      <c r="B8" s="23">
        <f t="shared" si="0"/>
        <v>250</v>
      </c>
      <c r="C8" s="23">
        <v>950</v>
      </c>
      <c r="D8" s="23">
        <v>600</v>
      </c>
      <c r="E8" s="23">
        <v>1000</v>
      </c>
      <c r="F8" s="23">
        <f t="shared" si="1"/>
        <v>200</v>
      </c>
      <c r="J8" t="s">
        <v>12</v>
      </c>
      <c r="K8" s="4" t="s">
        <v>60</v>
      </c>
    </row>
    <row r="9" spans="1:12" x14ac:dyDescent="0.3">
      <c r="J9" t="s">
        <v>13</v>
      </c>
      <c r="K9" s="4" t="s">
        <v>19</v>
      </c>
    </row>
    <row r="10" spans="1:12" ht="29" x14ac:dyDescent="0.3">
      <c r="J10" t="s">
        <v>14</v>
      </c>
      <c r="K10" s="4" t="s">
        <v>22</v>
      </c>
    </row>
    <row r="11" spans="1:12" ht="29" x14ac:dyDescent="0.3">
      <c r="B11" s="7" t="s">
        <v>0</v>
      </c>
      <c r="D11" s="7" t="s">
        <v>0</v>
      </c>
      <c r="F11" s="7" t="s">
        <v>0</v>
      </c>
      <c r="J11" t="s">
        <v>15</v>
      </c>
      <c r="K11" s="4" t="s">
        <v>43</v>
      </c>
    </row>
    <row r="12" spans="1:12" ht="29" x14ac:dyDescent="0.3">
      <c r="J12" t="s">
        <v>20</v>
      </c>
      <c r="K12" s="4" t="s">
        <v>45</v>
      </c>
    </row>
  </sheetData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8C39-2E05-4618-AB7D-C465AA92E6E2}">
  <dimension ref="A1:L12"/>
  <sheetViews>
    <sheetView topLeftCell="A4" workbookViewId="0">
      <selection sqref="A1:F1048576"/>
    </sheetView>
  </sheetViews>
  <sheetFormatPr defaultRowHeight="14.5" x14ac:dyDescent="0.3"/>
  <cols>
    <col min="1" max="6" width="10.69921875" customWidth="1"/>
    <col min="7" max="7" width="8.3984375" customWidth="1"/>
    <col min="8" max="8" width="73.09765625" customWidth="1"/>
    <col min="9" max="9" width="6" customWidth="1"/>
    <col min="10" max="10" width="6.69921875" bestFit="1" customWidth="1"/>
    <col min="11" max="11" width="24.69921875" style="4" customWidth="1"/>
    <col min="12" max="12" width="21" style="4" customWidth="1"/>
  </cols>
  <sheetData>
    <row r="1" spans="1:12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J1" t="s">
        <v>16</v>
      </c>
      <c r="K1" s="4" t="s">
        <v>17</v>
      </c>
      <c r="L1" s="4" t="s">
        <v>18</v>
      </c>
    </row>
    <row r="2" spans="1:12" ht="34" x14ac:dyDescent="0.4">
      <c r="A2" s="24" t="s">
        <v>35</v>
      </c>
      <c r="B2" s="23">
        <f t="shared" ref="B2:B8" si="0">1200-C2</f>
        <v>540</v>
      </c>
      <c r="C2" s="22">
        <v>660</v>
      </c>
      <c r="D2" s="23">
        <v>600</v>
      </c>
      <c r="E2" s="22">
        <v>800</v>
      </c>
      <c r="F2" s="23">
        <f t="shared" ref="F2:F8" si="1">1200-E2</f>
        <v>400</v>
      </c>
      <c r="J2" t="s">
        <v>2</v>
      </c>
      <c r="K2" s="5" t="s">
        <v>1</v>
      </c>
      <c r="L2" s="5" t="s">
        <v>8</v>
      </c>
    </row>
    <row r="3" spans="1:12" ht="17" x14ac:dyDescent="0.4">
      <c r="A3" s="24" t="s">
        <v>36</v>
      </c>
      <c r="B3" s="23">
        <f t="shared" si="0"/>
        <v>450</v>
      </c>
      <c r="C3" s="22">
        <v>750</v>
      </c>
      <c r="D3" s="23">
        <v>600</v>
      </c>
      <c r="E3" s="22">
        <v>820</v>
      </c>
      <c r="F3" s="23">
        <f t="shared" si="1"/>
        <v>380</v>
      </c>
      <c r="J3" t="s">
        <v>3</v>
      </c>
      <c r="K3" s="3" t="s">
        <v>10</v>
      </c>
    </row>
    <row r="4" spans="1:12" ht="34" x14ac:dyDescent="0.4">
      <c r="A4" s="24" t="s">
        <v>37</v>
      </c>
      <c r="B4" s="23">
        <f t="shared" si="0"/>
        <v>400</v>
      </c>
      <c r="C4" s="22">
        <v>800</v>
      </c>
      <c r="D4" s="23">
        <v>600</v>
      </c>
      <c r="E4" s="22">
        <v>850</v>
      </c>
      <c r="F4" s="23">
        <f t="shared" si="1"/>
        <v>350</v>
      </c>
      <c r="J4" t="s">
        <v>4</v>
      </c>
      <c r="K4" s="6" t="s">
        <v>9</v>
      </c>
    </row>
    <row r="5" spans="1:12" ht="17" x14ac:dyDescent="0.4">
      <c r="A5" s="24" t="s">
        <v>38</v>
      </c>
      <c r="B5" s="23">
        <f t="shared" si="0"/>
        <v>350</v>
      </c>
      <c r="C5" s="22">
        <v>850</v>
      </c>
      <c r="D5" s="23">
        <v>600</v>
      </c>
      <c r="E5" s="22">
        <v>890</v>
      </c>
      <c r="F5" s="23">
        <f t="shared" si="1"/>
        <v>310</v>
      </c>
      <c r="J5" t="s">
        <v>5</v>
      </c>
      <c r="K5" s="3" t="s">
        <v>21</v>
      </c>
    </row>
    <row r="6" spans="1:12" ht="34" x14ac:dyDescent="0.4">
      <c r="A6" s="24" t="s">
        <v>39</v>
      </c>
      <c r="B6" s="23">
        <f t="shared" si="0"/>
        <v>325</v>
      </c>
      <c r="C6" s="22">
        <v>875</v>
      </c>
      <c r="D6" s="23">
        <v>600</v>
      </c>
      <c r="E6" s="22">
        <v>925</v>
      </c>
      <c r="F6" s="23">
        <f t="shared" si="1"/>
        <v>275</v>
      </c>
      <c r="J6" t="s">
        <v>6</v>
      </c>
      <c r="K6" s="5" t="s">
        <v>11</v>
      </c>
    </row>
    <row r="7" spans="1:12" ht="29" x14ac:dyDescent="0.3">
      <c r="A7" s="24" t="s">
        <v>40</v>
      </c>
      <c r="B7" s="23">
        <f t="shared" si="0"/>
        <v>290</v>
      </c>
      <c r="C7" s="22">
        <v>910</v>
      </c>
      <c r="D7" s="23">
        <v>600</v>
      </c>
      <c r="E7" s="22">
        <v>955</v>
      </c>
      <c r="F7" s="23">
        <f t="shared" si="1"/>
        <v>245</v>
      </c>
      <c r="J7" t="s">
        <v>7</v>
      </c>
      <c r="K7" s="4" t="s">
        <v>59</v>
      </c>
    </row>
    <row r="8" spans="1:12" ht="43.5" x14ac:dyDescent="0.3">
      <c r="A8" s="24" t="s">
        <v>41</v>
      </c>
      <c r="B8" s="23">
        <f t="shared" si="0"/>
        <v>250</v>
      </c>
      <c r="C8" s="23">
        <v>950</v>
      </c>
      <c r="D8" s="23">
        <v>600</v>
      </c>
      <c r="E8" s="23">
        <v>1000</v>
      </c>
      <c r="F8" s="23">
        <f t="shared" si="1"/>
        <v>200</v>
      </c>
      <c r="J8" t="s">
        <v>12</v>
      </c>
      <c r="K8" s="4" t="s">
        <v>60</v>
      </c>
    </row>
    <row r="9" spans="1:12" x14ac:dyDescent="0.3">
      <c r="J9" t="s">
        <v>13</v>
      </c>
      <c r="K9" s="4" t="s">
        <v>19</v>
      </c>
    </row>
    <row r="10" spans="1:12" ht="29" x14ac:dyDescent="0.3">
      <c r="J10" t="s">
        <v>14</v>
      </c>
      <c r="K10" s="4" t="s">
        <v>22</v>
      </c>
    </row>
    <row r="11" spans="1:12" ht="29" x14ac:dyDescent="0.3">
      <c r="B11" s="7" t="s">
        <v>0</v>
      </c>
      <c r="D11" s="7" t="s">
        <v>0</v>
      </c>
      <c r="F11" s="7" t="s">
        <v>0</v>
      </c>
      <c r="J11" t="s">
        <v>15</v>
      </c>
      <c r="K11" s="4" t="s">
        <v>43</v>
      </c>
    </row>
    <row r="12" spans="1:12" ht="29" x14ac:dyDescent="0.3">
      <c r="J12" t="s">
        <v>20</v>
      </c>
      <c r="K12" s="4" t="s">
        <v>45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9E8B-D1DE-4BFB-9093-4BF6E5442792}">
  <dimension ref="A1:L12"/>
  <sheetViews>
    <sheetView topLeftCell="B1" workbookViewId="0">
      <selection activeCell="K11" sqref="K11"/>
    </sheetView>
  </sheetViews>
  <sheetFormatPr defaultRowHeight="14.5" x14ac:dyDescent="0.3"/>
  <cols>
    <col min="1" max="6" width="10.69921875" customWidth="1"/>
    <col min="7" max="7" width="8.3984375" customWidth="1"/>
    <col min="8" max="8" width="73.09765625" customWidth="1"/>
    <col min="9" max="9" width="9" customWidth="1"/>
    <col min="10" max="10" width="6.69921875" bestFit="1" customWidth="1"/>
    <col min="11" max="11" width="24.69921875" style="4" customWidth="1"/>
    <col min="12" max="12" width="21" style="4" customWidth="1"/>
  </cols>
  <sheetData>
    <row r="1" spans="1:12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J1" t="s">
        <v>16</v>
      </c>
      <c r="K1" s="4" t="s">
        <v>17</v>
      </c>
      <c r="L1" s="4" t="s">
        <v>18</v>
      </c>
    </row>
    <row r="2" spans="1:12" ht="34" x14ac:dyDescent="0.4">
      <c r="A2" s="24" t="s">
        <v>35</v>
      </c>
      <c r="B2" s="23">
        <f>1200-C2</f>
        <v>540</v>
      </c>
      <c r="C2" s="22">
        <v>660</v>
      </c>
      <c r="D2" s="23">
        <v>600</v>
      </c>
      <c r="E2" s="22">
        <v>800</v>
      </c>
      <c r="F2" s="23">
        <f t="shared" ref="F2:F8" si="0">1200-E2</f>
        <v>400</v>
      </c>
      <c r="J2" t="s">
        <v>2</v>
      </c>
      <c r="K2" s="5" t="s">
        <v>1</v>
      </c>
      <c r="L2" s="5" t="s">
        <v>8</v>
      </c>
    </row>
    <row r="3" spans="1:12" ht="17" x14ac:dyDescent="0.4">
      <c r="A3" s="24" t="s">
        <v>36</v>
      </c>
      <c r="B3" s="23">
        <f t="shared" ref="B3:B8" si="1">1200-C3</f>
        <v>450</v>
      </c>
      <c r="C3" s="22">
        <v>750</v>
      </c>
      <c r="D3" s="23">
        <v>600</v>
      </c>
      <c r="E3" s="22">
        <v>820</v>
      </c>
      <c r="F3" s="23">
        <f t="shared" si="0"/>
        <v>380</v>
      </c>
      <c r="J3" t="s">
        <v>3</v>
      </c>
      <c r="K3" s="3" t="s">
        <v>10</v>
      </c>
    </row>
    <row r="4" spans="1:12" ht="34" x14ac:dyDescent="0.4">
      <c r="A4" s="24" t="s">
        <v>37</v>
      </c>
      <c r="B4" s="23">
        <f t="shared" si="1"/>
        <v>400</v>
      </c>
      <c r="C4" s="22">
        <v>800</v>
      </c>
      <c r="D4" s="23">
        <v>600</v>
      </c>
      <c r="E4" s="22">
        <v>850</v>
      </c>
      <c r="F4" s="23">
        <f t="shared" si="0"/>
        <v>350</v>
      </c>
      <c r="J4" t="s">
        <v>4</v>
      </c>
      <c r="K4" s="6" t="s">
        <v>9</v>
      </c>
    </row>
    <row r="5" spans="1:12" ht="17" x14ac:dyDescent="0.4">
      <c r="A5" s="24" t="s">
        <v>38</v>
      </c>
      <c r="B5" s="23">
        <f t="shared" si="1"/>
        <v>350</v>
      </c>
      <c r="C5" s="22">
        <v>850</v>
      </c>
      <c r="D5" s="23">
        <v>600</v>
      </c>
      <c r="E5" s="22">
        <v>890</v>
      </c>
      <c r="F5" s="23">
        <f t="shared" si="0"/>
        <v>310</v>
      </c>
      <c r="J5" t="s">
        <v>5</v>
      </c>
      <c r="K5" s="3" t="s">
        <v>21</v>
      </c>
    </row>
    <row r="6" spans="1:12" ht="34" x14ac:dyDescent="0.4">
      <c r="A6" s="24" t="s">
        <v>39</v>
      </c>
      <c r="B6" s="23">
        <f t="shared" si="1"/>
        <v>325</v>
      </c>
      <c r="C6" s="22">
        <v>875</v>
      </c>
      <c r="D6" s="23">
        <v>600</v>
      </c>
      <c r="E6" s="22">
        <v>925</v>
      </c>
      <c r="F6" s="23">
        <f t="shared" si="0"/>
        <v>275</v>
      </c>
      <c r="J6" t="s">
        <v>6</v>
      </c>
      <c r="K6" s="5" t="s">
        <v>11</v>
      </c>
    </row>
    <row r="7" spans="1:12" ht="29" x14ac:dyDescent="0.3">
      <c r="A7" s="24" t="s">
        <v>40</v>
      </c>
      <c r="B7" s="23">
        <f t="shared" si="1"/>
        <v>290</v>
      </c>
      <c r="C7" s="22">
        <v>910</v>
      </c>
      <c r="D7" s="23">
        <v>600</v>
      </c>
      <c r="E7" s="22">
        <v>955</v>
      </c>
      <c r="F7" s="23">
        <f t="shared" si="0"/>
        <v>245</v>
      </c>
      <c r="J7" t="s">
        <v>7</v>
      </c>
      <c r="K7" s="4" t="s">
        <v>59</v>
      </c>
    </row>
    <row r="8" spans="1:12" ht="43.5" x14ac:dyDescent="0.3">
      <c r="A8" s="24" t="s">
        <v>41</v>
      </c>
      <c r="B8" s="23">
        <f t="shared" si="1"/>
        <v>250</v>
      </c>
      <c r="C8" s="23">
        <v>950</v>
      </c>
      <c r="D8" s="23">
        <v>600</v>
      </c>
      <c r="E8" s="23">
        <v>1000</v>
      </c>
      <c r="F8" s="23">
        <f t="shared" si="0"/>
        <v>200</v>
      </c>
      <c r="J8" t="s">
        <v>12</v>
      </c>
      <c r="K8" s="4" t="s">
        <v>60</v>
      </c>
    </row>
    <row r="9" spans="1:12" x14ac:dyDescent="0.3">
      <c r="J9" t="s">
        <v>13</v>
      </c>
      <c r="K9" s="4" t="s">
        <v>19</v>
      </c>
    </row>
    <row r="10" spans="1:12" ht="29" x14ac:dyDescent="0.3">
      <c r="J10" t="s">
        <v>14</v>
      </c>
      <c r="K10" s="4" t="s">
        <v>22</v>
      </c>
    </row>
    <row r="11" spans="1:12" ht="29" x14ac:dyDescent="0.3">
      <c r="B11" s="7" t="s">
        <v>0</v>
      </c>
      <c r="D11" s="7" t="s">
        <v>0</v>
      </c>
      <c r="F11" s="7" t="s">
        <v>0</v>
      </c>
      <c r="J11" t="s">
        <v>15</v>
      </c>
      <c r="K11" s="4" t="s">
        <v>43</v>
      </c>
    </row>
    <row r="12" spans="1:12" ht="29" x14ac:dyDescent="0.3">
      <c r="J12" t="s">
        <v>20</v>
      </c>
      <c r="K12" s="4" t="s">
        <v>45</v>
      </c>
    </row>
  </sheetData>
  <phoneticPr fontId="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131A-7525-46E5-9708-8356724E8F58}">
  <dimension ref="A1:L12"/>
  <sheetViews>
    <sheetView workbookViewId="0">
      <selection sqref="A1:F1048576"/>
    </sheetView>
  </sheetViews>
  <sheetFormatPr defaultRowHeight="14.5" x14ac:dyDescent="0.3"/>
  <cols>
    <col min="1" max="6" width="10.69921875" customWidth="1"/>
    <col min="7" max="7" width="8.3984375" customWidth="1"/>
    <col min="8" max="8" width="73.09765625" customWidth="1"/>
    <col min="9" max="9" width="6" customWidth="1"/>
    <col min="10" max="10" width="6.69921875" bestFit="1" customWidth="1"/>
    <col min="11" max="11" width="24.69921875" style="4" customWidth="1"/>
    <col min="12" max="12" width="21" style="4" customWidth="1"/>
  </cols>
  <sheetData>
    <row r="1" spans="1:12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J1" t="s">
        <v>16</v>
      </c>
      <c r="K1" s="4" t="s">
        <v>17</v>
      </c>
      <c r="L1" s="4" t="s">
        <v>18</v>
      </c>
    </row>
    <row r="2" spans="1:12" ht="34" x14ac:dyDescent="0.4">
      <c r="A2" s="24" t="s">
        <v>35</v>
      </c>
      <c r="B2" s="23">
        <f t="shared" ref="B2:B8" si="0">1200-C2</f>
        <v>540</v>
      </c>
      <c r="C2" s="22">
        <v>660</v>
      </c>
      <c r="D2" s="23">
        <v>600</v>
      </c>
      <c r="E2" s="22">
        <v>800</v>
      </c>
      <c r="F2" s="25">
        <f>-E2</f>
        <v>-800</v>
      </c>
      <c r="J2" t="s">
        <v>2</v>
      </c>
      <c r="K2" s="5" t="s">
        <v>1</v>
      </c>
      <c r="L2" s="5" t="s">
        <v>8</v>
      </c>
    </row>
    <row r="3" spans="1:12" ht="17" x14ac:dyDescent="0.4">
      <c r="A3" s="24" t="s">
        <v>36</v>
      </c>
      <c r="B3" s="23">
        <f t="shared" si="0"/>
        <v>450</v>
      </c>
      <c r="C3" s="22">
        <v>750</v>
      </c>
      <c r="D3" s="23">
        <v>600</v>
      </c>
      <c r="E3" s="22">
        <v>820</v>
      </c>
      <c r="F3" s="25">
        <f t="shared" ref="F3:F8" si="1">-E3</f>
        <v>-820</v>
      </c>
      <c r="J3" t="s">
        <v>3</v>
      </c>
      <c r="K3" s="3" t="s">
        <v>10</v>
      </c>
    </row>
    <row r="4" spans="1:12" ht="34" x14ac:dyDescent="0.4">
      <c r="A4" s="24" t="s">
        <v>37</v>
      </c>
      <c r="B4" s="23">
        <f t="shared" si="0"/>
        <v>400</v>
      </c>
      <c r="C4" s="22">
        <v>800</v>
      </c>
      <c r="D4" s="23">
        <v>600</v>
      </c>
      <c r="E4" s="22">
        <v>850</v>
      </c>
      <c r="F4" s="25">
        <f t="shared" si="1"/>
        <v>-850</v>
      </c>
      <c r="J4" t="s">
        <v>4</v>
      </c>
      <c r="K4" s="6" t="s">
        <v>23</v>
      </c>
    </row>
    <row r="5" spans="1:12" ht="17" x14ac:dyDescent="0.4">
      <c r="A5" s="24" t="s">
        <v>38</v>
      </c>
      <c r="B5" s="23">
        <f t="shared" si="0"/>
        <v>350</v>
      </c>
      <c r="C5" s="22">
        <v>850</v>
      </c>
      <c r="D5" s="23">
        <v>600</v>
      </c>
      <c r="E5" s="22">
        <v>890</v>
      </c>
      <c r="F5" s="25">
        <f t="shared" si="1"/>
        <v>-890</v>
      </c>
      <c r="J5" t="s">
        <v>5</v>
      </c>
      <c r="K5" s="3" t="s">
        <v>25</v>
      </c>
    </row>
    <row r="6" spans="1:12" ht="29" x14ac:dyDescent="0.3">
      <c r="A6" s="24" t="s">
        <v>39</v>
      </c>
      <c r="B6" s="23">
        <f t="shared" si="0"/>
        <v>325</v>
      </c>
      <c r="C6" s="22">
        <v>875</v>
      </c>
      <c r="D6" s="23">
        <v>600</v>
      </c>
      <c r="E6" s="22">
        <v>925</v>
      </c>
      <c r="F6" s="25">
        <f t="shared" si="1"/>
        <v>-925</v>
      </c>
      <c r="J6" t="s">
        <v>6</v>
      </c>
      <c r="K6" s="4" t="s">
        <v>46</v>
      </c>
    </row>
    <row r="7" spans="1:12" ht="29" x14ac:dyDescent="0.3">
      <c r="A7" s="24" t="s">
        <v>40</v>
      </c>
      <c r="B7" s="23">
        <f t="shared" si="0"/>
        <v>290</v>
      </c>
      <c r="C7" s="22">
        <v>910</v>
      </c>
      <c r="D7" s="23">
        <v>600</v>
      </c>
      <c r="E7" s="22">
        <v>955</v>
      </c>
      <c r="F7" s="25">
        <f t="shared" si="1"/>
        <v>-955</v>
      </c>
      <c r="J7" t="s">
        <v>7</v>
      </c>
      <c r="K7" s="8" t="s">
        <v>24</v>
      </c>
    </row>
    <row r="8" spans="1:12" ht="29" x14ac:dyDescent="0.3">
      <c r="A8" s="24" t="s">
        <v>41</v>
      </c>
      <c r="B8" s="23">
        <f t="shared" si="0"/>
        <v>250</v>
      </c>
      <c r="C8" s="23">
        <v>950</v>
      </c>
      <c r="D8" s="23">
        <v>600</v>
      </c>
      <c r="E8" s="23">
        <v>1000</v>
      </c>
      <c r="F8" s="25">
        <f t="shared" si="1"/>
        <v>-1000</v>
      </c>
      <c r="J8" t="s">
        <v>12</v>
      </c>
      <c r="K8" s="4" t="s">
        <v>26</v>
      </c>
    </row>
    <row r="9" spans="1:12" ht="29" x14ac:dyDescent="0.3">
      <c r="J9" t="s">
        <v>13</v>
      </c>
      <c r="K9" s="4" t="s">
        <v>43</v>
      </c>
    </row>
    <row r="10" spans="1:12" ht="29" x14ac:dyDescent="0.3">
      <c r="J10" t="s">
        <v>14</v>
      </c>
      <c r="K10" s="4" t="s">
        <v>45</v>
      </c>
    </row>
    <row r="11" spans="1:12" ht="17" x14ac:dyDescent="0.4">
      <c r="B11" s="7" t="s">
        <v>0</v>
      </c>
      <c r="D11" s="7" t="s">
        <v>0</v>
      </c>
      <c r="F11" s="7" t="s">
        <v>0</v>
      </c>
      <c r="J11" t="s">
        <v>15</v>
      </c>
      <c r="K11" s="3" t="s">
        <v>27</v>
      </c>
    </row>
    <row r="12" spans="1:12" x14ac:dyDescent="0.3">
      <c r="J12" t="s">
        <v>20</v>
      </c>
    </row>
  </sheetData>
  <phoneticPr fontId="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5AAB-DA4C-4501-8101-670D99E36AF9}">
  <dimension ref="A1:L12"/>
  <sheetViews>
    <sheetView workbookViewId="0">
      <selection sqref="A1:F1048576"/>
    </sheetView>
  </sheetViews>
  <sheetFormatPr defaultRowHeight="14.5" x14ac:dyDescent="0.3"/>
  <cols>
    <col min="1" max="6" width="10.69921875" customWidth="1"/>
    <col min="7" max="7" width="8.3984375" customWidth="1"/>
    <col min="8" max="8" width="80.296875" customWidth="1"/>
    <col min="9" max="9" width="6" customWidth="1"/>
    <col min="10" max="10" width="6.69921875" bestFit="1" customWidth="1"/>
    <col min="11" max="11" width="24.69921875" style="4" customWidth="1"/>
    <col min="12" max="12" width="21" style="4" customWidth="1"/>
  </cols>
  <sheetData>
    <row r="1" spans="1:12" x14ac:dyDescent="0.3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J1" t="s">
        <v>16</v>
      </c>
      <c r="K1" s="4" t="s">
        <v>17</v>
      </c>
      <c r="L1" s="4" t="s">
        <v>18</v>
      </c>
    </row>
    <row r="2" spans="1:12" ht="34" x14ac:dyDescent="0.4">
      <c r="A2" s="24" t="s">
        <v>35</v>
      </c>
      <c r="B2" s="23">
        <f t="shared" ref="B2:B8" si="0">1200-C2</f>
        <v>540</v>
      </c>
      <c r="C2" s="22">
        <v>660</v>
      </c>
      <c r="D2" s="23">
        <v>600</v>
      </c>
      <c r="E2" s="22">
        <v>800</v>
      </c>
      <c r="F2" s="25">
        <f>-E2</f>
        <v>-800</v>
      </c>
      <c r="J2" t="s">
        <v>2</v>
      </c>
      <c r="K2" s="5" t="s">
        <v>1</v>
      </c>
      <c r="L2" s="5" t="s">
        <v>8</v>
      </c>
    </row>
    <row r="3" spans="1:12" ht="17" x14ac:dyDescent="0.4">
      <c r="A3" s="24" t="s">
        <v>36</v>
      </c>
      <c r="B3" s="23">
        <f t="shared" si="0"/>
        <v>450</v>
      </c>
      <c r="C3" s="22">
        <v>750</v>
      </c>
      <c r="D3" s="23">
        <v>600</v>
      </c>
      <c r="E3" s="22">
        <v>820</v>
      </c>
      <c r="F3" s="25">
        <f t="shared" ref="F3:F8" si="1">-E3</f>
        <v>-820</v>
      </c>
      <c r="J3" t="s">
        <v>3</v>
      </c>
      <c r="K3" s="3" t="s">
        <v>10</v>
      </c>
    </row>
    <row r="4" spans="1:12" ht="34" x14ac:dyDescent="0.4">
      <c r="A4" s="24" t="s">
        <v>37</v>
      </c>
      <c r="B4" s="23">
        <f t="shared" si="0"/>
        <v>400</v>
      </c>
      <c r="C4" s="22">
        <v>800</v>
      </c>
      <c r="D4" s="23">
        <v>600</v>
      </c>
      <c r="E4" s="22">
        <v>850</v>
      </c>
      <c r="F4" s="25">
        <f t="shared" si="1"/>
        <v>-850</v>
      </c>
      <c r="J4" t="s">
        <v>4</v>
      </c>
      <c r="K4" s="6" t="s">
        <v>23</v>
      </c>
    </row>
    <row r="5" spans="1:12" ht="17" x14ac:dyDescent="0.4">
      <c r="A5" s="24" t="s">
        <v>38</v>
      </c>
      <c r="B5" s="23">
        <f t="shared" si="0"/>
        <v>350</v>
      </c>
      <c r="C5" s="22">
        <v>850</v>
      </c>
      <c r="D5" s="23">
        <v>600</v>
      </c>
      <c r="E5" s="22">
        <v>890</v>
      </c>
      <c r="F5" s="25">
        <f t="shared" si="1"/>
        <v>-890</v>
      </c>
      <c r="J5" t="s">
        <v>5</v>
      </c>
      <c r="K5" s="3" t="s">
        <v>25</v>
      </c>
    </row>
    <row r="6" spans="1:12" ht="29" x14ac:dyDescent="0.3">
      <c r="A6" s="24" t="s">
        <v>39</v>
      </c>
      <c r="B6" s="23">
        <f t="shared" si="0"/>
        <v>325</v>
      </c>
      <c r="C6" s="22">
        <v>875</v>
      </c>
      <c r="D6" s="23">
        <v>600</v>
      </c>
      <c r="E6" s="22">
        <v>925</v>
      </c>
      <c r="F6" s="25">
        <f t="shared" si="1"/>
        <v>-925</v>
      </c>
      <c r="J6" t="s">
        <v>6</v>
      </c>
      <c r="K6" s="4" t="s">
        <v>46</v>
      </c>
    </row>
    <row r="7" spans="1:12" ht="29" x14ac:dyDescent="0.3">
      <c r="A7" s="24" t="s">
        <v>40</v>
      </c>
      <c r="B7" s="23">
        <f t="shared" si="0"/>
        <v>290</v>
      </c>
      <c r="C7" s="22">
        <v>910</v>
      </c>
      <c r="D7" s="23">
        <v>600</v>
      </c>
      <c r="E7" s="22">
        <v>955</v>
      </c>
      <c r="F7" s="25">
        <f t="shared" si="1"/>
        <v>-955</v>
      </c>
      <c r="J7" t="s">
        <v>7</v>
      </c>
      <c r="K7" s="8" t="s">
        <v>24</v>
      </c>
    </row>
    <row r="8" spans="1:12" ht="29" x14ac:dyDescent="0.3">
      <c r="A8" s="24" t="s">
        <v>41</v>
      </c>
      <c r="B8" s="23">
        <f t="shared" si="0"/>
        <v>250</v>
      </c>
      <c r="C8" s="23">
        <v>950</v>
      </c>
      <c r="D8" s="23">
        <v>600</v>
      </c>
      <c r="E8" s="23">
        <v>1000</v>
      </c>
      <c r="F8" s="25">
        <f t="shared" si="1"/>
        <v>-1000</v>
      </c>
      <c r="J8" t="s">
        <v>12</v>
      </c>
      <c r="K8" s="4" t="s">
        <v>26</v>
      </c>
    </row>
    <row r="9" spans="1:12" ht="29" x14ac:dyDescent="0.3">
      <c r="J9" t="s">
        <v>13</v>
      </c>
      <c r="K9" s="4" t="s">
        <v>43</v>
      </c>
    </row>
    <row r="10" spans="1:12" ht="29" x14ac:dyDescent="0.3">
      <c r="J10" t="s">
        <v>14</v>
      </c>
      <c r="K10" s="4" t="s">
        <v>45</v>
      </c>
    </row>
    <row r="11" spans="1:12" ht="17" x14ac:dyDescent="0.4">
      <c r="B11" s="7" t="s">
        <v>0</v>
      </c>
      <c r="D11" s="7" t="s">
        <v>0</v>
      </c>
      <c r="F11" s="7" t="s">
        <v>0</v>
      </c>
      <c r="J11" t="s">
        <v>15</v>
      </c>
      <c r="K11" s="3" t="s">
        <v>27</v>
      </c>
    </row>
    <row r="12" spans="1:12" ht="43.5" x14ac:dyDescent="0.3">
      <c r="J12" t="s">
        <v>20</v>
      </c>
      <c r="K12" s="4" t="s">
        <v>61</v>
      </c>
    </row>
  </sheetData>
  <phoneticPr fontId="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8396-4D89-48BF-8231-225F9992958D}">
  <dimension ref="A1:M16"/>
  <sheetViews>
    <sheetView showGridLines="0" topLeftCell="A3" workbookViewId="0">
      <selection activeCell="G4" sqref="G4"/>
    </sheetView>
  </sheetViews>
  <sheetFormatPr defaultRowHeight="14.5" x14ac:dyDescent="0.3"/>
  <cols>
    <col min="1" max="4" width="10.3984375" customWidth="1"/>
    <col min="5" max="5" width="14.09765625" customWidth="1"/>
    <col min="6" max="6" width="6.19921875" customWidth="1"/>
    <col min="7" max="8" width="31.3984375" customWidth="1"/>
    <col min="9" max="9" width="8.09765625" style="12" customWidth="1"/>
    <col min="10" max="10" width="8.69921875" customWidth="1"/>
    <col min="11" max="11" width="6.8984375" customWidth="1"/>
    <col min="12" max="12" width="46.69921875" style="4" customWidth="1"/>
    <col min="13" max="13" width="10.69921875" style="4" customWidth="1"/>
  </cols>
  <sheetData>
    <row r="1" spans="1:13" ht="33.5" customHeight="1" x14ac:dyDescent="0.3"/>
    <row r="2" spans="1:13" ht="30.5" customHeight="1" x14ac:dyDescent="0.6">
      <c r="A2" s="11" t="s">
        <v>53</v>
      </c>
      <c r="G2" s="26" t="s">
        <v>52</v>
      </c>
      <c r="H2" s="26"/>
    </row>
    <row r="3" spans="1:13" s="11" customFormat="1" ht="24.5" customHeight="1" x14ac:dyDescent="0.4">
      <c r="A3" s="34" t="s">
        <v>34</v>
      </c>
      <c r="B3" s="34" t="s">
        <v>42</v>
      </c>
      <c r="C3" s="34" t="s">
        <v>44</v>
      </c>
      <c r="D3" s="34" t="s">
        <v>48</v>
      </c>
      <c r="F3" s="15" t="s">
        <v>34</v>
      </c>
      <c r="G3" s="16" t="s">
        <v>42</v>
      </c>
      <c r="H3" s="17" t="s">
        <v>44</v>
      </c>
      <c r="I3" s="18"/>
      <c r="K3" s="11" t="s">
        <v>16</v>
      </c>
      <c r="L3" s="13" t="s">
        <v>17</v>
      </c>
      <c r="M3" s="13" t="s">
        <v>18</v>
      </c>
    </row>
    <row r="4" spans="1:13" s="11" customFormat="1" ht="24.5" customHeight="1" x14ac:dyDescent="0.4">
      <c r="A4" s="14" t="s">
        <v>35</v>
      </c>
      <c r="B4" s="22">
        <v>660</v>
      </c>
      <c r="C4" s="22">
        <v>800</v>
      </c>
      <c r="D4" s="14">
        <f t="shared" ref="D4:D10" si="0">SUM(B4:C4)</f>
        <v>1460</v>
      </c>
      <c r="F4" s="21" t="s">
        <v>41</v>
      </c>
      <c r="G4" s="19">
        <v>950</v>
      </c>
      <c r="H4" s="20">
        <v>1000</v>
      </c>
      <c r="I4" s="18"/>
      <c r="K4" s="11" t="s">
        <v>2</v>
      </c>
      <c r="L4" s="5" t="s">
        <v>49</v>
      </c>
      <c r="M4" s="13"/>
    </row>
    <row r="5" spans="1:13" s="11" customFormat="1" ht="24.5" customHeight="1" x14ac:dyDescent="0.4">
      <c r="A5" s="14" t="s">
        <v>36</v>
      </c>
      <c r="B5" s="22">
        <v>750</v>
      </c>
      <c r="C5" s="22">
        <v>820</v>
      </c>
      <c r="D5" s="14">
        <f t="shared" si="0"/>
        <v>1570</v>
      </c>
      <c r="F5" s="21" t="s">
        <v>40</v>
      </c>
      <c r="G5" s="19">
        <v>910</v>
      </c>
      <c r="H5" s="20">
        <v>955</v>
      </c>
      <c r="I5" s="18"/>
      <c r="K5" s="11" t="s">
        <v>3</v>
      </c>
      <c r="L5" s="3" t="s">
        <v>55</v>
      </c>
      <c r="M5" s="13"/>
    </row>
    <row r="6" spans="1:13" s="11" customFormat="1" ht="24.5" customHeight="1" x14ac:dyDescent="0.4">
      <c r="A6" s="14" t="s">
        <v>37</v>
      </c>
      <c r="B6" s="22">
        <v>800</v>
      </c>
      <c r="C6" s="22">
        <v>850</v>
      </c>
      <c r="D6" s="14">
        <f t="shared" si="0"/>
        <v>1650</v>
      </c>
      <c r="F6" s="21" t="s">
        <v>39</v>
      </c>
      <c r="G6" s="19">
        <v>875</v>
      </c>
      <c r="H6" s="20">
        <v>925</v>
      </c>
      <c r="I6" s="18"/>
      <c r="K6" s="11" t="s">
        <v>4</v>
      </c>
      <c r="L6" s="6" t="s">
        <v>54</v>
      </c>
      <c r="M6" s="13"/>
    </row>
    <row r="7" spans="1:13" s="11" customFormat="1" ht="24.5" customHeight="1" x14ac:dyDescent="0.4">
      <c r="A7" s="14" t="s">
        <v>38</v>
      </c>
      <c r="B7" s="22">
        <v>850</v>
      </c>
      <c r="C7" s="22">
        <v>890</v>
      </c>
      <c r="D7" s="14">
        <f t="shared" si="0"/>
        <v>1740</v>
      </c>
      <c r="F7" s="21" t="s">
        <v>38</v>
      </c>
      <c r="G7" s="19">
        <v>850</v>
      </c>
      <c r="H7" s="20">
        <v>890</v>
      </c>
      <c r="I7" s="18">
        <f>SUM(G7:H7)</f>
        <v>1740</v>
      </c>
      <c r="K7" s="11" t="s">
        <v>5</v>
      </c>
      <c r="L7" s="3" t="s">
        <v>50</v>
      </c>
      <c r="M7" s="13"/>
    </row>
    <row r="8" spans="1:13" s="11" customFormat="1" ht="24.5" customHeight="1" x14ac:dyDescent="0.4">
      <c r="A8" s="14" t="s">
        <v>39</v>
      </c>
      <c r="B8" s="22">
        <v>875</v>
      </c>
      <c r="C8" s="22">
        <v>925</v>
      </c>
      <c r="D8" s="14">
        <f t="shared" si="0"/>
        <v>1800</v>
      </c>
      <c r="F8" s="21" t="s">
        <v>37</v>
      </c>
      <c r="G8" s="19">
        <v>800</v>
      </c>
      <c r="H8" s="20">
        <v>850</v>
      </c>
      <c r="I8" s="18">
        <f>SUM(G8:H8)</f>
        <v>1650</v>
      </c>
      <c r="K8" s="11" t="s">
        <v>6</v>
      </c>
      <c r="L8" s="13" t="s">
        <v>51</v>
      </c>
      <c r="M8" s="13"/>
    </row>
    <row r="9" spans="1:13" s="11" customFormat="1" ht="24.5" customHeight="1" x14ac:dyDescent="0.4">
      <c r="A9" s="14" t="s">
        <v>40</v>
      </c>
      <c r="B9" s="22">
        <v>910</v>
      </c>
      <c r="C9" s="22">
        <v>955</v>
      </c>
      <c r="D9" s="14">
        <f t="shared" si="0"/>
        <v>1865</v>
      </c>
      <c r="F9" s="21" t="s">
        <v>36</v>
      </c>
      <c r="G9" s="19">
        <v>750</v>
      </c>
      <c r="H9" s="20">
        <v>820</v>
      </c>
      <c r="I9" s="18">
        <f>SUM(G9:H9)</f>
        <v>1570</v>
      </c>
      <c r="M9" s="13"/>
    </row>
    <row r="10" spans="1:13" s="11" customFormat="1" ht="24.5" customHeight="1" x14ac:dyDescent="0.4">
      <c r="A10" s="14" t="s">
        <v>41</v>
      </c>
      <c r="B10" s="23">
        <v>950</v>
      </c>
      <c r="C10" s="23">
        <v>1000</v>
      </c>
      <c r="D10" s="14">
        <f t="shared" si="0"/>
        <v>1950</v>
      </c>
      <c r="F10" s="21" t="s">
        <v>35</v>
      </c>
      <c r="G10" s="19">
        <v>660</v>
      </c>
      <c r="H10" s="20">
        <v>800</v>
      </c>
      <c r="I10" s="18">
        <f>SUM(G10:H10)</f>
        <v>1460</v>
      </c>
      <c r="M10" s="13"/>
    </row>
    <row r="11" spans="1:13" x14ac:dyDescent="0.3">
      <c r="L11"/>
    </row>
    <row r="12" spans="1:13" x14ac:dyDescent="0.3">
      <c r="L12"/>
    </row>
    <row r="13" spans="1:13" ht="25.5" customHeight="1" x14ac:dyDescent="0.3">
      <c r="A13" t="s">
        <v>30</v>
      </c>
      <c r="B13">
        <f>MAX(B4:C10)</f>
        <v>1000</v>
      </c>
      <c r="C13">
        <f>MAX(B4:C10)</f>
        <v>1000</v>
      </c>
      <c r="F13" t="s">
        <v>30</v>
      </c>
      <c r="G13">
        <f>MAX(G4:H10)</f>
        <v>1000</v>
      </c>
      <c r="H13">
        <f>MAX(G4:H10)</f>
        <v>1000</v>
      </c>
      <c r="L13"/>
    </row>
    <row r="16" spans="1:13" x14ac:dyDescent="0.3">
      <c r="A16" t="s">
        <v>47</v>
      </c>
      <c r="F16" t="s">
        <v>47</v>
      </c>
    </row>
  </sheetData>
  <sortState xmlns:xlrd2="http://schemas.microsoft.com/office/spreadsheetml/2017/richdata2" ref="F4:I10">
    <sortCondition descending="1" ref="I4:I10"/>
  </sortState>
  <mergeCells count="1">
    <mergeCell ref="G2:H2"/>
  </mergeCells>
  <phoneticPr fontId="6" type="noConversion"/>
  <conditionalFormatting sqref="G4:G10 G1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{F59DF7D0-6011-4FE9-B874-3EF0C3E07472}</x14:id>
        </ext>
      </extLst>
    </cfRule>
  </conditionalFormatting>
  <conditionalFormatting sqref="H4:H10 H13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{DC3D0FFE-A9B5-4157-B114-2DA6C11DFAD2}</x14:id>
        </ext>
      </extLst>
    </cfRule>
  </conditionalFormatting>
  <conditionalFormatting sqref="H4:H10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{AB22E26C-52F6-42B2-98B6-57BD7F780754}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9DF7D0-6011-4FE9-B874-3EF0C3E07472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G4:G10 G13</xm:sqref>
        </x14:conditionalFormatting>
        <x14:conditionalFormatting xmlns:xm="http://schemas.microsoft.com/office/excel/2006/main">
          <x14:cfRule type="dataBar" id="{DC3D0FFE-A9B5-4157-B114-2DA6C11DFA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H4:H10 H13</xm:sqref>
        </x14:conditionalFormatting>
        <x14:conditionalFormatting xmlns:xm="http://schemas.microsoft.com/office/excel/2006/main">
          <x14:cfRule type="dataBar" id="{AB22E26C-52F6-42B2-98B6-57BD7F7807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9C86-7916-4FC0-85DE-A5C1F4638F7D}">
  <dimension ref="A1:Q15"/>
  <sheetViews>
    <sheetView showGridLines="0" tabSelected="1" workbookViewId="0">
      <selection activeCell="Q1" sqref="Q1:Q1048576"/>
    </sheetView>
  </sheetViews>
  <sheetFormatPr defaultRowHeight="14.5" x14ac:dyDescent="0.3"/>
  <cols>
    <col min="1" max="4" width="10.3984375" customWidth="1"/>
    <col min="5" max="5" width="24.09765625" bestFit="1" customWidth="1"/>
    <col min="6" max="6" width="24" customWidth="1"/>
    <col min="7" max="8" width="7.3984375" customWidth="1"/>
    <col min="9" max="9" width="14.09765625" customWidth="1"/>
    <col min="10" max="10" width="6.19921875" style="45" customWidth="1"/>
    <col min="11" max="12" width="31.8984375" customWidth="1"/>
    <col min="13" max="13" width="8.09765625" style="12" customWidth="1"/>
    <col min="14" max="14" width="8.69921875" customWidth="1"/>
    <col min="15" max="15" width="6.8984375" customWidth="1"/>
    <col min="16" max="16" width="46.69921875" style="4" customWidth="1"/>
  </cols>
  <sheetData>
    <row r="1" spans="1:17" ht="30.5" customHeight="1" x14ac:dyDescent="0.6">
      <c r="A1" s="11" t="s">
        <v>53</v>
      </c>
      <c r="K1" s="26" t="s">
        <v>52</v>
      </c>
      <c r="L1" s="26"/>
    </row>
    <row r="2" spans="1:17" s="11" customFormat="1" ht="24.5" customHeight="1" x14ac:dyDescent="0.4">
      <c r="A2" s="34" t="s">
        <v>34</v>
      </c>
      <c r="B2" s="34" t="s">
        <v>42</v>
      </c>
      <c r="C2" s="34" t="s">
        <v>44</v>
      </c>
      <c r="D2" s="34" t="s">
        <v>48</v>
      </c>
      <c r="E2" s="37" t="s">
        <v>64</v>
      </c>
      <c r="F2" s="37" t="s">
        <v>65</v>
      </c>
      <c r="G2" s="37" t="s">
        <v>67</v>
      </c>
      <c r="H2" s="37" t="s">
        <v>68</v>
      </c>
      <c r="J2" s="46" t="s">
        <v>34</v>
      </c>
      <c r="K2" s="16" t="s">
        <v>42</v>
      </c>
      <c r="L2" s="17" t="s">
        <v>44</v>
      </c>
      <c r="M2" s="18"/>
      <c r="O2" s="11" t="s">
        <v>16</v>
      </c>
      <c r="P2" s="13" t="s">
        <v>17</v>
      </c>
    </row>
    <row r="3" spans="1:17" s="11" customFormat="1" ht="24.5" customHeight="1" x14ac:dyDescent="0.5">
      <c r="A3" s="14" t="s">
        <v>41</v>
      </c>
      <c r="B3" s="23">
        <v>950</v>
      </c>
      <c r="C3" s="23">
        <v>1000</v>
      </c>
      <c r="D3" s="14">
        <f>SUM(B3:C3)</f>
        <v>1950</v>
      </c>
      <c r="E3" s="39" t="str">
        <f>REPT(G3,INT(B3/100))</f>
        <v>■■■■■■■■■</v>
      </c>
      <c r="F3" s="38" t="str">
        <f>REPT(H3,INT(C3/100))</f>
        <v>★★★★★★★★★★</v>
      </c>
      <c r="G3" s="43" t="s">
        <v>66</v>
      </c>
      <c r="H3" s="44" t="s">
        <v>69</v>
      </c>
      <c r="J3" s="36" t="str">
        <f>A3</f>
        <v>PG</v>
      </c>
      <c r="K3" s="41" t="str">
        <f>REPT(G3,INT(B3/100))</f>
        <v>■■■■■■■■■</v>
      </c>
      <c r="L3" s="40" t="str">
        <f>REPT(H3,INT(C3/100))</f>
        <v>★★★★★★★★★★</v>
      </c>
      <c r="M3" s="42" t="s">
        <v>72</v>
      </c>
      <c r="O3" s="11" t="s">
        <v>2</v>
      </c>
      <c r="P3" s="3" t="s">
        <v>70</v>
      </c>
      <c r="Q3" s="13"/>
    </row>
    <row r="4" spans="1:17" s="11" customFormat="1" ht="24.5" customHeight="1" x14ac:dyDescent="0.5">
      <c r="A4" s="14" t="s">
        <v>40</v>
      </c>
      <c r="B4" s="22">
        <v>910</v>
      </c>
      <c r="C4" s="22">
        <v>955</v>
      </c>
      <c r="D4" s="14">
        <f>SUM(B4:C4)</f>
        <v>1865</v>
      </c>
      <c r="E4" s="39" t="str">
        <f>REPT(G4,INT(B4/100))</f>
        <v>■■■■■■■■■</v>
      </c>
      <c r="F4" s="38" t="str">
        <f>REPT(H4,INT(C4/100))</f>
        <v>★★★★★★★★★</v>
      </c>
      <c r="G4" s="43" t="s">
        <v>66</v>
      </c>
      <c r="H4" s="44" t="s">
        <v>69</v>
      </c>
      <c r="J4" s="36" t="str">
        <f t="shared" ref="J4:J9" si="0">A4</f>
        <v>PF</v>
      </c>
      <c r="K4" s="41" t="str">
        <f>REPT(G4,INT(B4/100))</f>
        <v>■■■■■■■■■</v>
      </c>
      <c r="L4" s="40" t="str">
        <f>REPT(H4,INT(C4/100))</f>
        <v>★★★★★★★★★</v>
      </c>
      <c r="M4" s="42" t="s">
        <v>73</v>
      </c>
      <c r="O4" s="11" t="s">
        <v>3</v>
      </c>
      <c r="P4" s="11" t="s">
        <v>71</v>
      </c>
    </row>
    <row r="5" spans="1:17" s="11" customFormat="1" ht="24.5" customHeight="1" x14ac:dyDescent="0.5">
      <c r="A5" s="14" t="s">
        <v>39</v>
      </c>
      <c r="B5" s="22">
        <v>875</v>
      </c>
      <c r="C5" s="22">
        <v>925</v>
      </c>
      <c r="D5" s="14">
        <f>SUM(B5:C5)</f>
        <v>1800</v>
      </c>
      <c r="E5" s="39" t="str">
        <f>REPT(G5,INT(B5/100))</f>
        <v>■■■■■■■■</v>
      </c>
      <c r="F5" s="38" t="str">
        <f>REPT(H5,INT(C5/100))</f>
        <v>★★★★★★★★★</v>
      </c>
      <c r="G5" s="43" t="s">
        <v>66</v>
      </c>
      <c r="H5" s="44" t="s">
        <v>69</v>
      </c>
      <c r="J5" s="36" t="str">
        <f t="shared" si="0"/>
        <v>PE</v>
      </c>
      <c r="K5" s="41" t="str">
        <f>REPT(G5,INT(B5/100))</f>
        <v>■■■■■■■■</v>
      </c>
      <c r="L5" s="40" t="str">
        <f>REPT(H5,INT(C5/100))</f>
        <v>★★★★★★★★★</v>
      </c>
      <c r="M5" s="42" t="s">
        <v>74</v>
      </c>
      <c r="O5" s="11" t="s">
        <v>4</v>
      </c>
      <c r="P5" s="5" t="s">
        <v>49</v>
      </c>
    </row>
    <row r="6" spans="1:17" s="11" customFormat="1" ht="24.5" customHeight="1" x14ac:dyDescent="0.5">
      <c r="A6" s="14" t="s">
        <v>38</v>
      </c>
      <c r="B6" s="22">
        <v>850</v>
      </c>
      <c r="C6" s="22">
        <v>890</v>
      </c>
      <c r="D6" s="14">
        <f>SUM(B6:C6)</f>
        <v>1740</v>
      </c>
      <c r="E6" s="39" t="str">
        <f>REPT(G6,INT(B6/100))</f>
        <v>■■■■■■■■</v>
      </c>
      <c r="F6" s="38" t="str">
        <f>REPT(H6,INT(C6/100))</f>
        <v>★★★★★★★★</v>
      </c>
      <c r="G6" s="43" t="s">
        <v>66</v>
      </c>
      <c r="H6" s="44" t="s">
        <v>69</v>
      </c>
      <c r="J6" s="36" t="str">
        <f t="shared" si="0"/>
        <v>PD</v>
      </c>
      <c r="K6" s="41" t="str">
        <f>REPT(G6,INT(B6/100))</f>
        <v>■■■■■■■■</v>
      </c>
      <c r="L6" s="40" t="str">
        <f>REPT(H6,INT(C6/100))</f>
        <v>★★★★★★★★</v>
      </c>
      <c r="M6" s="42" t="s">
        <v>75</v>
      </c>
      <c r="O6" s="11" t="s">
        <v>5</v>
      </c>
      <c r="P6" s="3" t="s">
        <v>50</v>
      </c>
    </row>
    <row r="7" spans="1:17" s="11" customFormat="1" ht="24.5" customHeight="1" x14ac:dyDescent="0.5">
      <c r="A7" s="14" t="s">
        <v>37</v>
      </c>
      <c r="B7" s="22">
        <v>800</v>
      </c>
      <c r="C7" s="22">
        <v>850</v>
      </c>
      <c r="D7" s="14">
        <f>SUM(B7:C7)</f>
        <v>1650</v>
      </c>
      <c r="E7" s="39" t="str">
        <f>REPT(G7,INT(B7/100))</f>
        <v>■■■■■■■■</v>
      </c>
      <c r="F7" s="38" t="str">
        <f>REPT(H7,INT(C7/100))</f>
        <v>★★★★★★★★</v>
      </c>
      <c r="G7" s="43" t="s">
        <v>66</v>
      </c>
      <c r="H7" s="44" t="s">
        <v>69</v>
      </c>
      <c r="J7" s="36" t="str">
        <f t="shared" si="0"/>
        <v>PC</v>
      </c>
      <c r="K7" s="41" t="str">
        <f>REPT(G7,INT(B7/100))</f>
        <v>■■■■■■■■</v>
      </c>
      <c r="L7" s="40" t="str">
        <f>REPT(H7,INT(C7/100))</f>
        <v>★★★★★★★★</v>
      </c>
      <c r="M7" s="42" t="s">
        <v>76</v>
      </c>
      <c r="O7" s="11" t="s">
        <v>6</v>
      </c>
      <c r="P7" s="13" t="s">
        <v>51</v>
      </c>
    </row>
    <row r="8" spans="1:17" s="11" customFormat="1" ht="24.5" customHeight="1" x14ac:dyDescent="0.5">
      <c r="A8" s="14" t="s">
        <v>36</v>
      </c>
      <c r="B8" s="22">
        <v>750</v>
      </c>
      <c r="C8" s="22">
        <v>820</v>
      </c>
      <c r="D8" s="14">
        <f>SUM(B8:C8)</f>
        <v>1570</v>
      </c>
      <c r="E8" s="39" t="str">
        <f>REPT(G8,INT(B8/100))</f>
        <v>■■■■■■■</v>
      </c>
      <c r="F8" s="38" t="str">
        <f>REPT(H8,INT(C8/100))</f>
        <v>★★★★★★★★</v>
      </c>
      <c r="G8" s="43" t="s">
        <v>66</v>
      </c>
      <c r="H8" s="44" t="s">
        <v>69</v>
      </c>
      <c r="J8" s="36" t="str">
        <f t="shared" si="0"/>
        <v>PB</v>
      </c>
      <c r="K8" s="41" t="str">
        <f>REPT(G8,INT(B8/100))</f>
        <v>■■■■■■■</v>
      </c>
      <c r="L8" s="40" t="str">
        <f>REPT(H8,INT(C8/100))</f>
        <v>★★★★★★★★</v>
      </c>
      <c r="M8" s="42" t="s">
        <v>77</v>
      </c>
    </row>
    <row r="9" spans="1:17" s="11" customFormat="1" ht="24.5" customHeight="1" x14ac:dyDescent="0.5">
      <c r="A9" s="14" t="s">
        <v>35</v>
      </c>
      <c r="B9" s="22">
        <v>660</v>
      </c>
      <c r="C9" s="22">
        <v>800</v>
      </c>
      <c r="D9" s="14">
        <f>SUM(B9:C9)</f>
        <v>1460</v>
      </c>
      <c r="E9" s="39" t="str">
        <f>REPT(G9,INT(B9/100))</f>
        <v>■■■■■■</v>
      </c>
      <c r="F9" s="38" t="str">
        <f>REPT(H9,INT(C9/100))</f>
        <v>★★★★★★★★</v>
      </c>
      <c r="G9" s="43" t="s">
        <v>66</v>
      </c>
      <c r="H9" s="44" t="s">
        <v>69</v>
      </c>
      <c r="J9" s="36" t="str">
        <f t="shared" si="0"/>
        <v>PA</v>
      </c>
      <c r="K9" s="41" t="str">
        <f>REPT(G9,INT(B9/100))</f>
        <v>■■■■■■</v>
      </c>
      <c r="L9" s="40" t="str">
        <f>REPT(H9,INT(C9/100))</f>
        <v>★★★★★★★★</v>
      </c>
      <c r="M9" s="42" t="s">
        <v>78</v>
      </c>
    </row>
    <row r="10" spans="1:17" x14ac:dyDescent="0.3">
      <c r="P10"/>
    </row>
    <row r="11" spans="1:17" x14ac:dyDescent="0.3">
      <c r="P11"/>
    </row>
    <row r="12" spans="1:17" ht="25.5" customHeight="1" x14ac:dyDescent="0.3">
      <c r="A12" t="s">
        <v>30</v>
      </c>
      <c r="B12">
        <f>MAX(B3:C9)</f>
        <v>1000</v>
      </c>
      <c r="C12">
        <f>MAX(B3:C9)</f>
        <v>1000</v>
      </c>
      <c r="P12"/>
    </row>
    <row r="15" spans="1:17" x14ac:dyDescent="0.3">
      <c r="A15" t="s">
        <v>47</v>
      </c>
    </row>
  </sheetData>
  <sortState xmlns:xlrd2="http://schemas.microsoft.com/office/spreadsheetml/2017/richdata2" ref="A3:H9">
    <sortCondition descending="1" ref="D3:D9"/>
  </sortState>
  <mergeCells count="1">
    <mergeCell ref="K1:L1"/>
  </mergeCells>
  <phoneticPr fontId="6" type="noConversion"/>
  <conditionalFormatting sqref="K3:K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{5DEBC3D0-38C6-4343-B9D0-CD0B8C86633A}</x14:id>
        </ext>
      </extLst>
    </cfRule>
  </conditionalFormatting>
  <conditionalFormatting sqref="L3:L9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{6F54A245-B7EC-445D-9959-6B08C2C4E135}</x14:id>
        </ext>
      </extLst>
    </cfRule>
  </conditionalFormatting>
  <conditionalFormatting sqref="L3:L9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{6529B934-DF9D-4C82-AAD7-AB66018C07DA}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EBC3D0-38C6-4343-B9D0-CD0B8C86633A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K3:K9</xm:sqref>
        </x14:conditionalFormatting>
        <x14:conditionalFormatting xmlns:xm="http://schemas.microsoft.com/office/excel/2006/main">
          <x14:cfRule type="dataBar" id="{6F54A245-B7EC-445D-9959-6B08C2C4E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L3:L9</xm:sqref>
        </x14:conditionalFormatting>
        <x14:conditionalFormatting xmlns:xm="http://schemas.microsoft.com/office/excel/2006/main">
          <x14:cfRule type="dataBar" id="{6529B934-DF9D-4C82-AAD7-AB66018C07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7415-7F28-483B-9E6E-C6B50642AA6F}">
  <sheetPr codeName="Sheet1"/>
  <dimension ref="A1:O24"/>
  <sheetViews>
    <sheetView workbookViewId="0">
      <selection activeCell="H17" sqref="H17"/>
    </sheetView>
  </sheetViews>
  <sheetFormatPr defaultColWidth="0" defaultRowHeight="14.5" zeroHeight="1" x14ac:dyDescent="0.3"/>
  <cols>
    <col min="1" max="1" width="8.69921875" style="2" customWidth="1"/>
    <col min="2" max="2" width="13.69921875" style="2" customWidth="1"/>
    <col min="3" max="3" width="11.59765625" style="2" customWidth="1"/>
    <col min="4" max="4" width="11" style="2" customWidth="1"/>
    <col min="5" max="5" width="12" style="2" customWidth="1"/>
    <col min="6" max="6" width="13.69921875" style="2" customWidth="1"/>
    <col min="7" max="15" width="9.09765625" style="2" customWidth="1"/>
    <col min="16" max="16384" width="9.09765625" style="2" hidden="1"/>
  </cols>
  <sheetData>
    <row r="1" spans="1:14" ht="19.5" customHeight="1" x14ac:dyDescent="0.45">
      <c r="A1" s="30" t="s">
        <v>34</v>
      </c>
      <c r="B1" s="32" t="s">
        <v>56</v>
      </c>
      <c r="C1" s="30" t="s">
        <v>42</v>
      </c>
      <c r="D1" s="32" t="s">
        <v>58</v>
      </c>
      <c r="E1" s="30" t="s">
        <v>44</v>
      </c>
      <c r="F1" s="32" t="s">
        <v>57</v>
      </c>
      <c r="H1" s="29" t="s">
        <v>63</v>
      </c>
      <c r="I1" s="29"/>
      <c r="J1" s="29"/>
      <c r="K1" s="29"/>
      <c r="L1" s="29"/>
      <c r="M1" s="29"/>
      <c r="N1" s="29"/>
    </row>
    <row r="2" spans="1:14" ht="17.25" customHeight="1" x14ac:dyDescent="0.3">
      <c r="A2" s="24" t="s">
        <v>35</v>
      </c>
      <c r="B2" s="27">
        <f t="shared" ref="B2:B8" si="0">1200-C2</f>
        <v>540</v>
      </c>
      <c r="C2" s="22">
        <v>660</v>
      </c>
      <c r="D2" s="27">
        <v>600</v>
      </c>
      <c r="E2" s="22">
        <v>800</v>
      </c>
      <c r="F2" s="27">
        <f t="shared" ref="F2:F8" si="1">1200-E2</f>
        <v>400</v>
      </c>
    </row>
    <row r="3" spans="1:14" ht="17.25" customHeight="1" x14ac:dyDescent="0.3">
      <c r="A3" s="24" t="s">
        <v>36</v>
      </c>
      <c r="B3" s="27">
        <f t="shared" si="0"/>
        <v>450</v>
      </c>
      <c r="C3" s="22">
        <v>750</v>
      </c>
      <c r="D3" s="27">
        <v>600</v>
      </c>
      <c r="E3" s="22">
        <v>820</v>
      </c>
      <c r="F3" s="27">
        <f t="shared" si="1"/>
        <v>380</v>
      </c>
    </row>
    <row r="4" spans="1:14" ht="17.25" customHeight="1" x14ac:dyDescent="0.3">
      <c r="A4" s="24" t="s">
        <v>37</v>
      </c>
      <c r="B4" s="27">
        <f t="shared" si="0"/>
        <v>400</v>
      </c>
      <c r="C4" s="22">
        <v>800</v>
      </c>
      <c r="D4" s="27">
        <v>600</v>
      </c>
      <c r="E4" s="22">
        <v>850</v>
      </c>
      <c r="F4" s="27">
        <f t="shared" si="1"/>
        <v>350</v>
      </c>
    </row>
    <row r="5" spans="1:14" ht="17.25" customHeight="1" x14ac:dyDescent="0.3">
      <c r="A5" s="24" t="s">
        <v>38</v>
      </c>
      <c r="B5" s="27">
        <f t="shared" si="0"/>
        <v>350</v>
      </c>
      <c r="C5" s="22">
        <v>850</v>
      </c>
      <c r="D5" s="27">
        <v>600</v>
      </c>
      <c r="E5" s="22">
        <v>890</v>
      </c>
      <c r="F5" s="27">
        <f t="shared" si="1"/>
        <v>310</v>
      </c>
    </row>
    <row r="6" spans="1:14" ht="17.25" customHeight="1" x14ac:dyDescent="0.3">
      <c r="A6" s="24" t="s">
        <v>39</v>
      </c>
      <c r="B6" s="27">
        <f t="shared" si="0"/>
        <v>325</v>
      </c>
      <c r="C6" s="22">
        <v>875</v>
      </c>
      <c r="D6" s="27">
        <v>600</v>
      </c>
      <c r="E6" s="22">
        <v>925</v>
      </c>
      <c r="F6" s="27">
        <f t="shared" si="1"/>
        <v>275</v>
      </c>
    </row>
    <row r="7" spans="1:14" ht="17.25" customHeight="1" x14ac:dyDescent="0.3">
      <c r="A7" s="24" t="s">
        <v>40</v>
      </c>
      <c r="B7" s="27">
        <f t="shared" si="0"/>
        <v>290</v>
      </c>
      <c r="C7" s="22">
        <v>910</v>
      </c>
      <c r="D7" s="27">
        <v>600</v>
      </c>
      <c r="E7" s="22">
        <v>955</v>
      </c>
      <c r="F7" s="27">
        <f t="shared" si="1"/>
        <v>245</v>
      </c>
    </row>
    <row r="8" spans="1:14" ht="17.25" customHeight="1" x14ac:dyDescent="0.3">
      <c r="A8" s="24" t="s">
        <v>41</v>
      </c>
      <c r="B8" s="27">
        <f t="shared" si="0"/>
        <v>250</v>
      </c>
      <c r="C8" s="23">
        <v>950</v>
      </c>
      <c r="D8" s="27">
        <v>600</v>
      </c>
      <c r="E8" s="23">
        <v>1000</v>
      </c>
      <c r="F8" s="27">
        <f t="shared" si="1"/>
        <v>200</v>
      </c>
    </row>
    <row r="9" spans="1:14" x14ac:dyDescent="0.3"/>
    <row r="10" spans="1:14" x14ac:dyDescent="0.3"/>
    <row r="11" spans="1:14" x14ac:dyDescent="0.3"/>
    <row r="12" spans="1:14" x14ac:dyDescent="0.3"/>
    <row r="13" spans="1:14" x14ac:dyDescent="0.3"/>
    <row r="14" spans="1:14" x14ac:dyDescent="0.3"/>
    <row r="15" spans="1:14" x14ac:dyDescent="0.3"/>
    <row r="16" spans="1:14" x14ac:dyDescent="0.3">
      <c r="B16" s="28" t="s">
        <v>62</v>
      </c>
      <c r="D16" s="28" t="s">
        <v>62</v>
      </c>
      <c r="F16" s="28" t="s">
        <v>62</v>
      </c>
    </row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hidden="1" x14ac:dyDescent="0.3"/>
    <row r="24" s="2" customFormat="1" hidden="1" x14ac:dyDescent="0.3"/>
  </sheetData>
  <sortState xmlns:xlrd2="http://schemas.microsoft.com/office/spreadsheetml/2017/richdata2" ref="A2:F8">
    <sortCondition ref="C2:C8"/>
  </sortState>
  <mergeCells count="1">
    <mergeCell ref="H1:N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蝴蝶圖-輔助欄</vt:lpstr>
      <vt:lpstr>蝴蝶圖</vt:lpstr>
      <vt:lpstr>蝴蝶圖1</vt:lpstr>
      <vt:lpstr>蝴蝶圖2</vt:lpstr>
      <vt:lpstr>蝴蝶圖3</vt:lpstr>
      <vt:lpstr>蝴蝶圖3-變更圖案</vt:lpstr>
      <vt:lpstr>蝴蝶圖4-格式化</vt:lpstr>
      <vt:lpstr>蝴蝶圖5-rept</vt:lpstr>
      <vt:lpstr>蝴蝶圖6</vt:lpstr>
      <vt:lpstr>Kutools_Chart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</cp:lastModifiedBy>
  <dcterms:created xsi:type="dcterms:W3CDTF">2020-11-18T03:17:00Z</dcterms:created>
  <dcterms:modified xsi:type="dcterms:W3CDTF">2023-04-29T11:43:43Z</dcterms:modified>
</cp:coreProperties>
</file>