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EF416540-A2E7-4A7A-9F5B-F443EEC06788}" xr6:coauthVersionLast="47" xr6:coauthVersionMax="47" xr10:uidLastSave="{00000000-0000-0000-0000-000000000000}"/>
  <bookViews>
    <workbookView xWindow="-103" yWindow="-103" windowWidth="33120" windowHeight="18120" activeTab="6" xr2:uid="{B36B4624-DED8-40DA-B0FD-A0243CCA1E5A}"/>
  </bookViews>
  <sheets>
    <sheet name="kpa1" sheetId="5" r:id="rId1"/>
    <sheet name="kpa2" sheetId="6" r:id="rId2"/>
    <sheet name="subtotal-格式化條件" sheetId="4" r:id="rId3"/>
    <sheet name="subtotal" sheetId="1" r:id="rId4"/>
    <sheet name="小計加總" sheetId="2" r:id="rId5"/>
    <sheet name="小計平均" sheetId="3" r:id="rId6"/>
    <sheet name="subtotal函數" sheetId="7" r:id="rId7"/>
    <sheet name="subtotal函數 (2)" sheetId="8" r:id="rId8"/>
  </sheets>
  <definedNames>
    <definedName name="_xlnm._FilterDatabase" localSheetId="3" hidden="1">subtotal!$A$3:$H$84</definedName>
    <definedName name="_xlnm._FilterDatabase" localSheetId="2" hidden="1">'subtotal-格式化條件'!$A$3:$H$84</definedName>
    <definedName name="Slicer_產品代碼">#N/A</definedName>
    <definedName name="Slicer_單價">#N/A</definedName>
  </definedNames>
  <calcPr calcId="191029"/>
  <pivotCaches>
    <pivotCache cacheId="18" r:id="rId9"/>
  </pivotCaches>
  <extLst>
    <ext xmlns:x14="http://schemas.microsoft.com/office/spreadsheetml/2009/9/main" uri="{BBE1A952-AA13-448e-AADC-164F8A28A991}">
      <x14:slicerCaches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8" l="1"/>
  <c r="A7" i="8"/>
  <c r="I33" i="8"/>
  <c r="I34" i="8"/>
  <c r="A45" i="7"/>
  <c r="A46" i="7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4" i="4"/>
  <c r="H85" i="4"/>
  <c r="A85" i="4"/>
  <c r="H84" i="4"/>
  <c r="A84" i="4"/>
  <c r="H83" i="4"/>
  <c r="A83" i="4"/>
  <c r="H82" i="4"/>
  <c r="A82" i="4"/>
  <c r="H81" i="4"/>
  <c r="A81" i="4"/>
  <c r="H80" i="4"/>
  <c r="A80" i="4"/>
  <c r="H79" i="4"/>
  <c r="A79" i="4"/>
  <c r="H78" i="4"/>
  <c r="A78" i="4"/>
  <c r="H77" i="4"/>
  <c r="A77" i="4"/>
  <c r="H76" i="4"/>
  <c r="A76" i="4"/>
  <c r="H75" i="4"/>
  <c r="A75" i="4"/>
  <c r="H74" i="4"/>
  <c r="A74" i="4"/>
  <c r="H73" i="4"/>
  <c r="A73" i="4"/>
  <c r="H72" i="4"/>
  <c r="A72" i="4"/>
  <c r="H71" i="4"/>
  <c r="A71" i="4"/>
  <c r="H70" i="4"/>
  <c r="A70" i="4"/>
  <c r="H69" i="4"/>
  <c r="A69" i="4"/>
  <c r="H68" i="4"/>
  <c r="A68" i="4"/>
  <c r="H67" i="4"/>
  <c r="A67" i="4"/>
  <c r="H66" i="4"/>
  <c r="A66" i="4"/>
  <c r="H65" i="4"/>
  <c r="A65" i="4"/>
  <c r="H64" i="4"/>
  <c r="A64" i="4"/>
  <c r="H63" i="4"/>
  <c r="A63" i="4"/>
  <c r="H62" i="4"/>
  <c r="A62" i="4"/>
  <c r="H61" i="4"/>
  <c r="A61" i="4"/>
  <c r="H60" i="4"/>
  <c r="A60" i="4"/>
  <c r="H59" i="4"/>
  <c r="A59" i="4"/>
  <c r="H58" i="4"/>
  <c r="A58" i="4"/>
  <c r="H57" i="4"/>
  <c r="A57" i="4"/>
  <c r="H56" i="4"/>
  <c r="A56" i="4"/>
  <c r="H55" i="4"/>
  <c r="A55" i="4"/>
  <c r="H54" i="4"/>
  <c r="A54" i="4"/>
  <c r="H53" i="4"/>
  <c r="A53" i="4"/>
  <c r="H52" i="4"/>
  <c r="A52" i="4"/>
  <c r="H51" i="4"/>
  <c r="A51" i="4"/>
  <c r="H50" i="4"/>
  <c r="A50" i="4"/>
  <c r="H49" i="4"/>
  <c r="A49" i="4"/>
  <c r="H48" i="4"/>
  <c r="A48" i="4"/>
  <c r="H47" i="4"/>
  <c r="A47" i="4"/>
  <c r="H46" i="4"/>
  <c r="A46" i="4"/>
  <c r="H45" i="4"/>
  <c r="A45" i="4"/>
  <c r="H44" i="4"/>
  <c r="A44" i="4"/>
  <c r="H43" i="4"/>
  <c r="A43" i="4"/>
  <c r="H42" i="4"/>
  <c r="A42" i="4"/>
  <c r="H41" i="4"/>
  <c r="A41" i="4"/>
  <c r="H40" i="4"/>
  <c r="A40" i="4"/>
  <c r="H39" i="4"/>
  <c r="A39" i="4"/>
  <c r="H38" i="4"/>
  <c r="A38" i="4"/>
  <c r="H37" i="4"/>
  <c r="A37" i="4"/>
  <c r="H36" i="4"/>
  <c r="A36" i="4"/>
  <c r="H35" i="4"/>
  <c r="A35" i="4"/>
  <c r="H34" i="4"/>
  <c r="A34" i="4"/>
  <c r="H33" i="4"/>
  <c r="A33" i="4"/>
  <c r="H32" i="4"/>
  <c r="A32" i="4"/>
  <c r="H31" i="4"/>
  <c r="A31" i="4"/>
  <c r="H30" i="4"/>
  <c r="A30" i="4"/>
  <c r="H29" i="4"/>
  <c r="A29" i="4"/>
  <c r="H28" i="4"/>
  <c r="A28" i="4"/>
  <c r="H27" i="4"/>
  <c r="A27" i="4"/>
  <c r="H26" i="4"/>
  <c r="A26" i="4"/>
  <c r="H25" i="4"/>
  <c r="A25" i="4"/>
  <c r="H24" i="4"/>
  <c r="A24" i="4"/>
  <c r="H23" i="4"/>
  <c r="A23" i="4"/>
  <c r="H22" i="4"/>
  <c r="A22" i="4"/>
  <c r="H21" i="4"/>
  <c r="A21" i="4"/>
  <c r="H20" i="4"/>
  <c r="A20" i="4"/>
  <c r="H19" i="4"/>
  <c r="A19" i="4"/>
  <c r="H18" i="4"/>
  <c r="A18" i="4"/>
  <c r="H17" i="4"/>
  <c r="A17" i="4"/>
  <c r="H16" i="4"/>
  <c r="A16" i="4"/>
  <c r="H15" i="4"/>
  <c r="A15" i="4"/>
  <c r="H14" i="4"/>
  <c r="A14" i="4"/>
  <c r="H13" i="4"/>
  <c r="A13" i="4"/>
  <c r="H12" i="4"/>
  <c r="A12" i="4"/>
  <c r="H11" i="4"/>
  <c r="A11" i="4"/>
  <c r="H10" i="4"/>
  <c r="A10" i="4"/>
  <c r="H9" i="4"/>
  <c r="A9" i="4"/>
  <c r="H8" i="4"/>
  <c r="A8" i="4"/>
  <c r="H7" i="4"/>
  <c r="A7" i="4"/>
  <c r="H6" i="4"/>
  <c r="A6" i="4"/>
  <c r="H5" i="4"/>
  <c r="A5" i="4"/>
  <c r="H4" i="4"/>
  <c r="H87" i="4" s="1"/>
  <c r="A4" i="4"/>
  <c r="H50" i="3" l="1"/>
  <c r="F50" i="3"/>
  <c r="G50" i="3" s="1"/>
  <c r="H49" i="3"/>
  <c r="F49" i="3"/>
  <c r="G49" i="3" s="1"/>
  <c r="H48" i="3"/>
  <c r="G48" i="3"/>
  <c r="F48" i="3"/>
  <c r="H47" i="3"/>
  <c r="F47" i="3"/>
  <c r="G47" i="3" s="1"/>
  <c r="H46" i="3"/>
  <c r="F46" i="3"/>
  <c r="G46" i="3" s="1"/>
  <c r="H45" i="3"/>
  <c r="G45" i="3"/>
  <c r="F45" i="3"/>
  <c r="H43" i="3"/>
  <c r="F43" i="3"/>
  <c r="G43" i="3" s="1"/>
  <c r="H42" i="3"/>
  <c r="F42" i="3"/>
  <c r="G42" i="3" s="1"/>
  <c r="H41" i="3"/>
  <c r="F41" i="3"/>
  <c r="G41" i="3" s="1"/>
  <c r="H40" i="3"/>
  <c r="F40" i="3"/>
  <c r="G40" i="3" s="1"/>
  <c r="H39" i="3"/>
  <c r="F39" i="3"/>
  <c r="G39" i="3" s="1"/>
  <c r="H38" i="3"/>
  <c r="F38" i="3"/>
  <c r="G38" i="3" s="1"/>
  <c r="G44" i="3" s="1"/>
  <c r="H36" i="3"/>
  <c r="F36" i="3"/>
  <c r="G36" i="3" s="1"/>
  <c r="H35" i="3"/>
  <c r="F35" i="3"/>
  <c r="G35" i="3" s="1"/>
  <c r="H34" i="3"/>
  <c r="F34" i="3"/>
  <c r="G34" i="3" s="1"/>
  <c r="H33" i="3"/>
  <c r="F33" i="3"/>
  <c r="G33" i="3" s="1"/>
  <c r="H32" i="3"/>
  <c r="F32" i="3"/>
  <c r="G32" i="3" s="1"/>
  <c r="H31" i="3"/>
  <c r="F31" i="3"/>
  <c r="G31" i="3" s="1"/>
  <c r="H29" i="3"/>
  <c r="F29" i="3"/>
  <c r="G29" i="3" s="1"/>
  <c r="H28" i="3"/>
  <c r="F28" i="3"/>
  <c r="G28" i="3" s="1"/>
  <c r="H27" i="3"/>
  <c r="G27" i="3"/>
  <c r="F27" i="3"/>
  <c r="H26" i="3"/>
  <c r="F26" i="3"/>
  <c r="G26" i="3" s="1"/>
  <c r="H25" i="3"/>
  <c r="F25" i="3"/>
  <c r="G25" i="3" s="1"/>
  <c r="H24" i="3"/>
  <c r="F24" i="3"/>
  <c r="G24" i="3" s="1"/>
  <c r="H23" i="3"/>
  <c r="F23" i="3"/>
  <c r="G23" i="3" s="1"/>
  <c r="H22" i="3"/>
  <c r="F22" i="3"/>
  <c r="G22" i="3" s="1"/>
  <c r="H20" i="3"/>
  <c r="G20" i="3"/>
  <c r="F20" i="3"/>
  <c r="H19" i="3"/>
  <c r="F19" i="3"/>
  <c r="G19" i="3" s="1"/>
  <c r="H18" i="3"/>
  <c r="F18" i="3"/>
  <c r="G18" i="3" s="1"/>
  <c r="H17" i="3"/>
  <c r="F17" i="3"/>
  <c r="G17" i="3" s="1"/>
  <c r="H16" i="3"/>
  <c r="F16" i="3"/>
  <c r="G16" i="3" s="1"/>
  <c r="H15" i="3"/>
  <c r="F15" i="3"/>
  <c r="G15" i="3" s="1"/>
  <c r="H14" i="3"/>
  <c r="F14" i="3"/>
  <c r="G14" i="3" s="1"/>
  <c r="H13" i="3"/>
  <c r="G13" i="3"/>
  <c r="F13" i="3"/>
  <c r="H12" i="3"/>
  <c r="F12" i="3"/>
  <c r="G12" i="3" s="1"/>
  <c r="H10" i="3"/>
  <c r="F10" i="3"/>
  <c r="G10" i="3" s="1"/>
  <c r="H9" i="3"/>
  <c r="F9" i="3"/>
  <c r="G9" i="3" s="1"/>
  <c r="H8" i="3"/>
  <c r="F8" i="3"/>
  <c r="G8" i="3" s="1"/>
  <c r="H7" i="3"/>
  <c r="F7" i="3"/>
  <c r="G7" i="3" s="1"/>
  <c r="H6" i="3"/>
  <c r="G6" i="3"/>
  <c r="F6" i="3"/>
  <c r="H5" i="3"/>
  <c r="F5" i="3"/>
  <c r="G5" i="3" s="1"/>
  <c r="H4" i="3"/>
  <c r="F4" i="3"/>
  <c r="G4" i="3" s="1"/>
  <c r="H3" i="3"/>
  <c r="F3" i="3"/>
  <c r="G3" i="3" s="1"/>
  <c r="G51" i="3" l="1"/>
  <c r="G37" i="3"/>
  <c r="G21" i="3"/>
  <c r="G11" i="3"/>
  <c r="G52" i="3" s="1"/>
  <c r="G30" i="3"/>
  <c r="H50" i="2" l="1"/>
  <c r="F50" i="2"/>
  <c r="G50" i="2" s="1"/>
  <c r="H49" i="2"/>
  <c r="F49" i="2"/>
  <c r="G49" i="2" s="1"/>
  <c r="H48" i="2"/>
  <c r="F48" i="2"/>
  <c r="G48" i="2" s="1"/>
  <c r="H47" i="2"/>
  <c r="F47" i="2"/>
  <c r="G47" i="2" s="1"/>
  <c r="H46" i="2"/>
  <c r="F46" i="2"/>
  <c r="G46" i="2" s="1"/>
  <c r="H45" i="2"/>
  <c r="F45" i="2"/>
  <c r="G45" i="2" s="1"/>
  <c r="H43" i="2"/>
  <c r="F43" i="2"/>
  <c r="G43" i="2" s="1"/>
  <c r="H42" i="2"/>
  <c r="G42" i="2"/>
  <c r="F42" i="2"/>
  <c r="H41" i="2"/>
  <c r="F41" i="2"/>
  <c r="G41" i="2" s="1"/>
  <c r="H40" i="2"/>
  <c r="F40" i="2"/>
  <c r="G40" i="2" s="1"/>
  <c r="H39" i="2"/>
  <c r="F39" i="2"/>
  <c r="G39" i="2" s="1"/>
  <c r="H38" i="2"/>
  <c r="F38" i="2"/>
  <c r="G38" i="2" s="1"/>
  <c r="H36" i="2"/>
  <c r="G36" i="2"/>
  <c r="F36" i="2"/>
  <c r="H35" i="2"/>
  <c r="G35" i="2"/>
  <c r="F35" i="2"/>
  <c r="H34" i="2"/>
  <c r="F34" i="2"/>
  <c r="G34" i="2" s="1"/>
  <c r="H33" i="2"/>
  <c r="F33" i="2"/>
  <c r="G33" i="2" s="1"/>
  <c r="H32" i="2"/>
  <c r="F32" i="2"/>
  <c r="G32" i="2" s="1"/>
  <c r="H31" i="2"/>
  <c r="F31" i="2"/>
  <c r="G31" i="2" s="1"/>
  <c r="H29" i="2"/>
  <c r="F29" i="2"/>
  <c r="G29" i="2" s="1"/>
  <c r="H28" i="2"/>
  <c r="F28" i="2"/>
  <c r="G28" i="2" s="1"/>
  <c r="H27" i="2"/>
  <c r="F27" i="2"/>
  <c r="G27" i="2" s="1"/>
  <c r="H26" i="2"/>
  <c r="F26" i="2"/>
  <c r="G26" i="2" s="1"/>
  <c r="H25" i="2"/>
  <c r="F25" i="2"/>
  <c r="G25" i="2" s="1"/>
  <c r="H24" i="2"/>
  <c r="F24" i="2"/>
  <c r="G24" i="2" s="1"/>
  <c r="H23" i="2"/>
  <c r="G23" i="2"/>
  <c r="F23" i="2"/>
  <c r="H22" i="2"/>
  <c r="F22" i="2"/>
  <c r="G22" i="2" s="1"/>
  <c r="H20" i="2"/>
  <c r="F20" i="2"/>
  <c r="G20" i="2" s="1"/>
  <c r="H19" i="2"/>
  <c r="F19" i="2"/>
  <c r="G19" i="2" s="1"/>
  <c r="H18" i="2"/>
  <c r="F18" i="2"/>
  <c r="G18" i="2" s="1"/>
  <c r="H17" i="2"/>
  <c r="F17" i="2"/>
  <c r="G17" i="2" s="1"/>
  <c r="H16" i="2"/>
  <c r="F16" i="2"/>
  <c r="G16" i="2" s="1"/>
  <c r="H15" i="2"/>
  <c r="G15" i="2"/>
  <c r="F15" i="2"/>
  <c r="H14" i="2"/>
  <c r="F14" i="2"/>
  <c r="G14" i="2" s="1"/>
  <c r="H13" i="2"/>
  <c r="F13" i="2"/>
  <c r="G13" i="2" s="1"/>
  <c r="H12" i="2"/>
  <c r="F12" i="2"/>
  <c r="G12" i="2" s="1"/>
  <c r="H10" i="2"/>
  <c r="F10" i="2"/>
  <c r="G10" i="2" s="1"/>
  <c r="H9" i="2"/>
  <c r="F9" i="2"/>
  <c r="G9" i="2" s="1"/>
  <c r="H8" i="2"/>
  <c r="F8" i="2"/>
  <c r="G8" i="2" s="1"/>
  <c r="H7" i="2"/>
  <c r="F7" i="2"/>
  <c r="G7" i="2" s="1"/>
  <c r="H6" i="2"/>
  <c r="F6" i="2"/>
  <c r="G6" i="2" s="1"/>
  <c r="H5" i="2"/>
  <c r="F5" i="2"/>
  <c r="G5" i="2" s="1"/>
  <c r="H4" i="2"/>
  <c r="F4" i="2"/>
  <c r="G4" i="2" s="1"/>
  <c r="H3" i="2"/>
  <c r="F3" i="2"/>
  <c r="G3" i="2" s="1"/>
  <c r="G30" i="2" l="1"/>
  <c r="G44" i="2"/>
  <c r="G37" i="2"/>
  <c r="G21" i="2"/>
  <c r="G51" i="2"/>
  <c r="G11" i="2"/>
  <c r="G52" i="2" s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4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4" i="1"/>
  <c r="H87" i="1" l="1"/>
</calcChain>
</file>

<file path=xl/sharedStrings.xml><?xml version="1.0" encoding="utf-8"?>
<sst xmlns="http://schemas.openxmlformats.org/spreadsheetml/2006/main" count="944" uniqueCount="158">
  <si>
    <t>品名</t>
    <phoneticPr fontId="1" type="noConversion"/>
  </si>
  <si>
    <t>序號</t>
    <phoneticPr fontId="1" type="noConversion"/>
  </si>
  <si>
    <t>產品類別</t>
    <phoneticPr fontId="1" type="noConversion"/>
  </si>
  <si>
    <t>女裝</t>
    <phoneticPr fontId="1" type="noConversion"/>
  </si>
  <si>
    <t>男裝</t>
    <phoneticPr fontId="1" type="noConversion"/>
  </si>
  <si>
    <t>童裝</t>
    <phoneticPr fontId="1" type="noConversion"/>
  </si>
  <si>
    <t>運動服</t>
    <phoneticPr fontId="1" type="noConversion"/>
  </si>
  <si>
    <t>產品編號</t>
    <phoneticPr fontId="1" type="noConversion"/>
  </si>
  <si>
    <t>CA1250</t>
    <phoneticPr fontId="1" type="noConversion"/>
  </si>
  <si>
    <t>BT1553</t>
    <phoneticPr fontId="1" type="noConversion"/>
  </si>
  <si>
    <t>KD1583</t>
    <phoneticPr fontId="1" type="noConversion"/>
  </si>
  <si>
    <t>SP6332</t>
    <phoneticPr fontId="1" type="noConversion"/>
  </si>
  <si>
    <t>網紗長裙</t>
    <phoneticPr fontId="1" type="noConversion"/>
  </si>
  <si>
    <t>牛仔寬版褲</t>
  </si>
  <si>
    <t>入庫數量</t>
    <phoneticPr fontId="1" type="noConversion"/>
  </si>
  <si>
    <t>入庫日期</t>
    <phoneticPr fontId="1" type="noConversion"/>
  </si>
  <si>
    <t>牛仔寬版褲</t>
    <phoneticPr fontId="1" type="noConversion"/>
  </si>
  <si>
    <t>英字燙印圓領短袖上衣</t>
  </si>
  <si>
    <t>BT1554</t>
    <phoneticPr fontId="1" type="noConversion"/>
  </si>
  <si>
    <t>滾邊棉質休閒長褲</t>
  </si>
  <si>
    <t>BT1552</t>
    <phoneticPr fontId="1" type="noConversion"/>
  </si>
  <si>
    <t>自然刷色牛仔襯衫</t>
  </si>
  <si>
    <t>BT1555</t>
    <phoneticPr fontId="1" type="noConversion"/>
  </si>
  <si>
    <t>顯瘦牛仔短褲</t>
  </si>
  <si>
    <t>CA1251</t>
    <phoneticPr fontId="1" type="noConversion"/>
  </si>
  <si>
    <t>雪花質感錐形褲</t>
    <phoneticPr fontId="1" type="noConversion"/>
  </si>
  <si>
    <t>CA1252</t>
    <phoneticPr fontId="1" type="noConversion"/>
  </si>
  <si>
    <t>荷葉百褶長裙</t>
    <phoneticPr fontId="1" type="noConversion"/>
  </si>
  <si>
    <t>CA1254</t>
    <phoneticPr fontId="1" type="noConversion"/>
  </si>
  <si>
    <t>CA1255</t>
    <phoneticPr fontId="1" type="noConversion"/>
  </si>
  <si>
    <t>圓點連袖上衣</t>
    <phoneticPr fontId="1" type="noConversion"/>
  </si>
  <si>
    <t>動物系萌 T</t>
    <phoneticPr fontId="1" type="noConversion"/>
  </si>
  <si>
    <t>KD1584</t>
    <phoneticPr fontId="1" type="noConversion"/>
  </si>
  <si>
    <t>無袖洋裝</t>
    <phoneticPr fontId="1" type="noConversion"/>
  </si>
  <si>
    <t>棒棒糖含棉上衣</t>
    <phoneticPr fontId="1" type="noConversion"/>
  </si>
  <si>
    <t>KD1585</t>
    <phoneticPr fontId="1" type="noConversion"/>
  </si>
  <si>
    <t>綁帶假兩件印花洋裝</t>
    <phoneticPr fontId="1" type="noConversion"/>
  </si>
  <si>
    <t>CA1256</t>
    <phoneticPr fontId="1" type="noConversion"/>
  </si>
  <si>
    <t>咖啡紗涼感緊身上衣</t>
    <phoneticPr fontId="1" type="noConversion"/>
  </si>
  <si>
    <t>抗UV短袖運動上衣</t>
    <phoneticPr fontId="1" type="noConversion"/>
  </si>
  <si>
    <t>SP6331</t>
    <phoneticPr fontId="1" type="noConversion"/>
  </si>
  <si>
    <t>拼接排汗長褲</t>
    <phoneticPr fontId="1" type="noConversion"/>
  </si>
  <si>
    <t>SP6333</t>
    <phoneticPr fontId="1" type="noConversion"/>
  </si>
  <si>
    <t>印花運動背心</t>
    <phoneticPr fontId="1" type="noConversion"/>
  </si>
  <si>
    <t>SP6334</t>
    <phoneticPr fontId="1" type="noConversion"/>
  </si>
  <si>
    <t>單價</t>
    <phoneticPr fontId="1" type="noConversion"/>
  </si>
  <si>
    <t>春夏裝進貨記錄</t>
    <phoneticPr fontId="1" type="noConversion"/>
  </si>
  <si>
    <t>進貨金額</t>
    <phoneticPr fontId="1" type="noConversion"/>
  </si>
  <si>
    <t>進貨總金額</t>
    <phoneticPr fontId="1" type="noConversion"/>
  </si>
  <si>
    <t>2019年上半年應付帳款</t>
    <phoneticPr fontId="1" type="noConversion"/>
  </si>
  <si>
    <t>應付日期</t>
    <phoneticPr fontId="6" type="noConversion"/>
  </si>
  <si>
    <t>客戶名稱</t>
    <phoneticPr fontId="6" type="noConversion"/>
  </si>
  <si>
    <t>付款方式</t>
    <phoneticPr fontId="6" type="noConversion"/>
  </si>
  <si>
    <t>未稅</t>
    <phoneticPr fontId="6" type="noConversion"/>
  </si>
  <si>
    <t>稅金</t>
    <phoneticPr fontId="6" type="noConversion"/>
  </si>
  <si>
    <t>實付金額</t>
    <phoneticPr fontId="6" type="noConversion"/>
  </si>
  <si>
    <t>月份</t>
    <phoneticPr fontId="6" type="noConversion"/>
  </si>
  <si>
    <t>三零建設</t>
    <phoneticPr fontId="1" type="noConversion"/>
  </si>
  <si>
    <t>支票</t>
  </si>
  <si>
    <t>和幕建設</t>
    <phoneticPr fontId="1" type="noConversion"/>
  </si>
  <si>
    <t>現金</t>
  </si>
  <si>
    <t>峰鍏化工</t>
    <phoneticPr fontId="1" type="noConversion"/>
  </si>
  <si>
    <t>至上電子公司</t>
    <phoneticPr fontId="1" type="noConversion"/>
  </si>
  <si>
    <t>力行鋼鐵</t>
    <phoneticPr fontId="1" type="noConversion"/>
  </si>
  <si>
    <t>建宏壓克力</t>
    <phoneticPr fontId="1" type="noConversion"/>
  </si>
  <si>
    <t>瑞意科技</t>
    <phoneticPr fontId="1" type="noConversion"/>
  </si>
  <si>
    <t>祥欣材料</t>
    <phoneticPr fontId="1" type="noConversion"/>
  </si>
  <si>
    <t xml:space="preserve"> 1月  合計</t>
  </si>
  <si>
    <t>融新企業</t>
    <phoneticPr fontId="1" type="noConversion"/>
  </si>
  <si>
    <t>佳世塑料</t>
    <phoneticPr fontId="1" type="noConversion"/>
  </si>
  <si>
    <t>中新保全</t>
    <phoneticPr fontId="1" type="noConversion"/>
  </si>
  <si>
    <t>瑞源股份有限公司</t>
    <phoneticPr fontId="1" type="noConversion"/>
  </si>
  <si>
    <t>奇新電子</t>
    <phoneticPr fontId="1" type="noConversion"/>
  </si>
  <si>
    <t xml:space="preserve"> 2月  合計</t>
  </si>
  <si>
    <t>峻偉實業</t>
    <phoneticPr fontId="1" type="noConversion"/>
  </si>
  <si>
    <t xml:space="preserve"> 3月  合計</t>
  </si>
  <si>
    <t>偉所創意公司</t>
    <phoneticPr fontId="1" type="noConversion"/>
  </si>
  <si>
    <t xml:space="preserve"> 4月  合計</t>
  </si>
  <si>
    <t xml:space="preserve"> 5月  合計</t>
  </si>
  <si>
    <t xml:space="preserve"> 6月  合計</t>
  </si>
  <si>
    <t>總計</t>
  </si>
  <si>
    <t xml:space="preserve"> 1月  最大</t>
  </si>
  <si>
    <t xml:space="preserve"> 2月  最大</t>
  </si>
  <si>
    <t xml:space="preserve"> 3月  最大</t>
  </si>
  <si>
    <t xml:space="preserve"> 4月  最大</t>
  </si>
  <si>
    <t xml:space="preserve"> 5月  最大</t>
  </si>
  <si>
    <t xml:space="preserve"> 6月  最大</t>
  </si>
  <si>
    <t>總計最大值</t>
  </si>
  <si>
    <t>女裝</t>
  </si>
  <si>
    <t>男裝</t>
  </si>
  <si>
    <t>童裝</t>
  </si>
  <si>
    <t>運動服</t>
  </si>
  <si>
    <t>荷葉百褶長裙</t>
  </si>
  <si>
    <t>雪花質感錐形褲</t>
  </si>
  <si>
    <t>圓點連袖上衣</t>
  </si>
  <si>
    <t>綁帶假兩件印花洋裝</t>
  </si>
  <si>
    <t>網紗長裙</t>
  </si>
  <si>
    <t>動物系萌 T</t>
  </si>
  <si>
    <t>棒棒糖含棉上衣</t>
  </si>
  <si>
    <t>無袖洋裝</t>
  </si>
  <si>
    <t>印花運動背心</t>
  </si>
  <si>
    <t>抗UV短袖運動上衣</t>
  </si>
  <si>
    <t>咖啡紗涼感緊身上衣</t>
  </si>
  <si>
    <t>拼接排汗長褲</t>
  </si>
  <si>
    <t>產品類別</t>
  </si>
  <si>
    <t>品名</t>
  </si>
  <si>
    <t>數值</t>
  </si>
  <si>
    <t>%</t>
  </si>
  <si>
    <t>% 的加總</t>
  </si>
  <si>
    <t>計數 - 產品編號</t>
  </si>
  <si>
    <t>計數 - 產品編號 的加總</t>
  </si>
  <si>
    <t>加總 - 入庫數量 的加總</t>
  </si>
  <si>
    <t>加總 - 入庫數量</t>
  </si>
  <si>
    <t>入庫日期</t>
  </si>
  <si>
    <t>(全部)</t>
  </si>
  <si>
    <t>產品代碼</t>
    <phoneticPr fontId="1" type="noConversion"/>
  </si>
  <si>
    <r>
      <t xml:space="preserve">Microsoft 365 Excel Mac </t>
    </r>
    <r>
      <rPr>
        <u/>
        <sz val="12"/>
        <color theme="10"/>
        <rFont val="新細明體"/>
        <family val="1"/>
        <charset val="136"/>
        <scheme val="minor"/>
      </rPr>
      <t>版 Microsoft 365 Excel Excel 網頁版 Excel 2021 Mac 版 Excel 2021 Excel 2019 Mac 版 Excel 2019 Excel 2016 Mac 版 Excel 2016 Excel 2013 Excel 2010 Excel 2007 Mac 版 Excel 2011 Excel Starter 2010 更少</t>
    </r>
  </si>
  <si>
    <r>
      <t>本文將說明</t>
    </r>
    <r>
      <rPr>
        <sz val="12"/>
        <color rgb="FF1E1E1E"/>
        <rFont val="Segoe UI"/>
        <family val="2"/>
      </rPr>
      <t xml:space="preserve"> Microsoft Excel </t>
    </r>
    <r>
      <rPr>
        <sz val="12"/>
        <color rgb="FF1E1E1E"/>
        <rFont val="標楷體"/>
        <family val="4"/>
        <charset val="136"/>
      </rPr>
      <t>中</t>
    </r>
    <r>
      <rPr>
        <sz val="12"/>
        <color rgb="FF1E1E1E"/>
        <rFont val="Segoe UI"/>
        <family val="2"/>
      </rPr>
      <t> </t>
    </r>
    <r>
      <rPr>
        <b/>
        <sz val="12"/>
        <color rgb="FF1E1E1E"/>
        <rFont val="Segoe UI"/>
        <family val="2"/>
      </rPr>
      <t>SUBTOTAL</t>
    </r>
    <r>
      <rPr>
        <sz val="12"/>
        <color rgb="FF1E1E1E"/>
        <rFont val="Segoe UI"/>
        <family val="2"/>
      </rPr>
      <t> </t>
    </r>
    <r>
      <rPr>
        <sz val="12"/>
        <color rgb="FF1E1E1E"/>
        <rFont val="標楷體"/>
        <family val="4"/>
        <charset val="136"/>
      </rPr>
      <t>函數的公式語法及使用方式。</t>
    </r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</si>
  <si>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標楷體"/>
        <family val="4"/>
        <charset val="136"/>
      </rPr>
      <t>描述</t>
    </r>
  </si>
  <si>
    <r>
      <t>傳回清單或資料庫的小計。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在</t>
    </r>
    <r>
      <rPr>
        <sz val="12"/>
        <color rgb="FF1E1E1E"/>
        <rFont val="Segoe UI"/>
        <family val="2"/>
      </rPr>
      <t xml:space="preserve"> Excel </t>
    </r>
    <r>
      <rPr>
        <sz val="12"/>
        <color rgb="FF1E1E1E"/>
        <rFont val="標楷體"/>
        <family val="4"/>
        <charset val="136"/>
      </rPr>
      <t>桌面應用程式中，一般都是使用</t>
    </r>
    <r>
      <rPr>
        <sz val="12"/>
        <color rgb="FF1E1E1E"/>
        <rFont val="Segoe UI"/>
        <family val="2"/>
      </rPr>
      <t> </t>
    </r>
    <r>
      <rPr>
        <b/>
        <sz val="12"/>
        <color rgb="FF1E1E1E"/>
        <rFont val="Segoe UI"/>
        <family val="2"/>
      </rPr>
      <t>[</t>
    </r>
    <r>
      <rPr>
        <b/>
        <sz val="12"/>
        <color rgb="FF1E1E1E"/>
        <rFont val="標楷體"/>
        <family val="4"/>
        <charset val="136"/>
      </rPr>
      <t>資料</t>
    </r>
    <r>
      <rPr>
        <b/>
        <sz val="12"/>
        <color rgb="FF1E1E1E"/>
        <rFont val="Segoe UI"/>
        <family val="2"/>
      </rPr>
      <t>]</t>
    </r>
    <r>
      <rPr>
        <sz val="12"/>
        <color rgb="FF1E1E1E"/>
        <rFont val="Segoe UI"/>
        <family val="2"/>
      </rPr>
      <t> </t>
    </r>
    <r>
      <rPr>
        <sz val="12"/>
        <color rgb="FF1E1E1E"/>
        <rFont val="標楷體"/>
        <family val="4"/>
        <charset val="136"/>
      </rPr>
      <t>索引標籤上</t>
    </r>
    <r>
      <rPr>
        <sz val="12"/>
        <color rgb="FF1E1E1E"/>
        <rFont val="Segoe UI"/>
        <family val="2"/>
      </rPr>
      <t> </t>
    </r>
    <r>
      <rPr>
        <b/>
        <sz val="12"/>
        <color rgb="FF1E1E1E"/>
        <rFont val="Segoe UI"/>
        <family val="2"/>
      </rPr>
      <t>[</t>
    </r>
    <r>
      <rPr>
        <b/>
        <sz val="12"/>
        <color rgb="FF1E1E1E"/>
        <rFont val="標楷體"/>
        <family val="4"/>
        <charset val="136"/>
      </rPr>
      <t>大綱</t>
    </r>
    <r>
      <rPr>
        <b/>
        <sz val="12"/>
        <color rgb="FF1E1E1E"/>
        <rFont val="Segoe UI"/>
        <family val="2"/>
      </rPr>
      <t>]</t>
    </r>
    <r>
      <rPr>
        <sz val="12"/>
        <color rgb="FF1E1E1E"/>
        <rFont val="Segoe UI"/>
        <family val="2"/>
      </rPr>
      <t> </t>
    </r>
    <r>
      <rPr>
        <sz val="12"/>
        <color rgb="FF1E1E1E"/>
        <rFont val="標楷體"/>
        <family val="4"/>
        <charset val="136"/>
      </rPr>
      <t>群組中的</t>
    </r>
    <r>
      <rPr>
        <sz val="12"/>
        <color rgb="FF1E1E1E"/>
        <rFont val="Segoe UI"/>
        <family val="2"/>
      </rPr>
      <t> </t>
    </r>
    <r>
      <rPr>
        <b/>
        <sz val="12"/>
        <color rgb="FF1E1E1E"/>
        <rFont val="Segoe UI"/>
        <family val="2"/>
      </rPr>
      <t>[</t>
    </r>
    <r>
      <rPr>
        <b/>
        <sz val="12"/>
        <color rgb="FF1E1E1E"/>
        <rFont val="標楷體"/>
        <family val="4"/>
        <charset val="136"/>
      </rPr>
      <t>小計</t>
    </r>
    <r>
      <rPr>
        <b/>
        <sz val="12"/>
        <color rgb="FF1E1E1E"/>
        <rFont val="Segoe UI"/>
        <family val="2"/>
      </rPr>
      <t>]</t>
    </r>
    <r>
      <rPr>
        <sz val="12"/>
        <color rgb="FF1E1E1E"/>
        <rFont val="Segoe UI"/>
        <family val="2"/>
      </rPr>
      <t> </t>
    </r>
    <r>
      <rPr>
        <sz val="12"/>
        <color rgb="FF1E1E1E"/>
        <rFont val="標楷體"/>
        <family val="4"/>
        <charset val="136"/>
      </rPr>
      <t>命令，便可以很容易地建立包含小計的清單。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一旦建立小計清單後，就可以編輯</t>
    </r>
    <r>
      <rPr>
        <sz val="12"/>
        <color rgb="FF1E1E1E"/>
        <rFont val="Segoe UI"/>
        <family val="2"/>
      </rPr>
      <t xml:space="preserve"> SUBTOTAL </t>
    </r>
    <r>
      <rPr>
        <sz val="12"/>
        <color rgb="FF1E1E1E"/>
        <rFont val="標楷體"/>
        <family val="4"/>
        <charset val="136"/>
      </rPr>
      <t>函數來修改清單。</t>
    </r>
  </si>
  <si>
    <r>
      <t>2.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標楷體"/>
        <family val="4"/>
        <charset val="136"/>
      </rPr>
      <t>語法</t>
    </r>
  </si>
  <si>
    <t>SUBTOTAL(function_num,ref1,[ref2],...)</t>
  </si>
  <si>
    <r>
      <t xml:space="preserve">SUBTOTAL </t>
    </r>
    <r>
      <rPr>
        <sz val="12"/>
        <color rgb="FF1E1E1E"/>
        <rFont val="標楷體"/>
        <family val="4"/>
        <charset val="136"/>
      </rPr>
      <t>函數語法具有下列引數：</t>
    </r>
  </si>
  <si>
    <r>
      <t>Function_num</t>
    </r>
    <r>
      <rPr>
        <sz val="12"/>
        <color rgb="FF1E1E1E"/>
        <rFont val="Segoe UI"/>
        <family val="2"/>
      </rPr>
      <t xml:space="preserve">     </t>
    </r>
    <r>
      <rPr>
        <sz val="12"/>
        <color rgb="FF1E1E1E"/>
        <rFont val="標楷體"/>
        <family val="4"/>
        <charset val="136"/>
      </rPr>
      <t>必要。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數字</t>
    </r>
    <r>
      <rPr>
        <sz val="12"/>
        <color rgb="FF1E1E1E"/>
        <rFont val="Segoe UI"/>
        <family val="2"/>
      </rPr>
      <t xml:space="preserve"> 1-11 </t>
    </r>
    <r>
      <rPr>
        <sz val="12"/>
        <color rgb="FF1E1E1E"/>
        <rFont val="標楷體"/>
        <family val="4"/>
        <charset val="136"/>
      </rPr>
      <t>或</t>
    </r>
    <r>
      <rPr>
        <sz val="12"/>
        <color rgb="FF1E1E1E"/>
        <rFont val="Segoe UI"/>
        <family val="2"/>
      </rPr>
      <t xml:space="preserve"> 101-111 </t>
    </r>
    <r>
      <rPr>
        <sz val="12"/>
        <color rgb="FF1E1E1E"/>
        <rFont val="標楷體"/>
        <family val="4"/>
        <charset val="136"/>
      </rPr>
      <t>指定要用於計算小計的函數。</t>
    </r>
    <r>
      <rPr>
        <sz val="12"/>
        <color rgb="FF1E1E1E"/>
        <rFont val="Segoe UI"/>
        <family val="2"/>
      </rPr>
      <t xml:space="preserve"> 1-11 </t>
    </r>
    <r>
      <rPr>
        <sz val="12"/>
        <color rgb="FF1E1E1E"/>
        <rFont val="標楷體"/>
        <family val="4"/>
        <charset val="136"/>
      </rPr>
      <t>包括手動隱藏的列，但</t>
    </r>
    <r>
      <rPr>
        <sz val="12"/>
        <color rgb="FF1E1E1E"/>
        <rFont val="Segoe UI"/>
        <family val="2"/>
      </rPr>
      <t xml:space="preserve"> 101-111 </t>
    </r>
    <r>
      <rPr>
        <sz val="12"/>
        <color rgb="FF1E1E1E"/>
        <rFont val="標楷體"/>
        <family val="4"/>
        <charset val="136"/>
      </rPr>
      <t>會排除掉手動隱藏的列；篩掉的儲存格一律會排除。</t>
    </r>
  </si>
  <si>
    <t>Function_num</t>
  </si>
  <si>
    <r>
      <t>(</t>
    </r>
    <r>
      <rPr>
        <b/>
        <sz val="12"/>
        <color rgb="FF393939"/>
        <rFont val="標楷體"/>
        <family val="4"/>
        <charset val="136"/>
      </rPr>
      <t>包含隱藏的列</t>
    </r>
    <r>
      <rPr>
        <b/>
        <sz val="12"/>
        <color rgb="FF393939"/>
        <rFont val="Segoe UI"/>
        <family val="2"/>
      </rPr>
      <t>)</t>
    </r>
  </si>
  <si>
    <r>
      <t>(</t>
    </r>
    <r>
      <rPr>
        <b/>
        <sz val="12"/>
        <color rgb="FF393939"/>
        <rFont val="標楷體"/>
        <family val="4"/>
        <charset val="136"/>
      </rPr>
      <t>忽略隱藏列</t>
    </r>
    <r>
      <rPr>
        <b/>
        <sz val="12"/>
        <color rgb="FF393939"/>
        <rFont val="Segoe UI"/>
        <family val="2"/>
      </rPr>
      <t>)</t>
    </r>
  </si>
  <si>
    <t>函數</t>
  </si>
  <si>
    <t>AVERAGE</t>
  </si>
  <si>
    <t>COUNT</t>
  </si>
  <si>
    <t>COUNTA</t>
  </si>
  <si>
    <t>MAX</t>
  </si>
  <si>
    <t>MIN</t>
  </si>
  <si>
    <t>PRODUCT</t>
  </si>
  <si>
    <t>STDEV</t>
  </si>
  <si>
    <t>STDEVP</t>
  </si>
  <si>
    <t>SUM</t>
  </si>
  <si>
    <t>VAR</t>
  </si>
  <si>
    <t>VARP</t>
  </si>
  <si>
    <r>
      <t>Ref1</t>
    </r>
    <r>
      <rPr>
        <sz val="12"/>
        <color rgb="FF1E1E1E"/>
        <rFont val="Segoe UI"/>
        <family val="2"/>
      </rPr>
      <t xml:space="preserve">     </t>
    </r>
    <r>
      <rPr>
        <sz val="12"/>
        <color rgb="FF1E1E1E"/>
        <rFont val="標楷體"/>
        <family val="4"/>
        <charset val="136"/>
      </rPr>
      <t>必要。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您要取得小計值的第一個具名範圍或參照。</t>
    </r>
  </si>
  <si>
    <r>
      <t>Ref2,...</t>
    </r>
    <r>
      <rPr>
        <sz val="12"/>
        <color rgb="FF1E1E1E"/>
        <rFont val="Segoe UI"/>
        <family val="2"/>
      </rPr>
      <t xml:space="preserve">     </t>
    </r>
    <r>
      <rPr>
        <sz val="12"/>
        <color rgb="FF1E1E1E"/>
        <rFont val="標楷體"/>
        <family val="4"/>
        <charset val="136"/>
      </rPr>
      <t>選用。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第</t>
    </r>
    <r>
      <rPr>
        <sz val="12"/>
        <color rgb="FF1E1E1E"/>
        <rFont val="Segoe UI"/>
        <family val="2"/>
      </rPr>
      <t xml:space="preserve"> 2 </t>
    </r>
    <r>
      <rPr>
        <sz val="12"/>
        <color rgb="FF1E1E1E"/>
        <rFont val="標楷體"/>
        <family val="4"/>
        <charset val="136"/>
      </rPr>
      <t>個到第</t>
    </r>
    <r>
      <rPr>
        <sz val="12"/>
        <color rgb="FF1E1E1E"/>
        <rFont val="Segoe UI"/>
        <family val="2"/>
      </rPr>
      <t xml:space="preserve"> 254 </t>
    </r>
    <r>
      <rPr>
        <sz val="12"/>
        <color rgb="FF1E1E1E"/>
        <rFont val="標楷體"/>
        <family val="4"/>
        <charset val="136"/>
      </rPr>
      <t>個要計算小計的具名範圍或參照。</t>
    </r>
  </si>
  <si>
    <r>
      <t>3.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標楷體"/>
        <family val="4"/>
        <charset val="136"/>
      </rPr>
      <t>註解</t>
    </r>
  </si>
  <si>
    <r>
      <t>如果</t>
    </r>
    <r>
      <rPr>
        <sz val="12"/>
        <color rgb="FF1E1E1E"/>
        <rFont val="Segoe UI"/>
        <family val="2"/>
      </rPr>
      <t xml:space="preserve"> ref1</t>
    </r>
    <r>
      <rPr>
        <sz val="12"/>
        <color rgb="FF1E1E1E"/>
        <rFont val="標楷體"/>
        <family val="4"/>
        <charset val="136"/>
      </rPr>
      <t>、</t>
    </r>
    <r>
      <rPr>
        <sz val="12"/>
        <color rgb="FF1E1E1E"/>
        <rFont val="Segoe UI"/>
        <family val="2"/>
      </rPr>
      <t xml:space="preserve">ref2 </t>
    </r>
    <r>
      <rPr>
        <sz val="12"/>
        <color rgb="FF1E1E1E"/>
        <rFont val="標楷體"/>
        <family val="4"/>
        <charset val="136"/>
      </rPr>
      <t>中還有其他小計</t>
    </r>
    <r>
      <rPr>
        <sz val="12"/>
        <color rgb="FF1E1E1E"/>
        <rFont val="Segoe UI"/>
        <family val="2"/>
      </rPr>
      <t>,... (</t>
    </r>
    <r>
      <rPr>
        <sz val="12"/>
        <color rgb="FF1E1E1E"/>
        <rFont val="標楷體"/>
        <family val="4"/>
        <charset val="136"/>
      </rPr>
      <t>巢式小計</t>
    </r>
    <r>
      <rPr>
        <sz val="12"/>
        <color rgb="FF1E1E1E"/>
        <rFont val="Segoe UI"/>
        <family val="2"/>
      </rPr>
      <t xml:space="preserve">) </t>
    </r>
    <r>
      <rPr>
        <sz val="12"/>
        <color rgb="FF1E1E1E"/>
        <rFont val="標楷體"/>
        <family val="4"/>
        <charset val="136"/>
      </rPr>
      <t>，這些巢式小計會被忽略，以避免重複計算。</t>
    </r>
  </si>
  <si>
    <r>
      <t>對於</t>
    </r>
    <r>
      <rPr>
        <sz val="12"/>
        <color rgb="FF1E1E1E"/>
        <rFont val="Segoe UI"/>
        <family val="2"/>
      </rPr>
      <t xml:space="preserve"> 1 </t>
    </r>
    <r>
      <rPr>
        <sz val="12"/>
        <color rgb="FF1E1E1E"/>
        <rFont val="標楷體"/>
        <family val="4"/>
        <charset val="136"/>
      </rPr>
      <t>到</t>
    </r>
    <r>
      <rPr>
        <sz val="12"/>
        <color rgb="FF1E1E1E"/>
        <rFont val="Segoe UI"/>
        <family val="2"/>
      </rPr>
      <t xml:space="preserve"> 11 </t>
    </r>
    <r>
      <rPr>
        <sz val="12"/>
        <color rgb="FF1E1E1E"/>
        <rFont val="標楷體"/>
        <family val="4"/>
        <charset val="136"/>
      </rPr>
      <t>的</t>
    </r>
    <r>
      <rPr>
        <sz val="12"/>
        <color rgb="FF1E1E1E"/>
        <rFont val="Segoe UI"/>
        <family val="2"/>
      </rPr>
      <t xml:space="preserve"> function_num </t>
    </r>
    <r>
      <rPr>
        <sz val="12"/>
        <color rgb="FF1E1E1E"/>
        <rFont val="標楷體"/>
        <family val="4"/>
        <charset val="136"/>
      </rPr>
      <t>常數，</t>
    </r>
    <r>
      <rPr>
        <sz val="12"/>
        <color rgb="FF1E1E1E"/>
        <rFont val="Segoe UI"/>
        <family val="2"/>
      </rPr>
      <t xml:space="preserve">SUBTOTAL </t>
    </r>
    <r>
      <rPr>
        <sz val="12"/>
        <color rgb="FF1E1E1E"/>
        <rFont val="標楷體"/>
        <family val="4"/>
        <charset val="136"/>
      </rPr>
      <t>函數中包含隱藏的列值，此是由</t>
    </r>
    <r>
      <rPr>
        <sz val="12"/>
        <color rgb="FF1E1E1E"/>
        <rFont val="Segoe UI"/>
        <family val="2"/>
      </rPr>
      <t xml:space="preserve"> Excel </t>
    </r>
    <r>
      <rPr>
        <sz val="12"/>
        <color rgb="FF1E1E1E"/>
        <rFont val="標楷體"/>
        <family val="4"/>
        <charset val="136"/>
      </rPr>
      <t>桌面應用程式</t>
    </r>
    <r>
      <rPr>
        <sz val="12"/>
        <color rgb="FF1E1E1E"/>
        <rFont val="Segoe UI"/>
        <family val="2"/>
      </rPr>
      <t> </t>
    </r>
    <r>
      <rPr>
        <b/>
        <sz val="12"/>
        <color rgb="FF1E1E1E"/>
        <rFont val="Segoe UI"/>
        <family val="2"/>
      </rPr>
      <t>[</t>
    </r>
    <r>
      <rPr>
        <b/>
        <sz val="12"/>
        <color rgb="FF1E1E1E"/>
        <rFont val="標楷體"/>
        <family val="4"/>
        <charset val="136"/>
      </rPr>
      <t>常用</t>
    </r>
    <r>
      <rPr>
        <b/>
        <sz val="12"/>
        <color rgb="FF1E1E1E"/>
        <rFont val="Segoe UI"/>
        <family val="2"/>
      </rPr>
      <t>]</t>
    </r>
    <r>
      <rPr>
        <sz val="12"/>
        <color rgb="FF1E1E1E"/>
        <rFont val="Segoe UI"/>
        <family val="2"/>
      </rPr>
      <t> </t>
    </r>
    <r>
      <rPr>
        <sz val="12"/>
        <color rgb="FF1E1E1E"/>
        <rFont val="標楷體"/>
        <family val="4"/>
        <charset val="136"/>
      </rPr>
      <t>索引標籤上</t>
    </r>
    <r>
      <rPr>
        <sz val="12"/>
        <color rgb="FF1E1E1E"/>
        <rFont val="Segoe UI"/>
        <family val="2"/>
      </rPr>
      <t> </t>
    </r>
    <r>
      <rPr>
        <b/>
        <sz val="12"/>
        <color rgb="FF1E1E1E"/>
        <rFont val="Segoe UI"/>
        <family val="2"/>
      </rPr>
      <t>[</t>
    </r>
    <r>
      <rPr>
        <b/>
        <sz val="12"/>
        <color rgb="FF1E1E1E"/>
        <rFont val="標楷體"/>
        <family val="4"/>
        <charset val="136"/>
      </rPr>
      <t>儲存格</t>
    </r>
    <r>
      <rPr>
        <b/>
        <sz val="12"/>
        <color rgb="FF1E1E1E"/>
        <rFont val="Segoe UI"/>
        <family val="2"/>
      </rPr>
      <t>]</t>
    </r>
    <r>
      <rPr>
        <sz val="12"/>
        <color rgb="FF1E1E1E"/>
        <rFont val="Segoe UI"/>
        <family val="2"/>
      </rPr>
      <t> </t>
    </r>
    <r>
      <rPr>
        <sz val="12"/>
        <color rgb="FF1E1E1E"/>
        <rFont val="標楷體"/>
        <family val="4"/>
        <charset val="136"/>
      </rPr>
      <t>群組中，</t>
    </r>
    <r>
      <rPr>
        <b/>
        <sz val="12"/>
        <color rgb="FF1E1E1E"/>
        <rFont val="Segoe UI"/>
        <family val="2"/>
      </rPr>
      <t>[</t>
    </r>
    <r>
      <rPr>
        <b/>
        <sz val="12"/>
        <color rgb="FF1E1E1E"/>
        <rFont val="標楷體"/>
        <family val="4"/>
        <charset val="136"/>
      </rPr>
      <t>格式</t>
    </r>
    <r>
      <rPr>
        <b/>
        <sz val="12"/>
        <color rgb="FF1E1E1E"/>
        <rFont val="Segoe UI"/>
        <family val="2"/>
      </rPr>
      <t>]</t>
    </r>
    <r>
      <rPr>
        <sz val="12"/>
        <color rgb="FF1E1E1E"/>
        <rFont val="Segoe UI"/>
        <family val="2"/>
      </rPr>
      <t> </t>
    </r>
    <r>
      <rPr>
        <sz val="12"/>
        <color rgb="FF1E1E1E"/>
        <rFont val="標楷體"/>
        <family val="4"/>
        <charset val="136"/>
      </rPr>
      <t>命令的</t>
    </r>
    <r>
      <rPr>
        <sz val="12"/>
        <color rgb="FF1E1E1E"/>
        <rFont val="Segoe UI"/>
        <family val="2"/>
      </rPr>
      <t> </t>
    </r>
    <r>
      <rPr>
        <b/>
        <sz val="12"/>
        <color rgb="FF1E1E1E"/>
        <rFont val="Segoe UI"/>
        <family val="2"/>
      </rPr>
      <t>[</t>
    </r>
    <r>
      <rPr>
        <b/>
        <sz val="12"/>
        <color rgb="FF1E1E1E"/>
        <rFont val="標楷體"/>
        <family val="4"/>
        <charset val="136"/>
      </rPr>
      <t>隱藏及取消隱藏</t>
    </r>
    <r>
      <rPr>
        <b/>
        <sz val="12"/>
        <color rgb="FF1E1E1E"/>
        <rFont val="Segoe UI"/>
        <family val="2"/>
      </rPr>
      <t>]</t>
    </r>
    <r>
      <rPr>
        <sz val="12"/>
        <color rgb="FF1E1E1E"/>
        <rFont val="Segoe UI"/>
        <family val="2"/>
      </rPr>
      <t> </t>
    </r>
    <r>
      <rPr>
        <sz val="12"/>
        <color rgb="FF1E1E1E"/>
        <rFont val="標楷體"/>
        <family val="4"/>
        <charset val="136"/>
      </rPr>
      <t>子功能表之下</t>
    </r>
    <r>
      <rPr>
        <sz val="12"/>
        <color rgb="FF1E1E1E"/>
        <rFont val="Segoe UI"/>
        <family val="2"/>
      </rPr>
      <t> </t>
    </r>
    <r>
      <rPr>
        <b/>
        <sz val="12"/>
        <color rgb="FF1E1E1E"/>
        <rFont val="Segoe UI"/>
        <family val="2"/>
      </rPr>
      <t>[</t>
    </r>
    <r>
      <rPr>
        <b/>
        <sz val="12"/>
        <color rgb="FF1E1E1E"/>
        <rFont val="標楷體"/>
        <family val="4"/>
        <charset val="136"/>
      </rPr>
      <t>隱藏列</t>
    </r>
    <r>
      <rPr>
        <b/>
        <sz val="12"/>
        <color rgb="FF1E1E1E"/>
        <rFont val="Segoe UI"/>
        <family val="2"/>
      </rPr>
      <t>]</t>
    </r>
    <r>
      <rPr>
        <sz val="12"/>
        <color rgb="FF1E1E1E"/>
        <rFont val="Segoe UI"/>
        <family val="2"/>
      </rPr>
      <t> </t>
    </r>
    <r>
      <rPr>
        <sz val="12"/>
        <color rgb="FF1E1E1E"/>
        <rFont val="標楷體"/>
        <family val="4"/>
        <charset val="136"/>
      </rPr>
      <t>命令所隱藏。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當您想要計算清單中隱藏及未隱藏數字的小計時，請使用這些常數。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對於</t>
    </r>
    <r>
      <rPr>
        <sz val="12"/>
        <color rgb="FF1E1E1E"/>
        <rFont val="Segoe UI"/>
        <family val="2"/>
      </rPr>
      <t xml:space="preserve"> 101 </t>
    </r>
    <r>
      <rPr>
        <sz val="12"/>
        <color rgb="FF1E1E1E"/>
        <rFont val="標楷體"/>
        <family val="4"/>
        <charset val="136"/>
      </rPr>
      <t>到</t>
    </r>
    <r>
      <rPr>
        <sz val="12"/>
        <color rgb="FF1E1E1E"/>
        <rFont val="Segoe UI"/>
        <family val="2"/>
      </rPr>
      <t xml:space="preserve"> 111 </t>
    </r>
    <r>
      <rPr>
        <sz val="12"/>
        <color rgb="FF1E1E1E"/>
        <rFont val="標楷體"/>
        <family val="4"/>
        <charset val="136"/>
      </rPr>
      <t>的</t>
    </r>
    <r>
      <rPr>
        <sz val="12"/>
        <color rgb="FF1E1E1E"/>
        <rFont val="Segoe UI"/>
        <family val="2"/>
      </rPr>
      <t xml:space="preserve"> function_Num </t>
    </r>
    <r>
      <rPr>
        <sz val="12"/>
        <color rgb="FF1E1E1E"/>
        <rFont val="標楷體"/>
        <family val="4"/>
        <charset val="136"/>
      </rPr>
      <t>常數，</t>
    </r>
    <r>
      <rPr>
        <sz val="12"/>
        <color rgb="FF1E1E1E"/>
        <rFont val="Segoe UI"/>
        <family val="2"/>
      </rPr>
      <t xml:space="preserve">SUBTOTAL </t>
    </r>
    <r>
      <rPr>
        <sz val="12"/>
        <color rgb="FF1E1E1E"/>
        <rFont val="標楷體"/>
        <family val="4"/>
        <charset val="136"/>
      </rPr>
      <t>函數會忽略</t>
    </r>
    <r>
      <rPr>
        <sz val="12"/>
        <color rgb="FF1E1E1E"/>
        <rFont val="Segoe UI"/>
        <family val="2"/>
      </rPr>
      <t> </t>
    </r>
    <r>
      <rPr>
        <b/>
        <sz val="12"/>
        <color rgb="FF1E1E1E"/>
        <rFont val="Segoe UI"/>
        <family val="2"/>
      </rPr>
      <t>[</t>
    </r>
    <r>
      <rPr>
        <b/>
        <sz val="12"/>
        <color rgb="FF1E1E1E"/>
        <rFont val="標楷體"/>
        <family val="4"/>
        <charset val="136"/>
      </rPr>
      <t>隱藏列</t>
    </r>
    <r>
      <rPr>
        <b/>
        <sz val="12"/>
        <color rgb="FF1E1E1E"/>
        <rFont val="Segoe UI"/>
        <family val="2"/>
      </rPr>
      <t>]</t>
    </r>
    <r>
      <rPr>
        <sz val="12"/>
        <color rgb="FF1E1E1E"/>
        <rFont val="Segoe UI"/>
        <family val="2"/>
      </rPr>
      <t> </t>
    </r>
    <r>
      <rPr>
        <sz val="12"/>
        <color rgb="FF1E1E1E"/>
        <rFont val="標楷體"/>
        <family val="4"/>
        <charset val="136"/>
      </rPr>
      <t>命令隱藏的列值。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當您只想要計算清單中未隱藏數字的小計時，請使用這些常數。</t>
    </r>
  </si>
  <si>
    <r>
      <t>不管您使用哪個</t>
    </r>
    <r>
      <rPr>
        <sz val="12"/>
        <color rgb="FF1E1E1E"/>
        <rFont val="Segoe UI"/>
        <family val="2"/>
      </rPr>
      <t xml:space="preserve"> function_num </t>
    </r>
    <r>
      <rPr>
        <sz val="12"/>
        <color rgb="FF1E1E1E"/>
        <rFont val="標楷體"/>
        <family val="4"/>
        <charset val="136"/>
      </rPr>
      <t>值，</t>
    </r>
    <r>
      <rPr>
        <sz val="12"/>
        <color rgb="FF1E1E1E"/>
        <rFont val="Segoe UI"/>
        <family val="2"/>
      </rPr>
      <t xml:space="preserve">SUBTOTAL </t>
    </r>
    <r>
      <rPr>
        <sz val="12"/>
        <color rgb="FF1E1E1E"/>
        <rFont val="標楷體"/>
        <family val="4"/>
        <charset val="136"/>
      </rPr>
      <t>函數會忽略不包括在篩選結果的任何列。</t>
    </r>
  </si>
  <si>
    <r>
      <t xml:space="preserve">SUBTOTAL </t>
    </r>
    <r>
      <rPr>
        <sz val="12"/>
        <color rgb="FF1E1E1E"/>
        <rFont val="標楷體"/>
        <family val="4"/>
        <charset val="136"/>
      </rPr>
      <t>函數是為資料欄或垂直範圍設計的。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它並不是為資料列或水平範圍設計。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例如，當您使用</t>
    </r>
    <r>
      <rPr>
        <sz val="12"/>
        <color rgb="FF1E1E1E"/>
        <rFont val="Segoe UI"/>
        <family val="2"/>
      </rPr>
      <t xml:space="preserve"> 101 </t>
    </r>
    <r>
      <rPr>
        <sz val="12"/>
        <color rgb="FF1E1E1E"/>
        <rFont val="標楷體"/>
        <family val="4"/>
        <charset val="136"/>
      </rPr>
      <t>或更大的</t>
    </r>
    <r>
      <rPr>
        <sz val="12"/>
        <color rgb="FF1E1E1E"/>
        <rFont val="Segoe UI"/>
        <family val="2"/>
      </rPr>
      <t xml:space="preserve"> function_num </t>
    </r>
    <r>
      <rPr>
        <sz val="12"/>
        <color rgb="FF1E1E1E"/>
        <rFont val="標楷體"/>
        <family val="4"/>
        <charset val="136"/>
      </rPr>
      <t>小計水平範圍，如</t>
    </r>
    <r>
      <rPr>
        <sz val="12"/>
        <color rgb="FF1E1E1E"/>
        <rFont val="Segoe UI"/>
        <family val="2"/>
      </rPr>
      <t xml:space="preserve"> SUBTOTAL(109,B2:G2)</t>
    </r>
    <r>
      <rPr>
        <sz val="12"/>
        <color rgb="FF1E1E1E"/>
        <rFont val="標楷體"/>
        <family val="4"/>
        <charset val="136"/>
      </rPr>
      <t>，隱藏的欄不影響小計。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但是，垂直範圍的小計中隱藏的列會影響小計。</t>
    </r>
  </si>
  <si>
    <r>
      <t>如果任一參照是立體參照，則</t>
    </r>
    <r>
      <rPr>
        <sz val="12"/>
        <color rgb="FF1E1E1E"/>
        <rFont val="Segoe UI"/>
        <family val="2"/>
      </rPr>
      <t xml:space="preserve"> SUBTOTAL </t>
    </r>
    <r>
      <rPr>
        <sz val="12"/>
        <color rgb="FF1E1E1E"/>
        <rFont val="標楷體"/>
        <family val="4"/>
        <charset val="136"/>
      </rPr>
      <t>傳回</t>
    </r>
    <r>
      <rPr>
        <sz val="12"/>
        <color rgb="FF1E1E1E"/>
        <rFont val="Segoe UI"/>
        <family val="2"/>
      </rPr>
      <t xml:space="preserve"> #VALUE! </t>
    </r>
    <r>
      <rPr>
        <sz val="12"/>
        <color rgb="FF1E1E1E"/>
        <rFont val="標楷體"/>
        <family val="4"/>
        <charset val="136"/>
      </rPr>
      <t>錯誤值。</t>
    </r>
  </si>
  <si>
    <r>
      <t>4.</t>
    </r>
    <r>
      <rPr>
        <b/>
        <sz val="7"/>
        <color theme="1"/>
        <rFont val="Times New Roman"/>
        <family val="1"/>
      </rPr>
      <t xml:space="preserve">    </t>
    </r>
    <r>
      <rPr>
        <b/>
        <sz val="14"/>
        <color theme="1"/>
        <rFont val="標楷體"/>
        <family val="4"/>
        <charset val="136"/>
      </rPr>
      <t>範例</t>
    </r>
  </si>
  <si>
    <r>
      <t>請複製下表中的範例資料，然後貼到新</t>
    </r>
    <r>
      <rPr>
        <sz val="12"/>
        <color rgb="FF1E1E1E"/>
        <rFont val="Segoe UI"/>
        <family val="2"/>
      </rPr>
      <t xml:space="preserve"> Excel </t>
    </r>
    <r>
      <rPr>
        <sz val="12"/>
        <color rgb="FF1E1E1E"/>
        <rFont val="標楷體"/>
        <family val="4"/>
        <charset val="136"/>
      </rPr>
      <t>活頁簿中的儲存格</t>
    </r>
    <r>
      <rPr>
        <sz val="12"/>
        <color rgb="FF1E1E1E"/>
        <rFont val="Segoe UI"/>
        <family val="2"/>
      </rPr>
      <t xml:space="preserve"> A1</t>
    </r>
    <r>
      <rPr>
        <sz val="12"/>
        <color rgb="FF1E1E1E"/>
        <rFont val="標楷體"/>
        <family val="4"/>
        <charset val="136"/>
      </rPr>
      <t>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若要讓公式顯示結果，請選取公式，按</t>
    </r>
    <r>
      <rPr>
        <sz val="12"/>
        <color rgb="FF1E1E1E"/>
        <rFont val="Segoe UI"/>
        <family val="2"/>
      </rPr>
      <t xml:space="preserve"> F2</t>
    </r>
    <r>
      <rPr>
        <sz val="12"/>
        <color rgb="FF1E1E1E"/>
        <rFont val="標楷體"/>
        <family val="4"/>
        <charset val="136"/>
      </rPr>
      <t>，然後再按</t>
    </r>
    <r>
      <rPr>
        <sz val="12"/>
        <color rgb="FF1E1E1E"/>
        <rFont val="Segoe UI"/>
        <family val="2"/>
      </rPr>
      <t xml:space="preserve"> Enter</t>
    </r>
    <r>
      <rPr>
        <sz val="12"/>
        <color rgb="FF1E1E1E"/>
        <rFont val="標楷體"/>
        <family val="4"/>
        <charset val="136"/>
      </rPr>
      <t>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如有需要，您可以調整欄寬來查看所有資料。</t>
    </r>
  </si>
  <si>
    <t>資料</t>
  </si>
  <si>
    <t>公式</t>
  </si>
  <si>
    <t>說明</t>
  </si>
  <si>
    <t>結果</t>
  </si>
  <si>
    <r>
      <t>以</t>
    </r>
    <r>
      <rPr>
        <sz val="12"/>
        <color rgb="FF1E1E1E"/>
        <rFont val="Segoe UI"/>
        <family val="2"/>
      </rPr>
      <t xml:space="preserve"> 9 </t>
    </r>
    <r>
      <rPr>
        <sz val="12"/>
        <color rgb="FF1E1E1E"/>
        <rFont val="標楷體"/>
        <family val="4"/>
        <charset val="136"/>
      </rPr>
      <t>為第一個引數計算所得的儲存格</t>
    </r>
    <r>
      <rPr>
        <sz val="12"/>
        <color rgb="FF1E1E1E"/>
        <rFont val="Segoe UI"/>
        <family val="2"/>
      </rPr>
      <t xml:space="preserve"> A2:A5 </t>
    </r>
    <r>
      <rPr>
        <sz val="12"/>
        <color rgb="FF1E1E1E"/>
        <rFont val="標楷體"/>
        <family val="4"/>
        <charset val="136"/>
      </rPr>
      <t>的小計總和。</t>
    </r>
  </si>
  <si>
    <r>
      <t>以</t>
    </r>
    <r>
      <rPr>
        <sz val="12"/>
        <color rgb="FF1E1E1E"/>
        <rFont val="Segoe UI"/>
        <family val="2"/>
      </rPr>
      <t xml:space="preserve"> 1 </t>
    </r>
    <r>
      <rPr>
        <sz val="12"/>
        <color rgb="FF1E1E1E"/>
        <rFont val="標楷體"/>
        <family val="4"/>
        <charset val="136"/>
      </rPr>
      <t>為第一個引數計算所得的儲存格</t>
    </r>
    <r>
      <rPr>
        <sz val="12"/>
        <color rgb="FF1E1E1E"/>
        <rFont val="Segoe UI"/>
        <family val="2"/>
      </rPr>
      <t xml:space="preserve"> A2:A5 </t>
    </r>
    <r>
      <rPr>
        <sz val="12"/>
        <color rgb="FF1E1E1E"/>
        <rFont val="標楷體"/>
        <family val="4"/>
        <charset val="136"/>
      </rPr>
      <t>的小計平均。</t>
    </r>
  </si>
  <si>
    <t>附註</t>
  </si>
  <si>
    <r>
      <t xml:space="preserve">SUBTOTAL </t>
    </r>
    <r>
      <rPr>
        <sz val="12"/>
        <color rgb="FF1E1E1E"/>
        <rFont val="標楷體"/>
        <family val="4"/>
        <charset val="136"/>
      </rPr>
      <t>函數一律需要以數字引數</t>
    </r>
    <r>
      <rPr>
        <sz val="12"/>
        <color rgb="FF1E1E1E"/>
        <rFont val="Segoe UI"/>
        <family val="2"/>
      </rPr>
      <t xml:space="preserve"> (1 </t>
    </r>
    <r>
      <rPr>
        <sz val="12"/>
        <color rgb="FF1E1E1E"/>
        <rFont val="標楷體"/>
        <family val="4"/>
        <charset val="136"/>
      </rPr>
      <t>至</t>
    </r>
    <r>
      <rPr>
        <sz val="12"/>
        <color rgb="FF1E1E1E"/>
        <rFont val="Segoe UI"/>
        <family val="2"/>
      </rPr>
      <t xml:space="preserve"> 11</t>
    </r>
    <r>
      <rPr>
        <sz val="12"/>
        <color rgb="FF1E1E1E"/>
        <rFont val="標楷體"/>
        <family val="4"/>
        <charset val="136"/>
      </rPr>
      <t>、</t>
    </r>
    <r>
      <rPr>
        <sz val="12"/>
        <color rgb="FF1E1E1E"/>
        <rFont val="Segoe UI"/>
        <family val="2"/>
      </rPr>
      <t xml:space="preserve">101 </t>
    </r>
    <r>
      <rPr>
        <sz val="12"/>
        <color rgb="FF1E1E1E"/>
        <rFont val="標楷體"/>
        <family val="4"/>
        <charset val="136"/>
      </rPr>
      <t>至</t>
    </r>
    <r>
      <rPr>
        <sz val="12"/>
        <color rgb="FF1E1E1E"/>
        <rFont val="Segoe UI"/>
        <family val="2"/>
      </rPr>
      <t xml:space="preserve"> 111) </t>
    </r>
    <r>
      <rPr>
        <sz val="12"/>
        <color rgb="FF1E1E1E"/>
        <rFont val="標楷體"/>
        <family val="4"/>
        <charset val="136"/>
      </rPr>
      <t>作為其第一個引數。</t>
    </r>
    <r>
      <rPr>
        <sz val="12"/>
        <color rgb="FF1E1E1E"/>
        <rFont val="Segoe UI"/>
        <family val="2"/>
      </rPr>
      <t xml:space="preserve"> </t>
    </r>
    <r>
      <rPr>
        <sz val="12"/>
        <color rgb="FF1E1E1E"/>
        <rFont val="標楷體"/>
        <family val="4"/>
        <charset val="136"/>
      </rPr>
      <t>此數字引數會套用至指定為後續引數之值的小計</t>
    </r>
    <r>
      <rPr>
        <sz val="12"/>
        <color rgb="FF1E1E1E"/>
        <rFont val="Segoe UI"/>
        <family val="2"/>
      </rPr>
      <t xml:space="preserve"> (</t>
    </r>
    <r>
      <rPr>
        <sz val="12"/>
        <color rgb="FF1E1E1E"/>
        <rFont val="標楷體"/>
        <family val="4"/>
        <charset val="136"/>
      </rPr>
      <t>儲存格範圍、已命名範圍</t>
    </r>
    <r>
      <rPr>
        <sz val="12"/>
        <color rgb="FF1E1E1E"/>
        <rFont val="Segoe UI"/>
        <family val="2"/>
      </rPr>
      <t>)</t>
    </r>
    <r>
      <rPr>
        <sz val="12"/>
        <color rgb="FF1E1E1E"/>
        <rFont val="標楷體"/>
        <family val="4"/>
        <charset val="136"/>
      </rPr>
      <t>。</t>
    </r>
  </si>
  <si>
    <r>
      <t>SUBTOTAL</t>
    </r>
    <r>
      <rPr>
        <b/>
        <sz val="16"/>
        <color rgb="FF0070C0"/>
        <rFont val="標楷體"/>
        <family val="4"/>
        <charset val="136"/>
      </rPr>
      <t>函數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</si>
</sst>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m/d;@"/>
    <numFmt numFmtId="177" formatCode="_-* #,##0_-;\-* #,##0_-;_-* &quot;-&quot;??_-;_-@_-"/>
    <numFmt numFmtId="178" formatCode="mm/dd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b/>
      <sz val="20"/>
      <color theme="1"/>
      <name val="新細明體"/>
      <family val="1"/>
      <charset val="136"/>
      <scheme val="minor"/>
    </font>
    <font>
      <b/>
      <sz val="20"/>
      <color rgb="FF3F3F3F"/>
      <name val="新細明體"/>
      <family val="1"/>
      <charset val="136"/>
      <scheme val="minor"/>
    </font>
    <font>
      <i/>
      <sz val="11"/>
      <color rgb="FF767676"/>
      <name val="新細明體"/>
      <family val="1"/>
      <charset val="136"/>
    </font>
    <font>
      <sz val="12"/>
      <color rgb="FF1E1E1E"/>
      <name val="標楷體"/>
      <family val="4"/>
      <charset val="136"/>
    </font>
    <font>
      <sz val="12"/>
      <color rgb="FF1E1E1E"/>
      <name val="Segoe UI"/>
      <family val="2"/>
    </font>
    <font>
      <b/>
      <sz val="12"/>
      <color rgb="FF1E1E1E"/>
      <name val="Segoe UI"/>
      <family val="2"/>
    </font>
    <font>
      <b/>
      <sz val="14"/>
      <color theme="1"/>
      <name val="Times New Roman"/>
      <family val="1"/>
    </font>
    <font>
      <b/>
      <sz val="7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b/>
      <sz val="12"/>
      <color rgb="FF1E1E1E"/>
      <name val="標楷體"/>
      <family val="4"/>
      <charset val="136"/>
    </font>
    <font>
      <sz val="12"/>
      <color rgb="FFFF0000"/>
      <name val="Segoe UI"/>
      <family val="2"/>
    </font>
    <font>
      <sz val="12"/>
      <color theme="1"/>
      <name val="Calibri"/>
      <family val="2"/>
    </font>
    <font>
      <b/>
      <sz val="12"/>
      <color rgb="FF393939"/>
      <name val="Segoe UI"/>
      <family val="2"/>
    </font>
    <font>
      <b/>
      <sz val="12"/>
      <color rgb="FF393939"/>
      <name val="標楷體"/>
      <family val="4"/>
      <charset val="136"/>
    </font>
    <font>
      <sz val="8"/>
      <color rgb="FF1E1E1E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b/>
      <sz val="16"/>
      <color rgb="FF0070C0"/>
      <name val="Times New Roman"/>
      <family val="1"/>
    </font>
    <font>
      <b/>
      <sz val="16"/>
      <color rgb="FF0070C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2F2F2"/>
      </patternFill>
    </fill>
    <fill>
      <patternFill patternType="solid">
        <fgColor rgb="FFDADADA"/>
        <bgColor indexed="64"/>
      </patternFill>
    </fill>
    <fill>
      <patternFill patternType="solid">
        <fgColor rgb="FFF4F4F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CCCCCC"/>
      </bottom>
      <diagonal/>
    </border>
  </borders>
  <cellStyleXfs count="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7" borderId="10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1" applyNumberFormat="1" applyFont="1" applyBorder="1">
      <alignment vertical="center"/>
    </xf>
    <xf numFmtId="0" fontId="2" fillId="4" borderId="1" xfId="0" applyFont="1" applyFill="1" applyBorder="1">
      <alignment vertical="center"/>
    </xf>
    <xf numFmtId="177" fontId="2" fillId="4" borderId="1" xfId="0" applyNumberFormat="1" applyFont="1" applyFill="1" applyBorder="1">
      <alignment vertical="center"/>
    </xf>
    <xf numFmtId="0" fontId="5" fillId="5" borderId="3" xfId="0" applyNumberFormat="1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/>
    </xf>
    <xf numFmtId="178" fontId="7" fillId="6" borderId="5" xfId="0" applyNumberFormat="1" applyFont="1" applyFill="1" applyBorder="1" applyAlignment="1">
      <alignment horizontal="center" vertical="center"/>
    </xf>
    <xf numFmtId="0" fontId="0" fillId="6" borderId="5" xfId="0" applyFont="1" applyFill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177" fontId="0" fillId="6" borderId="5" xfId="1" applyNumberFormat="1" applyFont="1" applyFill="1" applyBorder="1">
      <alignment vertical="center"/>
    </xf>
    <xf numFmtId="177" fontId="0" fillId="6" borderId="6" xfId="1" applyNumberFormat="1" applyFont="1" applyFill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177" fontId="0" fillId="0" borderId="5" xfId="1" applyNumberFormat="1" applyFont="1" applyBorder="1">
      <alignment vertical="center"/>
    </xf>
    <xf numFmtId="177" fontId="0" fillId="0" borderId="6" xfId="1" applyNumberFormat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6" borderId="6" xfId="1" applyNumberFormat="1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center" vertical="center"/>
    </xf>
    <xf numFmtId="0" fontId="0" fillId="6" borderId="7" xfId="0" applyFont="1" applyFill="1" applyBorder="1">
      <alignment vertical="center"/>
    </xf>
    <xf numFmtId="0" fontId="8" fillId="6" borderId="8" xfId="0" applyFont="1" applyFill="1" applyBorder="1" applyAlignment="1">
      <alignment horizontal="center" vertical="center"/>
    </xf>
    <xf numFmtId="177" fontId="0" fillId="6" borderId="7" xfId="1" applyNumberFormat="1" applyFont="1" applyFill="1" applyBorder="1">
      <alignment vertical="center"/>
    </xf>
    <xf numFmtId="177" fontId="0" fillId="6" borderId="8" xfId="1" applyNumberFormat="1" applyFont="1" applyFill="1" applyBorder="1" applyAlignment="1">
      <alignment horizontal="center" vertical="center"/>
    </xf>
    <xf numFmtId="178" fontId="7" fillId="6" borderId="0" xfId="0" applyNumberFormat="1" applyFont="1" applyFill="1" applyBorder="1" applyAlignment="1">
      <alignment horizontal="center" vertical="center"/>
    </xf>
    <xf numFmtId="0" fontId="0" fillId="6" borderId="0" xfId="0" applyFont="1" applyFill="1" applyBorder="1">
      <alignment vertical="center"/>
    </xf>
    <xf numFmtId="0" fontId="8" fillId="6" borderId="0" xfId="0" applyFont="1" applyFill="1" applyBorder="1" applyAlignment="1">
      <alignment horizontal="center" vertical="center"/>
    </xf>
    <xf numFmtId="177" fontId="0" fillId="6" borderId="0" xfId="1" applyNumberFormat="1" applyFont="1" applyFill="1" applyBorder="1">
      <alignment vertical="center"/>
    </xf>
    <xf numFmtId="177" fontId="4" fillId="6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10" fillId="7" borderId="9" xfId="3" applyAlignment="1">
      <alignment horizontal="center" vertical="center"/>
    </xf>
    <xf numFmtId="0" fontId="12" fillId="7" borderId="10" xfId="2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0" borderId="0" xfId="4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3" fillId="8" borderId="0" xfId="0" applyFont="1" applyFill="1" applyAlignment="1">
      <alignment horizontal="left" vertical="center" wrapText="1"/>
    </xf>
    <xf numFmtId="0" fontId="24" fillId="8" borderId="0" xfId="0" applyFont="1" applyFill="1" applyAlignment="1">
      <alignment horizontal="left" vertical="center" wrapText="1"/>
    </xf>
    <xf numFmtId="0" fontId="15" fillId="9" borderId="0" xfId="0" applyFont="1" applyFill="1" applyAlignment="1">
      <alignment horizontal="left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left" vertical="center" wrapText="1"/>
    </xf>
    <xf numFmtId="0" fontId="22" fillId="8" borderId="0" xfId="0" applyFont="1" applyFill="1" applyAlignment="1">
      <alignment horizontal="left" vertical="top" wrapText="1"/>
    </xf>
    <xf numFmtId="0" fontId="22" fillId="9" borderId="0" xfId="0" applyFont="1" applyFill="1" applyAlignment="1">
      <alignment horizontal="left" vertical="top" wrapText="1"/>
    </xf>
    <xf numFmtId="0" fontId="20" fillId="9" borderId="0" xfId="0" applyFont="1" applyFill="1" applyAlignment="1">
      <alignment horizontal="left" vertical="center" wrapText="1"/>
    </xf>
    <xf numFmtId="0" fontId="14" fillId="9" borderId="0" xfId="0" applyFont="1" applyFill="1" applyAlignment="1">
      <alignment horizontal="left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4" fillId="8" borderId="0" xfId="0" applyFont="1" applyFill="1" applyAlignment="1">
      <alignment horizontal="left" vertical="center"/>
    </xf>
    <xf numFmtId="0" fontId="22" fillId="8" borderId="0" xfId="0" applyFont="1" applyFill="1" applyAlignment="1">
      <alignment horizontal="left" vertical="top"/>
    </xf>
    <xf numFmtId="0" fontId="15" fillId="9" borderId="0" xfId="0" applyFont="1" applyFill="1" applyAlignment="1">
      <alignment horizontal="left" vertical="center"/>
    </xf>
    <xf numFmtId="0" fontId="22" fillId="9" borderId="0" xfId="0" applyFont="1" applyFill="1" applyAlignment="1">
      <alignment horizontal="left" vertical="top"/>
    </xf>
    <xf numFmtId="0" fontId="20" fillId="9" borderId="0" xfId="0" applyFont="1" applyFill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15" fillId="9" borderId="11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5" fillId="9" borderId="11" xfId="0" applyFont="1" applyFill="1" applyBorder="1" applyAlignment="1">
      <alignment vertical="center"/>
    </xf>
  </cellXfs>
  <cellStyles count="5">
    <cellStyle name="一般" xfId="0" builtinId="0"/>
    <cellStyle name="千分位" xfId="1" builtinId="3"/>
    <cellStyle name="計算方式" xfId="3" builtinId="22"/>
    <cellStyle name="超連結" xfId="4" builtinId="8"/>
    <cellStyle name="輸出" xfId="2" builtinId="21"/>
  </cellStyles>
  <dxfs count="8">
    <dxf>
      <fill>
        <patternFill>
          <bgColor theme="5" tint="0.59996337778862885"/>
        </patternFill>
      </fill>
    </dxf>
    <dxf>
      <fill>
        <patternFill>
          <bgColor rgb="FFC8FC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ill>
        <patternFill>
          <bgColor rgb="FFC8FCF0"/>
        </patternFill>
      </fill>
    </dxf>
    <dxf>
      <font>
        <b/>
        <i val="0"/>
        <color rgb="FF0070C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8F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5442</xdr:colOff>
      <xdr:row>2</xdr:row>
      <xdr:rowOff>5443</xdr:rowOff>
    </xdr:from>
    <xdr:to>
      <xdr:col>9</xdr:col>
      <xdr:colOff>1834242</xdr:colOff>
      <xdr:row>12</xdr:row>
      <xdr:rowOff>202743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產品代碼">
              <a:extLst>
                <a:ext uri="{FF2B5EF4-FFF2-40B4-BE49-F238E27FC236}">
                  <a16:creationId xmlns:a16="http://schemas.microsoft.com/office/drawing/2014/main" id="{CF93582B-061B-41F5-B3A7-DDC2A28200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產品代碼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20199" y="429986"/>
              <a:ext cx="1828800" cy="23200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此圖案代表交叉分析篩選器。Excel 2010 或更新版本支援交叉分析篩選器。
如果圖案是在舊版 Excel 中修改，或如果活頁簿是在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81642</xdr:colOff>
      <xdr:row>2</xdr:row>
      <xdr:rowOff>27214</xdr:rowOff>
    </xdr:from>
    <xdr:to>
      <xdr:col>10</xdr:col>
      <xdr:colOff>1540329</xdr:colOff>
      <xdr:row>13</xdr:row>
      <xdr:rowOff>12242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單價">
              <a:extLst>
                <a:ext uri="{FF2B5EF4-FFF2-40B4-BE49-F238E27FC236}">
                  <a16:creationId xmlns:a16="http://schemas.microsoft.com/office/drawing/2014/main" id="{B72952DE-6E84-41A0-ADEC-3820D8D706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單價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33413" y="451757"/>
              <a:ext cx="1458687" cy="23200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此圖案代表交叉分析篩選器。Excel 2010 或更新版本支援交叉分析篩選器。
如果圖案是在舊版 Excel 中修改，或如果活頁簿是在 Excel 2003 或較舊版本中儲存，則交叉分析篩選器無法使用。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者" refreshedDate="45023.552367476848" createdVersion="6" refreshedVersion="6" minRefreshableVersion="3" recordCount="82" xr:uid="{1526BCFB-97B4-4E0D-BB7B-82C744C08913}">
  <cacheSource type="worksheet">
    <worksheetSource ref="A3:I85" sheet="subtotal-格式化條件"/>
  </cacheSource>
  <cacheFields count="9">
    <cacheField name="序號" numFmtId="0">
      <sharedItems containsSemiMixedTypes="0" containsString="0" containsNumber="1" containsInteger="1" minValue="1" maxValue="82"/>
    </cacheField>
    <cacheField name="產品類別" numFmtId="0">
      <sharedItems count="4">
        <s v="女裝"/>
        <s v="運動服"/>
        <s v="男裝"/>
        <s v="童裝"/>
      </sharedItems>
    </cacheField>
    <cacheField name="產品編號" numFmtId="0">
      <sharedItems/>
    </cacheField>
    <cacheField name="品名" numFmtId="0">
      <sharedItems count="17">
        <s v="荷葉百褶長裙"/>
        <s v="咖啡紗涼感緊身上衣"/>
        <s v="網紗長裙"/>
        <s v="滾邊棉質休閒長褲"/>
        <s v="顯瘦牛仔短褲"/>
        <s v="雪花質感錐形褲"/>
        <s v="牛仔寬版褲"/>
        <s v="動物系萌 T"/>
        <s v="拼接排汗長褲"/>
        <s v="自然刷色牛仔襯衫"/>
        <s v="印花運動背心"/>
        <s v="圓點連袖上衣"/>
        <s v="抗UV短袖運動上衣"/>
        <s v="棒棒糖含棉上衣"/>
        <s v="英字燙印圓領短袖上衣"/>
        <s v="無袖洋裝"/>
        <s v="綁帶假兩件印花洋裝"/>
      </sharedItems>
    </cacheField>
    <cacheField name="入庫日期" numFmtId="176">
      <sharedItems containsSemiMixedTypes="0" containsNonDate="0" containsDate="1" containsString="0" minDate="2019-03-01T00:00:00" maxDate="2019-06-25T00:00:00" count="52">
        <d v="2019-03-01T00:00:00"/>
        <d v="2019-03-05T00:00:00"/>
        <d v="2019-03-06T00:00:00"/>
        <d v="2019-03-08T00:00:00"/>
        <d v="2019-03-10T00:00:00"/>
        <d v="2019-03-11T00:00:00"/>
        <d v="2019-03-14T00:00:00"/>
        <d v="2019-03-15T00:00:00"/>
        <d v="2019-03-19T00:00:00"/>
        <d v="2019-03-20T00:00:00"/>
        <d v="2019-03-21T00:00:00"/>
        <d v="2019-03-22T00:00:00"/>
        <d v="2019-03-26T00:00:00"/>
        <d v="2019-03-27T00:00:00"/>
        <d v="2019-03-28T00:00:00"/>
        <d v="2019-04-06T00:00:00"/>
        <d v="2019-04-08T00:00:00"/>
        <d v="2019-04-10T00:00:00"/>
        <d v="2019-04-11T00:00:00"/>
        <d v="2019-04-12T00:00:00"/>
        <d v="2019-04-14T00:00:00"/>
        <d v="2019-04-15T00:00:00"/>
        <d v="2019-04-16T00:00:00"/>
        <d v="2019-04-17T00:00:00"/>
        <d v="2019-04-18T00:00:00"/>
        <d v="2019-04-19T00:00:00"/>
        <d v="2019-04-20T00:00:00"/>
        <d v="2019-04-22T00:00:00"/>
        <d v="2019-04-26T00:00:00"/>
        <d v="2019-04-29T00:00:00"/>
        <d v="2019-05-01T00:00:00"/>
        <d v="2019-05-03T00:00:00"/>
        <d v="2019-05-07T00:00:00"/>
        <d v="2019-05-10T00:00:00"/>
        <d v="2019-05-11T00:00:00"/>
        <d v="2019-05-12T00:00:00"/>
        <d v="2019-05-13T00:00:00"/>
        <d v="2019-05-14T00:00:00"/>
        <d v="2019-05-15T00:00:00"/>
        <d v="2019-05-16T00:00:00"/>
        <d v="2019-05-21T00:00:00"/>
        <d v="2019-05-28T00:00:00"/>
        <d v="2019-06-05T00:00:00"/>
        <d v="2019-06-06T00:00:00"/>
        <d v="2019-06-08T00:00:00"/>
        <d v="2019-06-10T00:00:00"/>
        <d v="2019-06-11T00:00:00"/>
        <d v="2019-06-15T00:00:00"/>
        <d v="2019-06-18T00:00:00"/>
        <d v="2019-06-20T00:00:00"/>
        <d v="2019-06-22T00:00:00"/>
        <d v="2019-06-24T00:00:00"/>
      </sharedItems>
    </cacheField>
    <cacheField name="入庫數量" numFmtId="177">
      <sharedItems containsSemiMixedTypes="0" containsString="0" containsNumber="1" containsInteger="1" minValue="213" maxValue="2658"/>
    </cacheField>
    <cacheField name="單價" numFmtId="177">
      <sharedItems containsSemiMixedTypes="0" containsString="0" containsNumber="1" containsInteger="1" minValue="399" maxValue="1290" count="15">
        <n v="599"/>
        <n v="588"/>
        <n v="788"/>
        <n v="1099"/>
        <n v="1050"/>
        <n v="799"/>
        <n v="988"/>
        <n v="399"/>
        <n v="1290"/>
        <n v="578"/>
        <n v="499"/>
        <n v="860"/>
        <n v="488"/>
        <n v="580"/>
        <n v="875"/>
      </sharedItems>
    </cacheField>
    <cacheField name="進貨金額" numFmtId="177">
      <sharedItems containsSemiMixedTypes="0" containsString="0" containsNumber="1" containsInteger="1" minValue="113316" maxValue="3428820"/>
    </cacheField>
    <cacheField name="產品代碼" numFmtId="0">
      <sharedItems count="4">
        <s v="CA"/>
        <s v="SP"/>
        <s v="BT"/>
        <s v="KD"/>
      </sharedItems>
    </cacheField>
  </cacheFields>
  <extLst>
    <ext xmlns:x14="http://schemas.microsoft.com/office/spreadsheetml/2009/9/main" uri="{725AE2AE-9491-48be-B2B4-4EB974FC3084}">
      <x14:pivotCacheDefinition pivotCacheId="11596361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n v="1"/>
    <x v="0"/>
    <s v="CA1254"/>
    <x v="0"/>
    <x v="0"/>
    <n v="300"/>
    <x v="0"/>
    <n v="179700"/>
    <x v="0"/>
  </r>
  <r>
    <n v="2"/>
    <x v="1"/>
    <s v="SP6332"/>
    <x v="1"/>
    <x v="1"/>
    <n v="1008"/>
    <x v="1"/>
    <n v="592704"/>
    <x v="1"/>
  </r>
  <r>
    <n v="3"/>
    <x v="0"/>
    <s v="CA1250"/>
    <x v="2"/>
    <x v="2"/>
    <n v="678"/>
    <x v="2"/>
    <n v="534264"/>
    <x v="0"/>
  </r>
  <r>
    <n v="4"/>
    <x v="2"/>
    <s v="BT1552"/>
    <x v="3"/>
    <x v="2"/>
    <n v="587"/>
    <x v="3"/>
    <n v="645113"/>
    <x v="2"/>
  </r>
  <r>
    <n v="5"/>
    <x v="0"/>
    <s v="CA1251"/>
    <x v="4"/>
    <x v="3"/>
    <n v="2198"/>
    <x v="4"/>
    <n v="2307900"/>
    <x v="0"/>
  </r>
  <r>
    <n v="6"/>
    <x v="0"/>
    <s v="CA1252"/>
    <x v="5"/>
    <x v="4"/>
    <n v="589"/>
    <x v="5"/>
    <n v="470611"/>
    <x v="0"/>
  </r>
  <r>
    <n v="7"/>
    <x v="2"/>
    <s v="BT1553"/>
    <x v="6"/>
    <x v="4"/>
    <n v="878"/>
    <x v="6"/>
    <n v="867464"/>
    <x v="2"/>
  </r>
  <r>
    <n v="8"/>
    <x v="0"/>
    <s v="CA1252"/>
    <x v="5"/>
    <x v="5"/>
    <n v="365"/>
    <x v="5"/>
    <n v="291635"/>
    <x v="0"/>
  </r>
  <r>
    <n v="9"/>
    <x v="0"/>
    <s v="CA1251"/>
    <x v="4"/>
    <x v="6"/>
    <n v="1590"/>
    <x v="4"/>
    <n v="1669500"/>
    <x v="0"/>
  </r>
  <r>
    <n v="10"/>
    <x v="3"/>
    <s v="KD1583"/>
    <x v="7"/>
    <x v="7"/>
    <n v="688"/>
    <x v="7"/>
    <n v="274512"/>
    <x v="3"/>
  </r>
  <r>
    <n v="11"/>
    <x v="1"/>
    <s v="SP6333"/>
    <x v="8"/>
    <x v="7"/>
    <n v="1058"/>
    <x v="8"/>
    <n v="1364820"/>
    <x v="1"/>
  </r>
  <r>
    <n v="12"/>
    <x v="2"/>
    <s v="BT1555"/>
    <x v="9"/>
    <x v="7"/>
    <n v="684"/>
    <x v="9"/>
    <n v="395352"/>
    <x v="2"/>
  </r>
  <r>
    <n v="13"/>
    <x v="1"/>
    <s v="SP6334"/>
    <x v="10"/>
    <x v="7"/>
    <n v="1450"/>
    <x v="5"/>
    <n v="1158550"/>
    <x v="1"/>
  </r>
  <r>
    <n v="14"/>
    <x v="0"/>
    <s v="CA1255"/>
    <x v="11"/>
    <x v="8"/>
    <n v="661"/>
    <x v="10"/>
    <n v="329839"/>
    <x v="0"/>
  </r>
  <r>
    <n v="15"/>
    <x v="1"/>
    <s v="SP6332"/>
    <x v="1"/>
    <x v="9"/>
    <n v="254"/>
    <x v="1"/>
    <n v="149352"/>
    <x v="1"/>
  </r>
  <r>
    <n v="16"/>
    <x v="1"/>
    <s v="SP6331"/>
    <x v="12"/>
    <x v="9"/>
    <n v="1540"/>
    <x v="11"/>
    <n v="1324400"/>
    <x v="1"/>
  </r>
  <r>
    <n v="17"/>
    <x v="2"/>
    <s v="BT1552"/>
    <x v="3"/>
    <x v="10"/>
    <n v="1500"/>
    <x v="3"/>
    <n v="1648500"/>
    <x v="2"/>
  </r>
  <r>
    <n v="18"/>
    <x v="3"/>
    <s v="KD1583"/>
    <x v="7"/>
    <x v="11"/>
    <n v="588"/>
    <x v="7"/>
    <n v="234612"/>
    <x v="3"/>
  </r>
  <r>
    <n v="19"/>
    <x v="3"/>
    <s v="KD1585"/>
    <x v="13"/>
    <x v="12"/>
    <n v="681"/>
    <x v="12"/>
    <n v="332328"/>
    <x v="3"/>
  </r>
  <r>
    <n v="20"/>
    <x v="3"/>
    <s v="KD1583"/>
    <x v="7"/>
    <x v="13"/>
    <n v="658"/>
    <x v="7"/>
    <n v="262542"/>
    <x v="3"/>
  </r>
  <r>
    <n v="21"/>
    <x v="0"/>
    <s v="CA1255"/>
    <x v="11"/>
    <x v="14"/>
    <n v="235"/>
    <x v="10"/>
    <n v="117265"/>
    <x v="0"/>
  </r>
  <r>
    <n v="22"/>
    <x v="0"/>
    <s v="CA1250"/>
    <x v="2"/>
    <x v="15"/>
    <n v="458"/>
    <x v="2"/>
    <n v="360904"/>
    <x v="0"/>
  </r>
  <r>
    <n v="23"/>
    <x v="3"/>
    <s v="KD1585"/>
    <x v="13"/>
    <x v="16"/>
    <n v="1541"/>
    <x v="12"/>
    <n v="752008"/>
    <x v="3"/>
  </r>
  <r>
    <n v="24"/>
    <x v="0"/>
    <s v="CA1250"/>
    <x v="2"/>
    <x v="17"/>
    <n v="218"/>
    <x v="2"/>
    <n v="171784"/>
    <x v="0"/>
  </r>
  <r>
    <n v="25"/>
    <x v="0"/>
    <s v="CA1254"/>
    <x v="0"/>
    <x v="17"/>
    <n v="315"/>
    <x v="0"/>
    <n v="188685"/>
    <x v="0"/>
  </r>
  <r>
    <n v="26"/>
    <x v="1"/>
    <s v="SP6334"/>
    <x v="10"/>
    <x v="17"/>
    <n v="335"/>
    <x v="5"/>
    <n v="267665"/>
    <x v="1"/>
  </r>
  <r>
    <n v="27"/>
    <x v="0"/>
    <s v="CA1254"/>
    <x v="0"/>
    <x v="18"/>
    <n v="453"/>
    <x v="0"/>
    <n v="271347"/>
    <x v="0"/>
  </r>
  <r>
    <n v="28"/>
    <x v="1"/>
    <s v="SP6332"/>
    <x v="1"/>
    <x v="18"/>
    <n v="544"/>
    <x v="1"/>
    <n v="319872"/>
    <x v="1"/>
  </r>
  <r>
    <n v="29"/>
    <x v="2"/>
    <s v="BT1553"/>
    <x v="6"/>
    <x v="18"/>
    <n v="688"/>
    <x v="6"/>
    <n v="679744"/>
    <x v="2"/>
  </r>
  <r>
    <n v="30"/>
    <x v="2"/>
    <s v="BT1554"/>
    <x v="14"/>
    <x v="19"/>
    <n v="678"/>
    <x v="6"/>
    <n v="669864"/>
    <x v="2"/>
  </r>
  <r>
    <n v="31"/>
    <x v="2"/>
    <s v="BT1552"/>
    <x v="3"/>
    <x v="20"/>
    <n v="887"/>
    <x v="3"/>
    <n v="974813"/>
    <x v="2"/>
  </r>
  <r>
    <n v="32"/>
    <x v="0"/>
    <s v="CA1252"/>
    <x v="5"/>
    <x v="21"/>
    <n v="987"/>
    <x v="5"/>
    <n v="788613"/>
    <x v="0"/>
  </r>
  <r>
    <n v="33"/>
    <x v="2"/>
    <s v="BT1555"/>
    <x v="9"/>
    <x v="21"/>
    <n v="687"/>
    <x v="9"/>
    <n v="397086"/>
    <x v="2"/>
  </r>
  <r>
    <n v="34"/>
    <x v="3"/>
    <s v="KD1584"/>
    <x v="15"/>
    <x v="22"/>
    <n v="587"/>
    <x v="13"/>
    <n v="340460"/>
    <x v="3"/>
  </r>
  <r>
    <n v="35"/>
    <x v="3"/>
    <s v="KD1583"/>
    <x v="7"/>
    <x v="22"/>
    <n v="1002"/>
    <x v="7"/>
    <n v="399798"/>
    <x v="3"/>
  </r>
  <r>
    <n v="36"/>
    <x v="0"/>
    <s v="CA1255"/>
    <x v="11"/>
    <x v="23"/>
    <n v="500"/>
    <x v="10"/>
    <n v="249500"/>
    <x v="0"/>
  </r>
  <r>
    <n v="37"/>
    <x v="1"/>
    <s v="SP6331"/>
    <x v="12"/>
    <x v="24"/>
    <n v="885"/>
    <x v="11"/>
    <n v="761100"/>
    <x v="1"/>
  </r>
  <r>
    <n v="38"/>
    <x v="3"/>
    <s v="KD1585"/>
    <x v="13"/>
    <x v="25"/>
    <n v="235"/>
    <x v="12"/>
    <n v="114680"/>
    <x v="3"/>
  </r>
  <r>
    <n v="39"/>
    <x v="3"/>
    <s v="KD1585"/>
    <x v="13"/>
    <x v="25"/>
    <n v="511"/>
    <x v="12"/>
    <n v="249368"/>
    <x v="3"/>
  </r>
  <r>
    <n v="40"/>
    <x v="3"/>
    <s v="KD1583"/>
    <x v="7"/>
    <x v="26"/>
    <n v="548"/>
    <x v="7"/>
    <n v="218652"/>
    <x v="3"/>
  </r>
  <r>
    <n v="41"/>
    <x v="1"/>
    <s v="SP6333"/>
    <x v="8"/>
    <x v="26"/>
    <n v="2658"/>
    <x v="8"/>
    <n v="3428820"/>
    <x v="1"/>
  </r>
  <r>
    <n v="42"/>
    <x v="2"/>
    <s v="BT1555"/>
    <x v="9"/>
    <x v="26"/>
    <n v="488"/>
    <x v="9"/>
    <n v="282064"/>
    <x v="2"/>
  </r>
  <r>
    <n v="43"/>
    <x v="0"/>
    <s v="CA1251"/>
    <x v="4"/>
    <x v="27"/>
    <n v="589"/>
    <x v="4"/>
    <n v="618450"/>
    <x v="0"/>
  </r>
  <r>
    <n v="44"/>
    <x v="0"/>
    <s v="CA1255"/>
    <x v="11"/>
    <x v="27"/>
    <n v="681"/>
    <x v="10"/>
    <n v="339819"/>
    <x v="0"/>
  </r>
  <r>
    <n v="45"/>
    <x v="3"/>
    <s v="KD1585"/>
    <x v="13"/>
    <x v="28"/>
    <n v="344"/>
    <x v="12"/>
    <n v="167872"/>
    <x v="3"/>
  </r>
  <r>
    <n v="46"/>
    <x v="0"/>
    <s v="CA1251"/>
    <x v="4"/>
    <x v="29"/>
    <n v="259"/>
    <x v="4"/>
    <n v="271950"/>
    <x v="0"/>
  </r>
  <r>
    <n v="47"/>
    <x v="1"/>
    <s v="SP6333"/>
    <x v="8"/>
    <x v="30"/>
    <n v="254"/>
    <x v="8"/>
    <n v="327660"/>
    <x v="1"/>
  </r>
  <r>
    <n v="48"/>
    <x v="0"/>
    <s v="CA1255"/>
    <x v="11"/>
    <x v="31"/>
    <n v="433"/>
    <x v="10"/>
    <n v="216067"/>
    <x v="0"/>
  </r>
  <r>
    <n v="49"/>
    <x v="0"/>
    <s v="CA1256"/>
    <x v="16"/>
    <x v="32"/>
    <n v="580"/>
    <x v="14"/>
    <n v="507500"/>
    <x v="0"/>
  </r>
  <r>
    <n v="50"/>
    <x v="2"/>
    <s v="BT1555"/>
    <x v="9"/>
    <x v="32"/>
    <n v="1580"/>
    <x v="9"/>
    <n v="913240"/>
    <x v="2"/>
  </r>
  <r>
    <n v="51"/>
    <x v="0"/>
    <s v="CA1251"/>
    <x v="4"/>
    <x v="33"/>
    <n v="219"/>
    <x v="4"/>
    <n v="229950"/>
    <x v="0"/>
  </r>
  <r>
    <n v="52"/>
    <x v="2"/>
    <s v="BT1552"/>
    <x v="3"/>
    <x v="33"/>
    <n v="999"/>
    <x v="3"/>
    <n v="1097901"/>
    <x v="2"/>
  </r>
  <r>
    <n v="53"/>
    <x v="0"/>
    <s v="CA1256"/>
    <x v="16"/>
    <x v="33"/>
    <n v="1258"/>
    <x v="14"/>
    <n v="1100750"/>
    <x v="0"/>
  </r>
  <r>
    <n v="54"/>
    <x v="3"/>
    <s v="KD1585"/>
    <x v="13"/>
    <x v="33"/>
    <n v="650"/>
    <x v="12"/>
    <n v="317200"/>
    <x v="3"/>
  </r>
  <r>
    <n v="55"/>
    <x v="1"/>
    <s v="SP6331"/>
    <x v="12"/>
    <x v="33"/>
    <n v="1800"/>
    <x v="11"/>
    <n v="1548000"/>
    <x v="1"/>
  </r>
  <r>
    <n v="56"/>
    <x v="3"/>
    <s v="KD1585"/>
    <x v="13"/>
    <x v="34"/>
    <n v="248"/>
    <x v="12"/>
    <n v="121024"/>
    <x v="3"/>
  </r>
  <r>
    <n v="57"/>
    <x v="0"/>
    <s v="CA1255"/>
    <x v="11"/>
    <x v="35"/>
    <n v="511"/>
    <x v="10"/>
    <n v="254989"/>
    <x v="0"/>
  </r>
  <r>
    <n v="58"/>
    <x v="2"/>
    <s v="BT1553"/>
    <x v="6"/>
    <x v="36"/>
    <n v="678"/>
    <x v="6"/>
    <n v="669864"/>
    <x v="2"/>
  </r>
  <r>
    <n v="59"/>
    <x v="0"/>
    <s v="CA1252"/>
    <x v="5"/>
    <x v="37"/>
    <n v="1000"/>
    <x v="5"/>
    <n v="799000"/>
    <x v="0"/>
  </r>
  <r>
    <n v="60"/>
    <x v="3"/>
    <s v="KD1584"/>
    <x v="15"/>
    <x v="38"/>
    <n v="999"/>
    <x v="13"/>
    <n v="579420"/>
    <x v="3"/>
  </r>
  <r>
    <n v="61"/>
    <x v="1"/>
    <s v="SP6332"/>
    <x v="1"/>
    <x v="39"/>
    <n v="658"/>
    <x v="1"/>
    <n v="386904"/>
    <x v="1"/>
  </r>
  <r>
    <n v="62"/>
    <x v="1"/>
    <s v="SP6331"/>
    <x v="12"/>
    <x v="39"/>
    <n v="708"/>
    <x v="11"/>
    <n v="608880"/>
    <x v="1"/>
  </r>
  <r>
    <n v="63"/>
    <x v="1"/>
    <s v="SP6334"/>
    <x v="10"/>
    <x v="39"/>
    <n v="555"/>
    <x v="5"/>
    <n v="443445"/>
    <x v="1"/>
  </r>
  <r>
    <n v="64"/>
    <x v="0"/>
    <s v="CA1250"/>
    <x v="2"/>
    <x v="40"/>
    <n v="355"/>
    <x v="2"/>
    <n v="279740"/>
    <x v="0"/>
  </r>
  <r>
    <n v="65"/>
    <x v="0"/>
    <s v="CA1250"/>
    <x v="2"/>
    <x v="40"/>
    <n v="213"/>
    <x v="2"/>
    <n v="167844"/>
    <x v="0"/>
  </r>
  <r>
    <n v="66"/>
    <x v="3"/>
    <s v="KD1584"/>
    <x v="15"/>
    <x v="41"/>
    <n v="654"/>
    <x v="13"/>
    <n v="379320"/>
    <x v="3"/>
  </r>
  <r>
    <n v="67"/>
    <x v="0"/>
    <s v="CA1251"/>
    <x v="4"/>
    <x v="42"/>
    <n v="258"/>
    <x v="4"/>
    <n v="270900"/>
    <x v="0"/>
  </r>
  <r>
    <n v="68"/>
    <x v="0"/>
    <s v="CA1254"/>
    <x v="0"/>
    <x v="43"/>
    <n v="225"/>
    <x v="0"/>
    <n v="134775"/>
    <x v="0"/>
  </r>
  <r>
    <n v="69"/>
    <x v="0"/>
    <s v="CA1251"/>
    <x v="4"/>
    <x v="44"/>
    <n v="338"/>
    <x v="4"/>
    <n v="354900"/>
    <x v="0"/>
  </r>
  <r>
    <n v="70"/>
    <x v="1"/>
    <s v="SP6331"/>
    <x v="12"/>
    <x v="44"/>
    <n v="654"/>
    <x v="11"/>
    <n v="562440"/>
    <x v="1"/>
  </r>
  <r>
    <n v="71"/>
    <x v="1"/>
    <s v="SP6334"/>
    <x v="10"/>
    <x v="44"/>
    <n v="987"/>
    <x v="5"/>
    <n v="788613"/>
    <x v="1"/>
  </r>
  <r>
    <n v="72"/>
    <x v="0"/>
    <s v="CA1250"/>
    <x v="2"/>
    <x v="45"/>
    <n v="1068"/>
    <x v="2"/>
    <n v="841584"/>
    <x v="0"/>
  </r>
  <r>
    <n v="73"/>
    <x v="1"/>
    <s v="SP6333"/>
    <x v="8"/>
    <x v="45"/>
    <n v="808"/>
    <x v="8"/>
    <n v="1042320"/>
    <x v="1"/>
  </r>
  <r>
    <n v="74"/>
    <x v="1"/>
    <s v="SP6332"/>
    <x v="1"/>
    <x v="45"/>
    <n v="977"/>
    <x v="1"/>
    <n v="574476"/>
    <x v="1"/>
  </r>
  <r>
    <n v="75"/>
    <x v="3"/>
    <s v="KD1584"/>
    <x v="15"/>
    <x v="46"/>
    <n v="488"/>
    <x v="13"/>
    <n v="283040"/>
    <x v="3"/>
  </r>
  <r>
    <n v="76"/>
    <x v="2"/>
    <s v="BT1554"/>
    <x v="14"/>
    <x v="46"/>
    <n v="777"/>
    <x v="6"/>
    <n v="767676"/>
    <x v="2"/>
  </r>
  <r>
    <n v="77"/>
    <x v="3"/>
    <s v="KD1583"/>
    <x v="7"/>
    <x v="47"/>
    <n v="284"/>
    <x v="7"/>
    <n v="113316"/>
    <x v="3"/>
  </r>
  <r>
    <n v="78"/>
    <x v="2"/>
    <s v="BT1554"/>
    <x v="14"/>
    <x v="48"/>
    <n v="658"/>
    <x v="6"/>
    <n v="650104"/>
    <x v="2"/>
  </r>
  <r>
    <n v="79"/>
    <x v="3"/>
    <s v="KD1585"/>
    <x v="13"/>
    <x v="49"/>
    <n v="458"/>
    <x v="12"/>
    <n v="223504"/>
    <x v="3"/>
  </r>
  <r>
    <n v="80"/>
    <x v="2"/>
    <s v="BT1554"/>
    <x v="14"/>
    <x v="49"/>
    <n v="1205"/>
    <x v="6"/>
    <n v="1190540"/>
    <x v="2"/>
  </r>
  <r>
    <n v="81"/>
    <x v="0"/>
    <s v="CA1251"/>
    <x v="4"/>
    <x v="50"/>
    <n v="483"/>
    <x v="4"/>
    <n v="507150"/>
    <x v="0"/>
  </r>
  <r>
    <n v="82"/>
    <x v="0"/>
    <s v="CA1254"/>
    <x v="0"/>
    <x v="51"/>
    <n v="1150"/>
    <x v="0"/>
    <n v="6888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B39058-9067-474E-A694-4B9C8DD7483D}" name="樞紐分析表1" cacheId="18" dataOnRows="1" applyNumberFormats="0" applyBorderFormats="0" applyFontFormats="0" applyPatternFormats="0" applyAlignmentFormats="0" applyWidthHeightFormats="1" dataCaption="數值" updatedVersion="6" minRefreshableVersion="3" useAutoFormatting="1" itemPrintTitles="1" createdVersion="6" indent="0" compact="0" compactData="0" multipleFieldFilters="0">
  <location ref="A3:G58" firstHeaderRow="1" firstDataRow="2" firstDataCol="2" rowPageCount="1" colPageCount="1"/>
  <pivotFields count="9">
    <pivotField compact="0" outline="0" subtotalTop="0" showAll="0"/>
    <pivotField axis="axisCol" compact="0" outline="0" subtotalTop="0" showAll="0">
      <items count="5">
        <item x="0"/>
        <item x="2"/>
        <item x="3"/>
        <item x="1"/>
        <item t="default"/>
      </items>
    </pivotField>
    <pivotField dataField="1" compact="0" outline="0" subtotalTop="0" showAll="0"/>
    <pivotField axis="axisRow" compact="0" outline="0" subtotalTop="0" showAll="0">
      <items count="18">
        <item x="6"/>
        <item x="10"/>
        <item x="9"/>
        <item x="12"/>
        <item x="1"/>
        <item x="8"/>
        <item x="14"/>
        <item x="7"/>
        <item x="0"/>
        <item x="5"/>
        <item x="13"/>
        <item x="15"/>
        <item x="11"/>
        <item x="16"/>
        <item x="3"/>
        <item x="2"/>
        <item x="4"/>
        <item t="default"/>
      </items>
    </pivotField>
    <pivotField axis="axisPage" compact="0" numFmtId="176" outline="0" subtotalTop="0" showAl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dataField="1" compact="0" numFmtId="177" outline="0" subtotalTop="0" showAll="0"/>
    <pivotField compact="0" numFmtId="177" outline="0" subtotalTop="0" showAll="0"/>
    <pivotField compact="0" numFmtId="177" outline="0" subtotalTop="0" showAll="0"/>
    <pivotField compact="0" outline="0" subtotalTop="0" showAll="0"/>
  </pivotFields>
  <rowFields count="2">
    <field x="3"/>
    <field x="-2"/>
  </rowFields>
  <rowItems count="54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  <i>
      <x v="4"/>
      <x/>
    </i>
    <i r="1" i="1">
      <x v="1"/>
    </i>
    <i r="1" i="2">
      <x v="2"/>
    </i>
    <i>
      <x v="5"/>
      <x/>
    </i>
    <i r="1" i="1">
      <x v="1"/>
    </i>
    <i r="1" i="2">
      <x v="2"/>
    </i>
    <i>
      <x v="6"/>
      <x/>
    </i>
    <i r="1" i="1">
      <x v="1"/>
    </i>
    <i r="1" i="2">
      <x v="2"/>
    </i>
    <i>
      <x v="7"/>
      <x/>
    </i>
    <i r="1" i="1">
      <x v="1"/>
    </i>
    <i r="1" i="2">
      <x v="2"/>
    </i>
    <i>
      <x v="8"/>
      <x/>
    </i>
    <i r="1" i="1">
      <x v="1"/>
    </i>
    <i r="1" i="2">
      <x v="2"/>
    </i>
    <i>
      <x v="9"/>
      <x/>
    </i>
    <i r="1" i="1">
      <x v="1"/>
    </i>
    <i r="1" i="2">
      <x v="2"/>
    </i>
    <i>
      <x v="10"/>
      <x/>
    </i>
    <i r="1" i="1">
      <x v="1"/>
    </i>
    <i r="1" i="2">
      <x v="2"/>
    </i>
    <i>
      <x v="11"/>
      <x/>
    </i>
    <i r="1" i="1">
      <x v="1"/>
    </i>
    <i r="1" i="2">
      <x v="2"/>
    </i>
    <i>
      <x v="12"/>
      <x/>
    </i>
    <i r="1" i="1">
      <x v="1"/>
    </i>
    <i r="1" i="2">
      <x v="2"/>
    </i>
    <i>
      <x v="13"/>
      <x/>
    </i>
    <i r="1" i="1">
      <x v="1"/>
    </i>
    <i r="1" i="2">
      <x v="2"/>
    </i>
    <i>
      <x v="14"/>
      <x/>
    </i>
    <i r="1" i="1">
      <x v="1"/>
    </i>
    <i r="1" i="2">
      <x v="2"/>
    </i>
    <i>
      <x v="15"/>
      <x/>
    </i>
    <i r="1" i="1">
      <x v="1"/>
    </i>
    <i r="1" i="2">
      <x v="2"/>
    </i>
    <i>
      <x v="16"/>
      <x/>
    </i>
    <i r="1" i="1">
      <x v="1"/>
    </i>
    <i r="1" i="2">
      <x v="2"/>
    </i>
    <i t="grand">
      <x/>
    </i>
    <i t="grand" i="1">
      <x/>
    </i>
    <i t="grand" i="2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4" hier="-1"/>
  </pageFields>
  <dataFields count="3">
    <dataField name="計數 - 產品編號" fld="2" subtotal="count" baseField="0" baseItem="0"/>
    <dataField name="%" fld="2" subtotal="count" showDataAs="percentOfTotal" baseField="3" baseItem="5" numFmtId="10"/>
    <dataField name="加總 - 入庫數量" fld="5" baseField="0" baseItem="0"/>
  </dataField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6E2254-2EB2-476C-B555-AE675D682F4E}" name="樞紐分析表1" cacheId="18" dataOnRows="1" applyNumberFormats="0" applyBorderFormats="0" applyFontFormats="0" applyPatternFormats="0" applyAlignmentFormats="0" applyWidthHeightFormats="1" dataCaption="數值" updatedVersion="6" minRefreshableVersion="3" useAutoFormatting="1" itemPrintTitles="1" createdVersion="6" indent="0" compact="0" compactData="0" multipleFieldFilters="0">
  <location ref="A3:G40" firstHeaderRow="1" firstDataRow="2" firstDataCol="2" rowPageCount="1" colPageCount="1"/>
  <pivotFields count="9">
    <pivotField compact="0" outline="0" subtotalTop="0" showAll="0"/>
    <pivotField axis="axisCol" compact="0" outline="0" subtotalTop="0" showAll="0">
      <items count="5">
        <item x="0"/>
        <item x="2"/>
        <item x="3"/>
        <item x="1"/>
        <item t="default"/>
      </items>
    </pivotField>
    <pivotField dataField="1" compact="0" outline="0" subtotalTop="0" showAll="0"/>
    <pivotField axis="axisRow" compact="0" outline="0" subtotalTop="0" showAll="0">
      <items count="18">
        <item x="6"/>
        <item x="10"/>
        <item x="9"/>
        <item x="12"/>
        <item x="1"/>
        <item x="8"/>
        <item x="14"/>
        <item x="7"/>
        <item x="0"/>
        <item x="5"/>
        <item x="13"/>
        <item x="15"/>
        <item x="11"/>
        <item x="16"/>
        <item x="3"/>
        <item x="2"/>
        <item x="4"/>
        <item t="default"/>
      </items>
    </pivotField>
    <pivotField axis="axisPage" compact="0" numFmtId="176" outline="0" subtotalTop="0" showAl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dataField="1" compact="0" numFmtId="177" outline="0" subtotalTop="0" showAll="0"/>
    <pivotField compact="0" numFmtId="177" outline="0" subtotalTop="0" showAll="0">
      <items count="16">
        <item x="7"/>
        <item x="12"/>
        <item x="10"/>
        <item x="9"/>
        <item x="13"/>
        <item x="1"/>
        <item x="0"/>
        <item x="2"/>
        <item x="5"/>
        <item x="11"/>
        <item x="14"/>
        <item x="6"/>
        <item x="4"/>
        <item x="3"/>
        <item x="8"/>
        <item t="default"/>
      </items>
    </pivotField>
    <pivotField compact="0" numFmtId="177" outline="0" subtotalTop="0" showAll="0"/>
    <pivotField compact="0" outline="0" subtotalTop="0" showAll="0">
      <items count="5">
        <item x="2"/>
        <item x="0"/>
        <item x="3"/>
        <item x="1"/>
        <item t="default"/>
      </items>
    </pivotField>
  </pivotFields>
  <rowFields count="2">
    <field x="3"/>
    <field x="-2"/>
  </rowFields>
  <rowItems count="36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>
      <x v="14"/>
      <x/>
    </i>
    <i r="1" i="1">
      <x v="1"/>
    </i>
    <i>
      <x v="15"/>
      <x/>
    </i>
    <i r="1" i="1">
      <x v="1"/>
    </i>
    <i>
      <x v="16"/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4" hier="-1"/>
  </pageFields>
  <dataFields count="2">
    <dataField name="計數 - 產品編號" fld="2" subtotal="count" baseField="0" baseItem="0"/>
    <dataField name="加總 - 入庫數量" fld="5" baseField="0" baseItem="0"/>
  </dataFields>
  <pivotTableStyleInfo name="PivotStyleDark2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產品代碼" xr10:uid="{617D0F77-77E7-4A52-AAAA-FB1C4E82DED1}" sourceName="產品代碼">
  <pivotTables>
    <pivotTable tabId="6" name="樞紐分析表1"/>
  </pivotTables>
  <data>
    <tabular pivotCacheId="1159636160">
      <items count="4">
        <i x="2" s="1"/>
        <i x="0" s="1"/>
        <i x="3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單價" xr10:uid="{E16514CA-FCAD-4EAC-B41C-D3D3F881768D}" sourceName="單價">
  <pivotTables>
    <pivotTable tabId="6" name="樞紐分析表1"/>
  </pivotTables>
  <data>
    <tabular pivotCacheId="1159636160">
      <items count="15">
        <i x="7" s="1"/>
        <i x="12" s="1"/>
        <i x="10" s="1"/>
        <i x="9" s="1"/>
        <i x="13" s="1"/>
        <i x="1" s="1"/>
        <i x="0" s="1"/>
        <i x="2" s="1"/>
        <i x="5" s="1"/>
        <i x="11" s="1"/>
        <i x="14" s="1"/>
        <i x="6" s="1"/>
        <i x="4" s="1"/>
        <i x="3" s="1"/>
        <i x="8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產品代碼" xr10:uid="{46FAD0E2-2E06-430E-A63D-F32D828668F1}" cache="Slicer_產品代碼" caption="產品代碼" style="SlicerStyleLight2" rowHeight="218621"/>
  <slicer name="單價" xr10:uid="{946AFE17-8C0D-427E-983B-171997D4F69D}" cache="Slicer_單價" caption="單價" style="SlicerStyleLight6" rowHeight="218621"/>
</slicer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javascript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5C56-DB32-488B-9545-185E7892F942}">
  <dimension ref="A1:G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7" sqref="B5:B55"/>
      <pivotSelection showHeader="1" axis="axisRow" dimension="1" activeRow="26" activeCol="1" previousRow="26" previousCol="1" click="1" r:id="rId1">
        <pivotArea dataOnly="0" labelOnly="1" outline="0" fieldPosition="0">
          <references count="1">
            <reference field="4294967294" count="0"/>
          </references>
        </pivotArea>
      </pivotSelection>
    </sheetView>
  </sheetViews>
  <sheetFormatPr defaultRowHeight="16.75"/>
  <cols>
    <col min="1" max="1" width="23.61328125" bestFit="1" customWidth="1"/>
    <col min="2" max="2" width="16.3046875" bestFit="1" customWidth="1"/>
    <col min="3" max="6" width="12.3828125" bestFit="1" customWidth="1"/>
    <col min="7" max="7" width="9" bestFit="1" customWidth="1"/>
    <col min="8" max="9" width="17.07421875" bestFit="1" customWidth="1"/>
    <col min="10" max="11" width="24.84375" bestFit="1" customWidth="1"/>
  </cols>
  <sheetData>
    <row r="1" spans="1:7">
      <c r="A1" s="36" t="s">
        <v>113</v>
      </c>
      <c r="B1" t="s">
        <v>114</v>
      </c>
    </row>
    <row r="3" spans="1:7">
      <c r="C3" s="36" t="s">
        <v>104</v>
      </c>
    </row>
    <row r="4" spans="1:7">
      <c r="A4" s="36" t="s">
        <v>105</v>
      </c>
      <c r="B4" s="36" t="s">
        <v>106</v>
      </c>
      <c r="C4" t="s">
        <v>88</v>
      </c>
      <c r="D4" t="s">
        <v>89</v>
      </c>
      <c r="E4" t="s">
        <v>90</v>
      </c>
      <c r="F4" t="s">
        <v>91</v>
      </c>
      <c r="G4" t="s">
        <v>80</v>
      </c>
    </row>
    <row r="5" spans="1:7">
      <c r="A5" t="s">
        <v>13</v>
      </c>
      <c r="B5" t="s">
        <v>109</v>
      </c>
      <c r="C5" s="37"/>
      <c r="D5" s="37">
        <v>3</v>
      </c>
      <c r="E5" s="37"/>
      <c r="F5" s="37"/>
      <c r="G5" s="37">
        <v>3</v>
      </c>
    </row>
    <row r="6" spans="1:7">
      <c r="B6" t="s">
        <v>107</v>
      </c>
      <c r="C6" s="38">
        <v>0</v>
      </c>
      <c r="D6" s="38">
        <v>3.6585365853658534E-2</v>
      </c>
      <c r="E6" s="38">
        <v>0</v>
      </c>
      <c r="F6" s="38">
        <v>0</v>
      </c>
      <c r="G6" s="38">
        <v>3.6585365853658534E-2</v>
      </c>
    </row>
    <row r="7" spans="1:7">
      <c r="B7" t="s">
        <v>112</v>
      </c>
      <c r="C7" s="37"/>
      <c r="D7" s="37">
        <v>2244</v>
      </c>
      <c r="E7" s="37"/>
      <c r="F7" s="37"/>
      <c r="G7" s="37">
        <v>2244</v>
      </c>
    </row>
    <row r="8" spans="1:7">
      <c r="A8" t="s">
        <v>100</v>
      </c>
      <c r="B8" t="s">
        <v>109</v>
      </c>
      <c r="C8" s="37"/>
      <c r="D8" s="37"/>
      <c r="E8" s="37"/>
      <c r="F8" s="37">
        <v>4</v>
      </c>
      <c r="G8" s="37">
        <v>4</v>
      </c>
    </row>
    <row r="9" spans="1:7">
      <c r="B9" t="s">
        <v>107</v>
      </c>
      <c r="C9" s="38">
        <v>0</v>
      </c>
      <c r="D9" s="38">
        <v>0</v>
      </c>
      <c r="E9" s="38">
        <v>0</v>
      </c>
      <c r="F9" s="38">
        <v>4.878048780487805E-2</v>
      </c>
      <c r="G9" s="38">
        <v>4.878048780487805E-2</v>
      </c>
    </row>
    <row r="10" spans="1:7">
      <c r="B10" t="s">
        <v>112</v>
      </c>
      <c r="C10" s="37"/>
      <c r="D10" s="37"/>
      <c r="E10" s="37"/>
      <c r="F10" s="37">
        <v>3327</v>
      </c>
      <c r="G10" s="37">
        <v>3327</v>
      </c>
    </row>
    <row r="11" spans="1:7">
      <c r="A11" t="s">
        <v>21</v>
      </c>
      <c r="B11" t="s">
        <v>109</v>
      </c>
      <c r="C11" s="37"/>
      <c r="D11" s="37">
        <v>4</v>
      </c>
      <c r="E11" s="37"/>
      <c r="F11" s="37"/>
      <c r="G11" s="37">
        <v>4</v>
      </c>
    </row>
    <row r="12" spans="1:7">
      <c r="B12" t="s">
        <v>107</v>
      </c>
      <c r="C12" s="38">
        <v>0</v>
      </c>
      <c r="D12" s="38">
        <v>4.878048780487805E-2</v>
      </c>
      <c r="E12" s="38">
        <v>0</v>
      </c>
      <c r="F12" s="38">
        <v>0</v>
      </c>
      <c r="G12" s="38">
        <v>4.878048780487805E-2</v>
      </c>
    </row>
    <row r="13" spans="1:7">
      <c r="B13" t="s">
        <v>112</v>
      </c>
      <c r="C13" s="37"/>
      <c r="D13" s="37">
        <v>3439</v>
      </c>
      <c r="E13" s="37"/>
      <c r="F13" s="37"/>
      <c r="G13" s="37">
        <v>3439</v>
      </c>
    </row>
    <row r="14" spans="1:7">
      <c r="A14" t="s">
        <v>101</v>
      </c>
      <c r="B14" t="s">
        <v>109</v>
      </c>
      <c r="C14" s="37"/>
      <c r="D14" s="37"/>
      <c r="E14" s="37"/>
      <c r="F14" s="37">
        <v>5</v>
      </c>
      <c r="G14" s="37">
        <v>5</v>
      </c>
    </row>
    <row r="15" spans="1:7">
      <c r="B15" t="s">
        <v>107</v>
      </c>
      <c r="C15" s="38">
        <v>0</v>
      </c>
      <c r="D15" s="38">
        <v>0</v>
      </c>
      <c r="E15" s="38">
        <v>0</v>
      </c>
      <c r="F15" s="38">
        <v>6.097560975609756E-2</v>
      </c>
      <c r="G15" s="38">
        <v>6.097560975609756E-2</v>
      </c>
    </row>
    <row r="16" spans="1:7">
      <c r="B16" t="s">
        <v>112</v>
      </c>
      <c r="C16" s="37"/>
      <c r="D16" s="37"/>
      <c r="E16" s="37"/>
      <c r="F16" s="37">
        <v>5587</v>
      </c>
      <c r="G16" s="37">
        <v>5587</v>
      </c>
    </row>
    <row r="17" spans="1:7">
      <c r="A17" t="s">
        <v>102</v>
      </c>
      <c r="B17" t="s">
        <v>109</v>
      </c>
      <c r="C17" s="37"/>
      <c r="D17" s="37"/>
      <c r="E17" s="37"/>
      <c r="F17" s="37">
        <v>5</v>
      </c>
      <c r="G17" s="37">
        <v>5</v>
      </c>
    </row>
    <row r="18" spans="1:7">
      <c r="B18" t="s">
        <v>107</v>
      </c>
      <c r="C18" s="38">
        <v>0</v>
      </c>
      <c r="D18" s="38">
        <v>0</v>
      </c>
      <c r="E18" s="38">
        <v>0</v>
      </c>
      <c r="F18" s="38">
        <v>6.097560975609756E-2</v>
      </c>
      <c r="G18" s="38">
        <v>6.097560975609756E-2</v>
      </c>
    </row>
    <row r="19" spans="1:7">
      <c r="B19" t="s">
        <v>112</v>
      </c>
      <c r="C19" s="37"/>
      <c r="D19" s="37"/>
      <c r="E19" s="37"/>
      <c r="F19" s="37">
        <v>3441</v>
      </c>
      <c r="G19" s="37">
        <v>3441</v>
      </c>
    </row>
    <row r="20" spans="1:7">
      <c r="A20" t="s">
        <v>103</v>
      </c>
      <c r="B20" t="s">
        <v>109</v>
      </c>
      <c r="C20" s="37"/>
      <c r="D20" s="37"/>
      <c r="E20" s="37"/>
      <c r="F20" s="37">
        <v>4</v>
      </c>
      <c r="G20" s="37">
        <v>4</v>
      </c>
    </row>
    <row r="21" spans="1:7">
      <c r="B21" t="s">
        <v>107</v>
      </c>
      <c r="C21" s="38">
        <v>0</v>
      </c>
      <c r="D21" s="38">
        <v>0</v>
      </c>
      <c r="E21" s="38">
        <v>0</v>
      </c>
      <c r="F21" s="38">
        <v>4.878048780487805E-2</v>
      </c>
      <c r="G21" s="38">
        <v>4.878048780487805E-2</v>
      </c>
    </row>
    <row r="22" spans="1:7">
      <c r="B22" t="s">
        <v>112</v>
      </c>
      <c r="C22" s="37"/>
      <c r="D22" s="37"/>
      <c r="E22" s="37"/>
      <c r="F22" s="37">
        <v>4778</v>
      </c>
      <c r="G22" s="37">
        <v>4778</v>
      </c>
    </row>
    <row r="23" spans="1:7">
      <c r="A23" t="s">
        <v>17</v>
      </c>
      <c r="B23" t="s">
        <v>109</v>
      </c>
      <c r="C23" s="37"/>
      <c r="D23" s="37">
        <v>4</v>
      </c>
      <c r="E23" s="37"/>
      <c r="F23" s="37"/>
      <c r="G23" s="37">
        <v>4</v>
      </c>
    </row>
    <row r="24" spans="1:7">
      <c r="B24" t="s">
        <v>107</v>
      </c>
      <c r="C24" s="38">
        <v>0</v>
      </c>
      <c r="D24" s="38">
        <v>4.878048780487805E-2</v>
      </c>
      <c r="E24" s="38">
        <v>0</v>
      </c>
      <c r="F24" s="38">
        <v>0</v>
      </c>
      <c r="G24" s="38">
        <v>4.878048780487805E-2</v>
      </c>
    </row>
    <row r="25" spans="1:7">
      <c r="B25" t="s">
        <v>112</v>
      </c>
      <c r="C25" s="37"/>
      <c r="D25" s="37">
        <v>3318</v>
      </c>
      <c r="E25" s="37"/>
      <c r="F25" s="37"/>
      <c r="G25" s="37">
        <v>3318</v>
      </c>
    </row>
    <row r="26" spans="1:7">
      <c r="A26" t="s">
        <v>97</v>
      </c>
      <c r="B26" t="s">
        <v>109</v>
      </c>
      <c r="C26" s="37"/>
      <c r="D26" s="37"/>
      <c r="E26" s="37">
        <v>6</v>
      </c>
      <c r="F26" s="37"/>
      <c r="G26" s="37">
        <v>6</v>
      </c>
    </row>
    <row r="27" spans="1:7">
      <c r="B27" t="s">
        <v>107</v>
      </c>
      <c r="C27" s="38">
        <v>0</v>
      </c>
      <c r="D27" s="38">
        <v>0</v>
      </c>
      <c r="E27" s="38">
        <v>7.3170731707317069E-2</v>
      </c>
      <c r="F27" s="38">
        <v>0</v>
      </c>
      <c r="G27" s="38">
        <v>7.3170731707317069E-2</v>
      </c>
    </row>
    <row r="28" spans="1:7">
      <c r="B28" t="s">
        <v>112</v>
      </c>
      <c r="C28" s="37"/>
      <c r="D28" s="37"/>
      <c r="E28" s="37">
        <v>3768</v>
      </c>
      <c r="F28" s="37"/>
      <c r="G28" s="37">
        <v>3768</v>
      </c>
    </row>
    <row r="29" spans="1:7">
      <c r="A29" t="s">
        <v>92</v>
      </c>
      <c r="B29" t="s">
        <v>109</v>
      </c>
      <c r="C29" s="37">
        <v>5</v>
      </c>
      <c r="D29" s="37"/>
      <c r="E29" s="37"/>
      <c r="F29" s="37"/>
      <c r="G29" s="37">
        <v>5</v>
      </c>
    </row>
    <row r="30" spans="1:7">
      <c r="B30" t="s">
        <v>107</v>
      </c>
      <c r="C30" s="38">
        <v>6.097560975609756E-2</v>
      </c>
      <c r="D30" s="38">
        <v>0</v>
      </c>
      <c r="E30" s="38">
        <v>0</v>
      </c>
      <c r="F30" s="38">
        <v>0</v>
      </c>
      <c r="G30" s="38">
        <v>6.097560975609756E-2</v>
      </c>
    </row>
    <row r="31" spans="1:7">
      <c r="B31" t="s">
        <v>112</v>
      </c>
      <c r="C31" s="37">
        <v>2443</v>
      </c>
      <c r="D31" s="37"/>
      <c r="E31" s="37"/>
      <c r="F31" s="37"/>
      <c r="G31" s="37">
        <v>2443</v>
      </c>
    </row>
    <row r="32" spans="1:7">
      <c r="A32" t="s">
        <v>93</v>
      </c>
      <c r="B32" t="s">
        <v>109</v>
      </c>
      <c r="C32" s="37">
        <v>4</v>
      </c>
      <c r="D32" s="37"/>
      <c r="E32" s="37"/>
      <c r="F32" s="37"/>
      <c r="G32" s="37">
        <v>4</v>
      </c>
    </row>
    <row r="33" spans="1:7">
      <c r="B33" t="s">
        <v>107</v>
      </c>
      <c r="C33" s="38">
        <v>4.878048780487805E-2</v>
      </c>
      <c r="D33" s="38">
        <v>0</v>
      </c>
      <c r="E33" s="38">
        <v>0</v>
      </c>
      <c r="F33" s="38">
        <v>0</v>
      </c>
      <c r="G33" s="38">
        <v>4.878048780487805E-2</v>
      </c>
    </row>
    <row r="34" spans="1:7">
      <c r="B34" t="s">
        <v>112</v>
      </c>
      <c r="C34" s="37">
        <v>2941</v>
      </c>
      <c r="D34" s="37"/>
      <c r="E34" s="37"/>
      <c r="F34" s="37"/>
      <c r="G34" s="37">
        <v>2941</v>
      </c>
    </row>
    <row r="35" spans="1:7">
      <c r="A35" t="s">
        <v>98</v>
      </c>
      <c r="B35" t="s">
        <v>109</v>
      </c>
      <c r="C35" s="37"/>
      <c r="D35" s="37"/>
      <c r="E35" s="37">
        <v>8</v>
      </c>
      <c r="F35" s="37"/>
      <c r="G35" s="37">
        <v>8</v>
      </c>
    </row>
    <row r="36" spans="1:7">
      <c r="B36" t="s">
        <v>107</v>
      </c>
      <c r="C36" s="38">
        <v>0</v>
      </c>
      <c r="D36" s="38">
        <v>0</v>
      </c>
      <c r="E36" s="38">
        <v>9.7560975609756101E-2</v>
      </c>
      <c r="F36" s="38">
        <v>0</v>
      </c>
      <c r="G36" s="38">
        <v>9.7560975609756101E-2</v>
      </c>
    </row>
    <row r="37" spans="1:7">
      <c r="B37" t="s">
        <v>112</v>
      </c>
      <c r="C37" s="37"/>
      <c r="D37" s="37"/>
      <c r="E37" s="37">
        <v>4668</v>
      </c>
      <c r="F37" s="37"/>
      <c r="G37" s="37">
        <v>4668</v>
      </c>
    </row>
    <row r="38" spans="1:7">
      <c r="A38" t="s">
        <v>99</v>
      </c>
      <c r="B38" t="s">
        <v>109</v>
      </c>
      <c r="C38" s="37"/>
      <c r="D38" s="37"/>
      <c r="E38" s="37">
        <v>4</v>
      </c>
      <c r="F38" s="37"/>
      <c r="G38" s="37">
        <v>4</v>
      </c>
    </row>
    <row r="39" spans="1:7">
      <c r="B39" t="s">
        <v>107</v>
      </c>
      <c r="C39" s="38">
        <v>0</v>
      </c>
      <c r="D39" s="38">
        <v>0</v>
      </c>
      <c r="E39" s="38">
        <v>4.878048780487805E-2</v>
      </c>
      <c r="F39" s="38">
        <v>0</v>
      </c>
      <c r="G39" s="38">
        <v>4.878048780487805E-2</v>
      </c>
    </row>
    <row r="40" spans="1:7">
      <c r="B40" t="s">
        <v>112</v>
      </c>
      <c r="C40" s="37"/>
      <c r="D40" s="37"/>
      <c r="E40" s="37">
        <v>2728</v>
      </c>
      <c r="F40" s="37"/>
      <c r="G40" s="37">
        <v>2728</v>
      </c>
    </row>
    <row r="41" spans="1:7">
      <c r="A41" t="s">
        <v>94</v>
      </c>
      <c r="B41" t="s">
        <v>109</v>
      </c>
      <c r="C41" s="37">
        <v>6</v>
      </c>
      <c r="D41" s="37"/>
      <c r="E41" s="37"/>
      <c r="F41" s="37"/>
      <c r="G41" s="37">
        <v>6</v>
      </c>
    </row>
    <row r="42" spans="1:7">
      <c r="B42" t="s">
        <v>107</v>
      </c>
      <c r="C42" s="38">
        <v>7.3170731707317069E-2</v>
      </c>
      <c r="D42" s="38">
        <v>0</v>
      </c>
      <c r="E42" s="38">
        <v>0</v>
      </c>
      <c r="F42" s="38">
        <v>0</v>
      </c>
      <c r="G42" s="38">
        <v>7.3170731707317069E-2</v>
      </c>
    </row>
    <row r="43" spans="1:7">
      <c r="B43" t="s">
        <v>112</v>
      </c>
      <c r="C43" s="37">
        <v>3021</v>
      </c>
      <c r="D43" s="37"/>
      <c r="E43" s="37"/>
      <c r="F43" s="37"/>
      <c r="G43" s="37">
        <v>3021</v>
      </c>
    </row>
    <row r="44" spans="1:7">
      <c r="A44" t="s">
        <v>95</v>
      </c>
      <c r="B44" t="s">
        <v>109</v>
      </c>
      <c r="C44" s="37">
        <v>2</v>
      </c>
      <c r="D44" s="37"/>
      <c r="E44" s="37"/>
      <c r="F44" s="37"/>
      <c r="G44" s="37">
        <v>2</v>
      </c>
    </row>
    <row r="45" spans="1:7">
      <c r="B45" t="s">
        <v>107</v>
      </c>
      <c r="C45" s="38">
        <v>2.4390243902439025E-2</v>
      </c>
      <c r="D45" s="38">
        <v>0</v>
      </c>
      <c r="E45" s="38">
        <v>0</v>
      </c>
      <c r="F45" s="38">
        <v>0</v>
      </c>
      <c r="G45" s="38">
        <v>2.4390243902439025E-2</v>
      </c>
    </row>
    <row r="46" spans="1:7">
      <c r="B46" t="s">
        <v>112</v>
      </c>
      <c r="C46" s="37">
        <v>1838</v>
      </c>
      <c r="D46" s="37"/>
      <c r="E46" s="37"/>
      <c r="F46" s="37"/>
      <c r="G46" s="37">
        <v>1838</v>
      </c>
    </row>
    <row r="47" spans="1:7">
      <c r="A47" t="s">
        <v>19</v>
      </c>
      <c r="B47" t="s">
        <v>109</v>
      </c>
      <c r="C47" s="37"/>
      <c r="D47" s="37">
        <v>4</v>
      </c>
      <c r="E47" s="37"/>
      <c r="F47" s="37"/>
      <c r="G47" s="37">
        <v>4</v>
      </c>
    </row>
    <row r="48" spans="1:7">
      <c r="B48" t="s">
        <v>107</v>
      </c>
      <c r="C48" s="38">
        <v>0</v>
      </c>
      <c r="D48" s="38">
        <v>4.878048780487805E-2</v>
      </c>
      <c r="E48" s="38">
        <v>0</v>
      </c>
      <c r="F48" s="38">
        <v>0</v>
      </c>
      <c r="G48" s="38">
        <v>4.878048780487805E-2</v>
      </c>
    </row>
    <row r="49" spans="1:7">
      <c r="B49" t="s">
        <v>112</v>
      </c>
      <c r="C49" s="37"/>
      <c r="D49" s="37">
        <v>3973</v>
      </c>
      <c r="E49" s="37"/>
      <c r="F49" s="37"/>
      <c r="G49" s="37">
        <v>3973</v>
      </c>
    </row>
    <row r="50" spans="1:7">
      <c r="A50" t="s">
        <v>96</v>
      </c>
      <c r="B50" t="s">
        <v>109</v>
      </c>
      <c r="C50" s="37">
        <v>6</v>
      </c>
      <c r="D50" s="37"/>
      <c r="E50" s="37"/>
      <c r="F50" s="37"/>
      <c r="G50" s="37">
        <v>6</v>
      </c>
    </row>
    <row r="51" spans="1:7">
      <c r="B51" t="s">
        <v>107</v>
      </c>
      <c r="C51" s="38">
        <v>7.3170731707317069E-2</v>
      </c>
      <c r="D51" s="38">
        <v>0</v>
      </c>
      <c r="E51" s="38">
        <v>0</v>
      </c>
      <c r="F51" s="38">
        <v>0</v>
      </c>
      <c r="G51" s="38">
        <v>7.3170731707317069E-2</v>
      </c>
    </row>
    <row r="52" spans="1:7">
      <c r="B52" t="s">
        <v>112</v>
      </c>
      <c r="C52" s="37">
        <v>2990</v>
      </c>
      <c r="D52" s="37"/>
      <c r="E52" s="37"/>
      <c r="F52" s="37"/>
      <c r="G52" s="37">
        <v>2990</v>
      </c>
    </row>
    <row r="53" spans="1:7">
      <c r="A53" t="s">
        <v>23</v>
      </c>
      <c r="B53" t="s">
        <v>109</v>
      </c>
      <c r="C53" s="37">
        <v>8</v>
      </c>
      <c r="D53" s="37"/>
      <c r="E53" s="37"/>
      <c r="F53" s="37"/>
      <c r="G53" s="37">
        <v>8</v>
      </c>
    </row>
    <row r="54" spans="1:7">
      <c r="B54" t="s">
        <v>107</v>
      </c>
      <c r="C54" s="38">
        <v>9.7560975609756101E-2</v>
      </c>
      <c r="D54" s="38">
        <v>0</v>
      </c>
      <c r="E54" s="38">
        <v>0</v>
      </c>
      <c r="F54" s="38">
        <v>0</v>
      </c>
      <c r="G54" s="38">
        <v>9.7560975609756101E-2</v>
      </c>
    </row>
    <row r="55" spans="1:7">
      <c r="B55" t="s">
        <v>112</v>
      </c>
      <c r="C55" s="37">
        <v>5934</v>
      </c>
      <c r="D55" s="37"/>
      <c r="E55" s="37"/>
      <c r="F55" s="37"/>
      <c r="G55" s="37">
        <v>5934</v>
      </c>
    </row>
    <row r="56" spans="1:7">
      <c r="A56" t="s">
        <v>110</v>
      </c>
      <c r="C56" s="37">
        <v>31</v>
      </c>
      <c r="D56" s="37">
        <v>15</v>
      </c>
      <c r="E56" s="37">
        <v>18</v>
      </c>
      <c r="F56" s="37">
        <v>18</v>
      </c>
      <c r="G56" s="37">
        <v>82</v>
      </c>
    </row>
    <row r="57" spans="1:7">
      <c r="A57" t="s">
        <v>108</v>
      </c>
      <c r="C57" s="38">
        <v>0.37804878048780488</v>
      </c>
      <c r="D57" s="38">
        <v>0.18292682926829268</v>
      </c>
      <c r="E57" s="38">
        <v>0.21951219512195122</v>
      </c>
      <c r="F57" s="38">
        <v>0.21951219512195122</v>
      </c>
      <c r="G57" s="38">
        <v>1</v>
      </c>
    </row>
    <row r="58" spans="1:7">
      <c r="A58" t="s">
        <v>111</v>
      </c>
      <c r="C58" s="37">
        <v>19167</v>
      </c>
      <c r="D58" s="37">
        <v>12974</v>
      </c>
      <c r="E58" s="37">
        <v>11164</v>
      </c>
      <c r="F58" s="37">
        <v>17133</v>
      </c>
      <c r="G58" s="37">
        <v>60438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B1831-98C6-4D31-A60D-E56DCD8DEE3F}">
  <dimension ref="A1:G40"/>
  <sheetViews>
    <sheetView workbookViewId="0">
      <selection activeCell="C18" sqref="C18"/>
    </sheetView>
  </sheetViews>
  <sheetFormatPr defaultRowHeight="16.75"/>
  <cols>
    <col min="1" max="1" width="23.61328125" bestFit="1" customWidth="1"/>
    <col min="2" max="2" width="16.3046875" bestFit="1" customWidth="1"/>
    <col min="3" max="6" width="12.3828125" bestFit="1" customWidth="1"/>
    <col min="7" max="7" width="6.61328125" bestFit="1" customWidth="1"/>
    <col min="8" max="9" width="17.07421875" bestFit="1" customWidth="1"/>
    <col min="10" max="10" width="31.61328125" customWidth="1"/>
    <col min="11" max="11" width="31" customWidth="1"/>
  </cols>
  <sheetData>
    <row r="1" spans="1:7">
      <c r="A1" s="36" t="s">
        <v>113</v>
      </c>
      <c r="B1" t="s">
        <v>114</v>
      </c>
    </row>
    <row r="3" spans="1:7">
      <c r="C3" s="36" t="s">
        <v>104</v>
      </c>
    </row>
    <row r="4" spans="1:7">
      <c r="A4" s="36" t="s">
        <v>105</v>
      </c>
      <c r="B4" s="36" t="s">
        <v>106</v>
      </c>
      <c r="C4" t="s">
        <v>88</v>
      </c>
      <c r="D4" t="s">
        <v>89</v>
      </c>
      <c r="E4" t="s">
        <v>90</v>
      </c>
      <c r="F4" t="s">
        <v>91</v>
      </c>
      <c r="G4" t="s">
        <v>80</v>
      </c>
    </row>
    <row r="5" spans="1:7">
      <c r="A5" t="s">
        <v>13</v>
      </c>
      <c r="B5" t="s">
        <v>109</v>
      </c>
      <c r="C5" s="37"/>
      <c r="D5" s="37">
        <v>3</v>
      </c>
      <c r="E5" s="37"/>
      <c r="F5" s="37"/>
      <c r="G5" s="37">
        <v>3</v>
      </c>
    </row>
    <row r="6" spans="1:7">
      <c r="B6" t="s">
        <v>112</v>
      </c>
      <c r="C6" s="37"/>
      <c r="D6" s="37">
        <v>2244</v>
      </c>
      <c r="E6" s="37"/>
      <c r="F6" s="37"/>
      <c r="G6" s="37">
        <v>2244</v>
      </c>
    </row>
    <row r="7" spans="1:7">
      <c r="A7" t="s">
        <v>100</v>
      </c>
      <c r="B7" t="s">
        <v>109</v>
      </c>
      <c r="C7" s="37"/>
      <c r="D7" s="37"/>
      <c r="E7" s="37"/>
      <c r="F7" s="37">
        <v>4</v>
      </c>
      <c r="G7" s="37">
        <v>4</v>
      </c>
    </row>
    <row r="8" spans="1:7">
      <c r="B8" t="s">
        <v>112</v>
      </c>
      <c r="C8" s="37"/>
      <c r="D8" s="37"/>
      <c r="E8" s="37"/>
      <c r="F8" s="37">
        <v>3327</v>
      </c>
      <c r="G8" s="37">
        <v>3327</v>
      </c>
    </row>
    <row r="9" spans="1:7">
      <c r="A9" t="s">
        <v>21</v>
      </c>
      <c r="B9" t="s">
        <v>109</v>
      </c>
      <c r="C9" s="37"/>
      <c r="D9" s="37">
        <v>4</v>
      </c>
      <c r="E9" s="37"/>
      <c r="F9" s="37"/>
      <c r="G9" s="37">
        <v>4</v>
      </c>
    </row>
    <row r="10" spans="1:7">
      <c r="B10" t="s">
        <v>112</v>
      </c>
      <c r="C10" s="37"/>
      <c r="D10" s="37">
        <v>3439</v>
      </c>
      <c r="E10" s="37"/>
      <c r="F10" s="37"/>
      <c r="G10" s="37">
        <v>3439</v>
      </c>
    </row>
    <row r="11" spans="1:7">
      <c r="A11" t="s">
        <v>101</v>
      </c>
      <c r="B11" t="s">
        <v>109</v>
      </c>
      <c r="C11" s="37"/>
      <c r="D11" s="37"/>
      <c r="E11" s="37"/>
      <c r="F11" s="37">
        <v>5</v>
      </c>
      <c r="G11" s="37">
        <v>5</v>
      </c>
    </row>
    <row r="12" spans="1:7">
      <c r="B12" t="s">
        <v>112</v>
      </c>
      <c r="C12" s="37"/>
      <c r="D12" s="37"/>
      <c r="E12" s="37"/>
      <c r="F12" s="37">
        <v>5587</v>
      </c>
      <c r="G12" s="37">
        <v>5587</v>
      </c>
    </row>
    <row r="13" spans="1:7">
      <c r="A13" t="s">
        <v>102</v>
      </c>
      <c r="B13" t="s">
        <v>109</v>
      </c>
      <c r="C13" s="37"/>
      <c r="D13" s="37"/>
      <c r="E13" s="37"/>
      <c r="F13" s="37">
        <v>5</v>
      </c>
      <c r="G13" s="37">
        <v>5</v>
      </c>
    </row>
    <row r="14" spans="1:7">
      <c r="B14" t="s">
        <v>112</v>
      </c>
      <c r="C14" s="37"/>
      <c r="D14" s="37"/>
      <c r="E14" s="37"/>
      <c r="F14" s="37">
        <v>3441</v>
      </c>
      <c r="G14" s="37">
        <v>3441</v>
      </c>
    </row>
    <row r="15" spans="1:7">
      <c r="A15" t="s">
        <v>103</v>
      </c>
      <c r="B15" t="s">
        <v>109</v>
      </c>
      <c r="C15" s="37"/>
      <c r="D15" s="37"/>
      <c r="E15" s="37"/>
      <c r="F15" s="37">
        <v>4</v>
      </c>
      <c r="G15" s="37">
        <v>4</v>
      </c>
    </row>
    <row r="16" spans="1:7">
      <c r="B16" t="s">
        <v>112</v>
      </c>
      <c r="C16" s="37"/>
      <c r="D16" s="37"/>
      <c r="E16" s="37"/>
      <c r="F16" s="37">
        <v>4778</v>
      </c>
      <c r="G16" s="37">
        <v>4778</v>
      </c>
    </row>
    <row r="17" spans="1:7">
      <c r="A17" t="s">
        <v>17</v>
      </c>
      <c r="B17" t="s">
        <v>109</v>
      </c>
      <c r="C17" s="37"/>
      <c r="D17" s="37">
        <v>4</v>
      </c>
      <c r="E17" s="37"/>
      <c r="F17" s="37"/>
      <c r="G17" s="37">
        <v>4</v>
      </c>
    </row>
    <row r="18" spans="1:7">
      <c r="B18" t="s">
        <v>112</v>
      </c>
      <c r="C18" s="37"/>
      <c r="D18" s="37">
        <v>3318</v>
      </c>
      <c r="E18" s="37"/>
      <c r="F18" s="37"/>
      <c r="G18" s="37">
        <v>3318</v>
      </c>
    </row>
    <row r="19" spans="1:7">
      <c r="A19" t="s">
        <v>97</v>
      </c>
      <c r="B19" t="s">
        <v>109</v>
      </c>
      <c r="C19" s="37"/>
      <c r="D19" s="37"/>
      <c r="E19" s="37">
        <v>6</v>
      </c>
      <c r="F19" s="37"/>
      <c r="G19" s="37">
        <v>6</v>
      </c>
    </row>
    <row r="20" spans="1:7">
      <c r="B20" t="s">
        <v>112</v>
      </c>
      <c r="C20" s="37"/>
      <c r="D20" s="37"/>
      <c r="E20" s="37">
        <v>3768</v>
      </c>
      <c r="F20" s="37"/>
      <c r="G20" s="37">
        <v>3768</v>
      </c>
    </row>
    <row r="21" spans="1:7">
      <c r="A21" t="s">
        <v>92</v>
      </c>
      <c r="B21" t="s">
        <v>109</v>
      </c>
      <c r="C21" s="37">
        <v>5</v>
      </c>
      <c r="D21" s="37"/>
      <c r="E21" s="37"/>
      <c r="F21" s="37"/>
      <c r="G21" s="37">
        <v>5</v>
      </c>
    </row>
    <row r="22" spans="1:7">
      <c r="B22" t="s">
        <v>112</v>
      </c>
      <c r="C22" s="37">
        <v>2443</v>
      </c>
      <c r="D22" s="37"/>
      <c r="E22" s="37"/>
      <c r="F22" s="37"/>
      <c r="G22" s="37">
        <v>2443</v>
      </c>
    </row>
    <row r="23" spans="1:7">
      <c r="A23" t="s">
        <v>93</v>
      </c>
      <c r="B23" t="s">
        <v>109</v>
      </c>
      <c r="C23" s="37">
        <v>4</v>
      </c>
      <c r="D23" s="37"/>
      <c r="E23" s="37"/>
      <c r="F23" s="37"/>
      <c r="G23" s="37">
        <v>4</v>
      </c>
    </row>
    <row r="24" spans="1:7">
      <c r="B24" t="s">
        <v>112</v>
      </c>
      <c r="C24" s="37">
        <v>2941</v>
      </c>
      <c r="D24" s="37"/>
      <c r="E24" s="37"/>
      <c r="F24" s="37"/>
      <c r="G24" s="37">
        <v>2941</v>
      </c>
    </row>
    <row r="25" spans="1:7">
      <c r="A25" t="s">
        <v>98</v>
      </c>
      <c r="B25" t="s">
        <v>109</v>
      </c>
      <c r="C25" s="37"/>
      <c r="D25" s="37"/>
      <c r="E25" s="37">
        <v>8</v>
      </c>
      <c r="F25" s="37"/>
      <c r="G25" s="37">
        <v>8</v>
      </c>
    </row>
    <row r="26" spans="1:7">
      <c r="B26" t="s">
        <v>112</v>
      </c>
      <c r="C26" s="37"/>
      <c r="D26" s="37"/>
      <c r="E26" s="37">
        <v>4668</v>
      </c>
      <c r="F26" s="37"/>
      <c r="G26" s="37">
        <v>4668</v>
      </c>
    </row>
    <row r="27" spans="1:7">
      <c r="A27" t="s">
        <v>99</v>
      </c>
      <c r="B27" t="s">
        <v>109</v>
      </c>
      <c r="C27" s="37"/>
      <c r="D27" s="37"/>
      <c r="E27" s="37">
        <v>4</v>
      </c>
      <c r="F27" s="37"/>
      <c r="G27" s="37">
        <v>4</v>
      </c>
    </row>
    <row r="28" spans="1:7">
      <c r="B28" t="s">
        <v>112</v>
      </c>
      <c r="C28" s="37"/>
      <c r="D28" s="37"/>
      <c r="E28" s="37">
        <v>2728</v>
      </c>
      <c r="F28" s="37"/>
      <c r="G28" s="37">
        <v>2728</v>
      </c>
    </row>
    <row r="29" spans="1:7">
      <c r="A29" t="s">
        <v>94</v>
      </c>
      <c r="B29" t="s">
        <v>109</v>
      </c>
      <c r="C29" s="37">
        <v>6</v>
      </c>
      <c r="D29" s="37"/>
      <c r="E29" s="37"/>
      <c r="F29" s="37"/>
      <c r="G29" s="37">
        <v>6</v>
      </c>
    </row>
    <row r="30" spans="1:7">
      <c r="B30" t="s">
        <v>112</v>
      </c>
      <c r="C30" s="37">
        <v>3021</v>
      </c>
      <c r="D30" s="37"/>
      <c r="E30" s="37"/>
      <c r="F30" s="37"/>
      <c r="G30" s="37">
        <v>3021</v>
      </c>
    </row>
    <row r="31" spans="1:7">
      <c r="A31" t="s">
        <v>95</v>
      </c>
      <c r="B31" t="s">
        <v>109</v>
      </c>
      <c r="C31" s="37">
        <v>2</v>
      </c>
      <c r="D31" s="37"/>
      <c r="E31" s="37"/>
      <c r="F31" s="37"/>
      <c r="G31" s="37">
        <v>2</v>
      </c>
    </row>
    <row r="32" spans="1:7">
      <c r="B32" t="s">
        <v>112</v>
      </c>
      <c r="C32" s="37">
        <v>1838</v>
      </c>
      <c r="D32" s="37"/>
      <c r="E32" s="37"/>
      <c r="F32" s="37"/>
      <c r="G32" s="37">
        <v>1838</v>
      </c>
    </row>
    <row r="33" spans="1:7">
      <c r="A33" t="s">
        <v>19</v>
      </c>
      <c r="B33" t="s">
        <v>109</v>
      </c>
      <c r="C33" s="37"/>
      <c r="D33" s="37">
        <v>4</v>
      </c>
      <c r="E33" s="37"/>
      <c r="F33" s="37"/>
      <c r="G33" s="37">
        <v>4</v>
      </c>
    </row>
    <row r="34" spans="1:7">
      <c r="B34" t="s">
        <v>112</v>
      </c>
      <c r="C34" s="37"/>
      <c r="D34" s="37">
        <v>3973</v>
      </c>
      <c r="E34" s="37"/>
      <c r="F34" s="37"/>
      <c r="G34" s="37">
        <v>3973</v>
      </c>
    </row>
    <row r="35" spans="1:7">
      <c r="A35" t="s">
        <v>96</v>
      </c>
      <c r="B35" t="s">
        <v>109</v>
      </c>
      <c r="C35" s="37">
        <v>6</v>
      </c>
      <c r="D35" s="37"/>
      <c r="E35" s="37"/>
      <c r="F35" s="37"/>
      <c r="G35" s="37">
        <v>6</v>
      </c>
    </row>
    <row r="36" spans="1:7">
      <c r="B36" t="s">
        <v>112</v>
      </c>
      <c r="C36" s="37">
        <v>2990</v>
      </c>
      <c r="D36" s="37"/>
      <c r="E36" s="37"/>
      <c r="F36" s="37"/>
      <c r="G36" s="37">
        <v>2990</v>
      </c>
    </row>
    <row r="37" spans="1:7">
      <c r="A37" t="s">
        <v>23</v>
      </c>
      <c r="B37" t="s">
        <v>109</v>
      </c>
      <c r="C37" s="37">
        <v>8</v>
      </c>
      <c r="D37" s="37"/>
      <c r="E37" s="37"/>
      <c r="F37" s="37"/>
      <c r="G37" s="37">
        <v>8</v>
      </c>
    </row>
    <row r="38" spans="1:7">
      <c r="B38" t="s">
        <v>112</v>
      </c>
      <c r="C38" s="37">
        <v>5934</v>
      </c>
      <c r="D38" s="37"/>
      <c r="E38" s="37"/>
      <c r="F38" s="37"/>
      <c r="G38" s="37">
        <v>5934</v>
      </c>
    </row>
    <row r="39" spans="1:7">
      <c r="A39" t="s">
        <v>110</v>
      </c>
      <c r="C39" s="37">
        <v>31</v>
      </c>
      <c r="D39" s="37">
        <v>15</v>
      </c>
      <c r="E39" s="37">
        <v>18</v>
      </c>
      <c r="F39" s="37">
        <v>18</v>
      </c>
      <c r="G39" s="37">
        <v>82</v>
      </c>
    </row>
    <row r="40" spans="1:7">
      <c r="A40" t="s">
        <v>111</v>
      </c>
      <c r="C40" s="37">
        <v>19167</v>
      </c>
      <c r="D40" s="37">
        <v>12974</v>
      </c>
      <c r="E40" s="37">
        <v>11164</v>
      </c>
      <c r="F40" s="37">
        <v>17133</v>
      </c>
      <c r="G40" s="37">
        <v>60438</v>
      </c>
    </row>
  </sheetData>
  <phoneticPr fontId="1" type="noConversion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76E7-20AA-4A69-8399-361383DE9727}">
  <dimension ref="A1:I87"/>
  <sheetViews>
    <sheetView workbookViewId="0">
      <pane ySplit="3" topLeftCell="A4" activePane="bottomLeft" state="frozen"/>
      <selection pane="bottomLeft" activeCell="I4" sqref="I4"/>
    </sheetView>
  </sheetViews>
  <sheetFormatPr defaultColWidth="10.07421875" defaultRowHeight="16.75"/>
  <cols>
    <col min="1" max="1" width="10" bestFit="1" customWidth="1"/>
    <col min="2" max="3" width="14.23046875" bestFit="1" customWidth="1"/>
    <col min="4" max="4" width="22.69140625" bestFit="1" customWidth="1"/>
    <col min="5" max="5" width="14.23046875" style="1" bestFit="1" customWidth="1"/>
    <col min="6" max="6" width="14.23046875" bestFit="1" customWidth="1"/>
    <col min="7" max="7" width="12.61328125" bestFit="1" customWidth="1"/>
    <col min="8" max="8" width="14.23046875" bestFit="1" customWidth="1"/>
  </cols>
  <sheetData>
    <row r="1" spans="1:9" ht="27.9">
      <c r="A1" s="40" t="s">
        <v>46</v>
      </c>
      <c r="B1" s="40"/>
      <c r="C1" s="40"/>
      <c r="D1" s="40"/>
      <c r="E1" s="40"/>
      <c r="F1" s="40"/>
      <c r="G1" s="40"/>
      <c r="H1" s="40"/>
    </row>
    <row r="2" spans="1:9">
      <c r="A2" s="2"/>
    </row>
    <row r="3" spans="1:9">
      <c r="A3" s="3" t="s">
        <v>1</v>
      </c>
      <c r="B3" s="3" t="s">
        <v>2</v>
      </c>
      <c r="C3" s="3" t="s">
        <v>7</v>
      </c>
      <c r="D3" s="3" t="s">
        <v>0</v>
      </c>
      <c r="E3" s="4" t="s">
        <v>15</v>
      </c>
      <c r="F3" s="3" t="s">
        <v>14</v>
      </c>
      <c r="G3" s="3" t="s">
        <v>45</v>
      </c>
      <c r="H3" s="3" t="s">
        <v>47</v>
      </c>
      <c r="I3" s="39" t="s">
        <v>115</v>
      </c>
    </row>
    <row r="4" spans="1:9">
      <c r="A4" s="5">
        <f>SUBTOTAL(3,$B$4:B4)</f>
        <v>1</v>
      </c>
      <c r="B4" s="5" t="s">
        <v>3</v>
      </c>
      <c r="C4" s="5" t="s">
        <v>28</v>
      </c>
      <c r="D4" s="5" t="s">
        <v>27</v>
      </c>
      <c r="E4" s="6">
        <v>43525</v>
      </c>
      <c r="F4" s="7">
        <v>300</v>
      </c>
      <c r="G4" s="7">
        <v>599</v>
      </c>
      <c r="H4" s="7">
        <f>F4*G4</f>
        <v>179700</v>
      </c>
      <c r="I4" t="str">
        <f>LEFT(C4,2)</f>
        <v>CA</v>
      </c>
    </row>
    <row r="5" spans="1:9">
      <c r="A5" s="5">
        <f>SUBTOTAL(3,$B$4:B5)</f>
        <v>2</v>
      </c>
      <c r="B5" s="5" t="s">
        <v>6</v>
      </c>
      <c r="C5" s="5" t="s">
        <v>11</v>
      </c>
      <c r="D5" s="5" t="s">
        <v>38</v>
      </c>
      <c r="E5" s="6">
        <v>43529</v>
      </c>
      <c r="F5" s="7">
        <v>1008</v>
      </c>
      <c r="G5" s="7">
        <v>588</v>
      </c>
      <c r="H5" s="7">
        <f t="shared" ref="H5:H68" si="0">F5*G5</f>
        <v>592704</v>
      </c>
      <c r="I5" t="str">
        <f t="shared" ref="I5:I68" si="1">LEFT(C5,2)</f>
        <v>SP</v>
      </c>
    </row>
    <row r="6" spans="1:9">
      <c r="A6" s="5">
        <f>SUBTOTAL(3,$B$4:B6)</f>
        <v>3</v>
      </c>
      <c r="B6" s="5" t="s">
        <v>3</v>
      </c>
      <c r="C6" s="5" t="s">
        <v>8</v>
      </c>
      <c r="D6" s="5" t="s">
        <v>12</v>
      </c>
      <c r="E6" s="6">
        <v>43530</v>
      </c>
      <c r="F6" s="7">
        <v>678</v>
      </c>
      <c r="G6" s="7">
        <v>788</v>
      </c>
      <c r="H6" s="7">
        <f t="shared" si="0"/>
        <v>534264</v>
      </c>
      <c r="I6" t="str">
        <f t="shared" si="1"/>
        <v>CA</v>
      </c>
    </row>
    <row r="7" spans="1:9">
      <c r="A7" s="5">
        <f>SUBTOTAL(3,$B$4:B7)</f>
        <v>4</v>
      </c>
      <c r="B7" s="5" t="s">
        <v>4</v>
      </c>
      <c r="C7" s="5" t="s">
        <v>20</v>
      </c>
      <c r="D7" s="5" t="s">
        <v>19</v>
      </c>
      <c r="E7" s="6">
        <v>43530</v>
      </c>
      <c r="F7" s="7">
        <v>587</v>
      </c>
      <c r="G7" s="7">
        <v>1099</v>
      </c>
      <c r="H7" s="7">
        <f t="shared" si="0"/>
        <v>645113</v>
      </c>
      <c r="I7" t="str">
        <f t="shared" si="1"/>
        <v>BT</v>
      </c>
    </row>
    <row r="8" spans="1:9">
      <c r="A8" s="5">
        <f>SUBTOTAL(3,$B$4:B8)</f>
        <v>5</v>
      </c>
      <c r="B8" s="5" t="s">
        <v>3</v>
      </c>
      <c r="C8" s="5" t="s">
        <v>24</v>
      </c>
      <c r="D8" s="5" t="s">
        <v>23</v>
      </c>
      <c r="E8" s="6">
        <v>43532</v>
      </c>
      <c r="F8" s="7">
        <v>2198</v>
      </c>
      <c r="G8" s="7">
        <v>1050</v>
      </c>
      <c r="H8" s="7">
        <f t="shared" si="0"/>
        <v>2307900</v>
      </c>
      <c r="I8" t="str">
        <f t="shared" si="1"/>
        <v>CA</v>
      </c>
    </row>
    <row r="9" spans="1:9">
      <c r="A9" s="5">
        <f>SUBTOTAL(3,$B$4:B9)</f>
        <v>6</v>
      </c>
      <c r="B9" s="5" t="s">
        <v>3</v>
      </c>
      <c r="C9" s="5" t="s">
        <v>26</v>
      </c>
      <c r="D9" s="5" t="s">
        <v>25</v>
      </c>
      <c r="E9" s="6">
        <v>43534</v>
      </c>
      <c r="F9" s="7">
        <v>589</v>
      </c>
      <c r="G9" s="7">
        <v>799</v>
      </c>
      <c r="H9" s="7">
        <f t="shared" si="0"/>
        <v>470611</v>
      </c>
      <c r="I9" t="str">
        <f t="shared" si="1"/>
        <v>CA</v>
      </c>
    </row>
    <row r="10" spans="1:9">
      <c r="A10" s="5">
        <f>SUBTOTAL(3,$B$4:B10)</f>
        <v>7</v>
      </c>
      <c r="B10" s="5" t="s">
        <v>4</v>
      </c>
      <c r="C10" s="5" t="s">
        <v>9</v>
      </c>
      <c r="D10" s="5" t="s">
        <v>13</v>
      </c>
      <c r="E10" s="6">
        <v>43534</v>
      </c>
      <c r="F10" s="7">
        <v>878</v>
      </c>
      <c r="G10" s="7">
        <v>988</v>
      </c>
      <c r="H10" s="7">
        <f t="shared" si="0"/>
        <v>867464</v>
      </c>
      <c r="I10" t="str">
        <f t="shared" si="1"/>
        <v>BT</v>
      </c>
    </row>
    <row r="11" spans="1:9">
      <c r="A11" s="5">
        <f>SUBTOTAL(3,$B$4:B11)</f>
        <v>8</v>
      </c>
      <c r="B11" s="5" t="s">
        <v>3</v>
      </c>
      <c r="C11" s="5" t="s">
        <v>26</v>
      </c>
      <c r="D11" s="5" t="s">
        <v>25</v>
      </c>
      <c r="E11" s="6">
        <v>43535</v>
      </c>
      <c r="F11" s="7">
        <v>365</v>
      </c>
      <c r="G11" s="7">
        <v>799</v>
      </c>
      <c r="H11" s="7">
        <f t="shared" si="0"/>
        <v>291635</v>
      </c>
      <c r="I11" t="str">
        <f t="shared" si="1"/>
        <v>CA</v>
      </c>
    </row>
    <row r="12" spans="1:9">
      <c r="A12" s="5">
        <f>SUBTOTAL(3,$B$4:B12)</f>
        <v>9</v>
      </c>
      <c r="B12" s="5" t="s">
        <v>3</v>
      </c>
      <c r="C12" s="5" t="s">
        <v>24</v>
      </c>
      <c r="D12" s="5" t="s">
        <v>23</v>
      </c>
      <c r="E12" s="6">
        <v>43538</v>
      </c>
      <c r="F12" s="7">
        <v>1590</v>
      </c>
      <c r="G12" s="7">
        <v>1050</v>
      </c>
      <c r="H12" s="7">
        <f t="shared" si="0"/>
        <v>1669500</v>
      </c>
      <c r="I12" t="str">
        <f t="shared" si="1"/>
        <v>CA</v>
      </c>
    </row>
    <row r="13" spans="1:9">
      <c r="A13" s="5">
        <f>SUBTOTAL(3,$B$4:B13)</f>
        <v>10</v>
      </c>
      <c r="B13" s="5" t="s">
        <v>5</v>
      </c>
      <c r="C13" s="5" t="s">
        <v>10</v>
      </c>
      <c r="D13" s="5" t="s">
        <v>31</v>
      </c>
      <c r="E13" s="6">
        <v>43539</v>
      </c>
      <c r="F13" s="7">
        <v>688</v>
      </c>
      <c r="G13" s="7">
        <v>399</v>
      </c>
      <c r="H13" s="7">
        <f t="shared" si="0"/>
        <v>274512</v>
      </c>
      <c r="I13" t="str">
        <f t="shared" si="1"/>
        <v>KD</v>
      </c>
    </row>
    <row r="14" spans="1:9">
      <c r="A14" s="5">
        <f>SUBTOTAL(3,$B$4:B14)</f>
        <v>11</v>
      </c>
      <c r="B14" s="5" t="s">
        <v>6</v>
      </c>
      <c r="C14" s="5" t="s">
        <v>42</v>
      </c>
      <c r="D14" s="5" t="s">
        <v>41</v>
      </c>
      <c r="E14" s="6">
        <v>43539</v>
      </c>
      <c r="F14" s="7">
        <v>1058</v>
      </c>
      <c r="G14" s="7">
        <v>1290</v>
      </c>
      <c r="H14" s="7">
        <f t="shared" si="0"/>
        <v>1364820</v>
      </c>
      <c r="I14" t="str">
        <f t="shared" si="1"/>
        <v>SP</v>
      </c>
    </row>
    <row r="15" spans="1:9">
      <c r="A15" s="5">
        <f>SUBTOTAL(3,$B$4:B15)</f>
        <v>12</v>
      </c>
      <c r="B15" s="5" t="s">
        <v>4</v>
      </c>
      <c r="C15" s="5" t="s">
        <v>22</v>
      </c>
      <c r="D15" s="5" t="s">
        <v>21</v>
      </c>
      <c r="E15" s="6">
        <v>43539</v>
      </c>
      <c r="F15" s="7">
        <v>684</v>
      </c>
      <c r="G15" s="7">
        <v>578</v>
      </c>
      <c r="H15" s="7">
        <f t="shared" si="0"/>
        <v>395352</v>
      </c>
      <c r="I15" t="str">
        <f t="shared" si="1"/>
        <v>BT</v>
      </c>
    </row>
    <row r="16" spans="1:9">
      <c r="A16" s="5">
        <f>SUBTOTAL(3,$B$4:B16)</f>
        <v>13</v>
      </c>
      <c r="B16" s="5" t="s">
        <v>6</v>
      </c>
      <c r="C16" s="5" t="s">
        <v>44</v>
      </c>
      <c r="D16" s="5" t="s">
        <v>43</v>
      </c>
      <c r="E16" s="6">
        <v>43539</v>
      </c>
      <c r="F16" s="7">
        <v>1450</v>
      </c>
      <c r="G16" s="7">
        <v>799</v>
      </c>
      <c r="H16" s="7">
        <f t="shared" si="0"/>
        <v>1158550</v>
      </c>
      <c r="I16" t="str">
        <f t="shared" si="1"/>
        <v>SP</v>
      </c>
    </row>
    <row r="17" spans="1:9">
      <c r="A17" s="5">
        <f>SUBTOTAL(3,$B$4:B17)</f>
        <v>14</v>
      </c>
      <c r="B17" s="5" t="s">
        <v>3</v>
      </c>
      <c r="C17" s="5" t="s">
        <v>29</v>
      </c>
      <c r="D17" s="5" t="s">
        <v>30</v>
      </c>
      <c r="E17" s="6">
        <v>43543</v>
      </c>
      <c r="F17" s="7">
        <v>661</v>
      </c>
      <c r="G17" s="7">
        <v>499</v>
      </c>
      <c r="H17" s="7">
        <f t="shared" si="0"/>
        <v>329839</v>
      </c>
      <c r="I17" t="str">
        <f t="shared" si="1"/>
        <v>CA</v>
      </c>
    </row>
    <row r="18" spans="1:9">
      <c r="A18" s="5">
        <f>SUBTOTAL(3,$B$4:B18)</f>
        <v>15</v>
      </c>
      <c r="B18" s="5" t="s">
        <v>6</v>
      </c>
      <c r="C18" s="5" t="s">
        <v>11</v>
      </c>
      <c r="D18" s="5" t="s">
        <v>38</v>
      </c>
      <c r="E18" s="6">
        <v>43544</v>
      </c>
      <c r="F18" s="7">
        <v>254</v>
      </c>
      <c r="G18" s="7">
        <v>588</v>
      </c>
      <c r="H18" s="7">
        <f t="shared" si="0"/>
        <v>149352</v>
      </c>
      <c r="I18" t="str">
        <f t="shared" si="1"/>
        <v>SP</v>
      </c>
    </row>
    <row r="19" spans="1:9">
      <c r="A19" s="5">
        <f>SUBTOTAL(3,$B$4:B19)</f>
        <v>16</v>
      </c>
      <c r="B19" s="5" t="s">
        <v>6</v>
      </c>
      <c r="C19" s="5" t="s">
        <v>40</v>
      </c>
      <c r="D19" s="5" t="s">
        <v>39</v>
      </c>
      <c r="E19" s="6">
        <v>43544</v>
      </c>
      <c r="F19" s="7">
        <v>1540</v>
      </c>
      <c r="G19" s="7">
        <v>860</v>
      </c>
      <c r="H19" s="7">
        <f t="shared" si="0"/>
        <v>1324400</v>
      </c>
      <c r="I19" t="str">
        <f t="shared" si="1"/>
        <v>SP</v>
      </c>
    </row>
    <row r="20" spans="1:9">
      <c r="A20" s="5">
        <f>SUBTOTAL(3,$B$4:B20)</f>
        <v>17</v>
      </c>
      <c r="B20" s="5" t="s">
        <v>4</v>
      </c>
      <c r="C20" s="5" t="s">
        <v>20</v>
      </c>
      <c r="D20" s="5" t="s">
        <v>19</v>
      </c>
      <c r="E20" s="6">
        <v>43545</v>
      </c>
      <c r="F20" s="7">
        <v>1500</v>
      </c>
      <c r="G20" s="7">
        <v>1099</v>
      </c>
      <c r="H20" s="7">
        <f t="shared" si="0"/>
        <v>1648500</v>
      </c>
      <c r="I20" t="str">
        <f t="shared" si="1"/>
        <v>BT</v>
      </c>
    </row>
    <row r="21" spans="1:9">
      <c r="A21" s="5">
        <f>SUBTOTAL(3,$B$4:B21)</f>
        <v>18</v>
      </c>
      <c r="B21" s="5" t="s">
        <v>5</v>
      </c>
      <c r="C21" s="5" t="s">
        <v>10</v>
      </c>
      <c r="D21" s="5" t="s">
        <v>31</v>
      </c>
      <c r="E21" s="6">
        <v>43546</v>
      </c>
      <c r="F21" s="7">
        <v>588</v>
      </c>
      <c r="G21" s="7">
        <v>399</v>
      </c>
      <c r="H21" s="7">
        <f t="shared" si="0"/>
        <v>234612</v>
      </c>
      <c r="I21" t="str">
        <f t="shared" si="1"/>
        <v>KD</v>
      </c>
    </row>
    <row r="22" spans="1:9">
      <c r="A22" s="5">
        <f>SUBTOTAL(3,$B$4:B22)</f>
        <v>19</v>
      </c>
      <c r="B22" s="5" t="s">
        <v>5</v>
      </c>
      <c r="C22" s="5" t="s">
        <v>35</v>
      </c>
      <c r="D22" s="5" t="s">
        <v>34</v>
      </c>
      <c r="E22" s="6">
        <v>43550</v>
      </c>
      <c r="F22" s="7">
        <v>681</v>
      </c>
      <c r="G22" s="7">
        <v>488</v>
      </c>
      <c r="H22" s="7">
        <f t="shared" si="0"/>
        <v>332328</v>
      </c>
      <c r="I22" t="str">
        <f t="shared" si="1"/>
        <v>KD</v>
      </c>
    </row>
    <row r="23" spans="1:9">
      <c r="A23" s="5">
        <f>SUBTOTAL(3,$B$4:B23)</f>
        <v>20</v>
      </c>
      <c r="B23" s="5" t="s">
        <v>5</v>
      </c>
      <c r="C23" s="5" t="s">
        <v>10</v>
      </c>
      <c r="D23" s="5" t="s">
        <v>31</v>
      </c>
      <c r="E23" s="6">
        <v>43551</v>
      </c>
      <c r="F23" s="7">
        <v>658</v>
      </c>
      <c r="G23" s="7">
        <v>399</v>
      </c>
      <c r="H23" s="7">
        <f t="shared" si="0"/>
        <v>262542</v>
      </c>
      <c r="I23" t="str">
        <f t="shared" si="1"/>
        <v>KD</v>
      </c>
    </row>
    <row r="24" spans="1:9">
      <c r="A24" s="5">
        <f>SUBTOTAL(3,$B$4:B24)</f>
        <v>21</v>
      </c>
      <c r="B24" s="5" t="s">
        <v>3</v>
      </c>
      <c r="C24" s="5" t="s">
        <v>29</v>
      </c>
      <c r="D24" s="5" t="s">
        <v>30</v>
      </c>
      <c r="E24" s="6">
        <v>43552</v>
      </c>
      <c r="F24" s="7">
        <v>235</v>
      </c>
      <c r="G24" s="7">
        <v>499</v>
      </c>
      <c r="H24" s="7">
        <f t="shared" si="0"/>
        <v>117265</v>
      </c>
      <c r="I24" t="str">
        <f t="shared" si="1"/>
        <v>CA</v>
      </c>
    </row>
    <row r="25" spans="1:9">
      <c r="A25" s="5">
        <f>SUBTOTAL(3,$B$4:B25)</f>
        <v>22</v>
      </c>
      <c r="B25" s="5" t="s">
        <v>3</v>
      </c>
      <c r="C25" s="5" t="s">
        <v>8</v>
      </c>
      <c r="D25" s="5" t="s">
        <v>12</v>
      </c>
      <c r="E25" s="6">
        <v>43561</v>
      </c>
      <c r="F25" s="7">
        <v>458</v>
      </c>
      <c r="G25" s="7">
        <v>788</v>
      </c>
      <c r="H25" s="7">
        <f t="shared" si="0"/>
        <v>360904</v>
      </c>
      <c r="I25" t="str">
        <f t="shared" si="1"/>
        <v>CA</v>
      </c>
    </row>
    <row r="26" spans="1:9">
      <c r="A26" s="5">
        <f>SUBTOTAL(3,$B$4:B26)</f>
        <v>23</v>
      </c>
      <c r="B26" s="5" t="s">
        <v>5</v>
      </c>
      <c r="C26" s="5" t="s">
        <v>35</v>
      </c>
      <c r="D26" s="5" t="s">
        <v>34</v>
      </c>
      <c r="E26" s="6">
        <v>43563</v>
      </c>
      <c r="F26" s="7">
        <v>1541</v>
      </c>
      <c r="G26" s="7">
        <v>488</v>
      </c>
      <c r="H26" s="7">
        <f t="shared" si="0"/>
        <v>752008</v>
      </c>
      <c r="I26" t="str">
        <f t="shared" si="1"/>
        <v>KD</v>
      </c>
    </row>
    <row r="27" spans="1:9">
      <c r="A27" s="5">
        <f>SUBTOTAL(3,$B$4:B27)</f>
        <v>24</v>
      </c>
      <c r="B27" s="5" t="s">
        <v>3</v>
      </c>
      <c r="C27" s="5" t="s">
        <v>8</v>
      </c>
      <c r="D27" s="5" t="s">
        <v>12</v>
      </c>
      <c r="E27" s="6">
        <v>43565</v>
      </c>
      <c r="F27" s="7">
        <v>218</v>
      </c>
      <c r="G27" s="7">
        <v>788</v>
      </c>
      <c r="H27" s="7">
        <f t="shared" si="0"/>
        <v>171784</v>
      </c>
      <c r="I27" t="str">
        <f t="shared" si="1"/>
        <v>CA</v>
      </c>
    </row>
    <row r="28" spans="1:9">
      <c r="A28" s="5">
        <f>SUBTOTAL(3,$B$4:B28)</f>
        <v>25</v>
      </c>
      <c r="B28" s="5" t="s">
        <v>3</v>
      </c>
      <c r="C28" s="5" t="s">
        <v>28</v>
      </c>
      <c r="D28" s="5" t="s">
        <v>27</v>
      </c>
      <c r="E28" s="6">
        <v>43565</v>
      </c>
      <c r="F28" s="7">
        <v>315</v>
      </c>
      <c r="G28" s="7">
        <v>599</v>
      </c>
      <c r="H28" s="7">
        <f t="shared" si="0"/>
        <v>188685</v>
      </c>
      <c r="I28" t="str">
        <f t="shared" si="1"/>
        <v>CA</v>
      </c>
    </row>
    <row r="29" spans="1:9">
      <c r="A29" s="5">
        <f>SUBTOTAL(3,$B$4:B29)</f>
        <v>26</v>
      </c>
      <c r="B29" s="5" t="s">
        <v>6</v>
      </c>
      <c r="C29" s="5" t="s">
        <v>44</v>
      </c>
      <c r="D29" s="5" t="s">
        <v>43</v>
      </c>
      <c r="E29" s="6">
        <v>43565</v>
      </c>
      <c r="F29" s="7">
        <v>335</v>
      </c>
      <c r="G29" s="7">
        <v>799</v>
      </c>
      <c r="H29" s="7">
        <f t="shared" si="0"/>
        <v>267665</v>
      </c>
      <c r="I29" t="str">
        <f t="shared" si="1"/>
        <v>SP</v>
      </c>
    </row>
    <row r="30" spans="1:9">
      <c r="A30" s="5">
        <f>SUBTOTAL(3,$B$4:B30)</f>
        <v>27</v>
      </c>
      <c r="B30" s="5" t="s">
        <v>3</v>
      </c>
      <c r="C30" s="5" t="s">
        <v>28</v>
      </c>
      <c r="D30" s="5" t="s">
        <v>27</v>
      </c>
      <c r="E30" s="6">
        <v>43566</v>
      </c>
      <c r="F30" s="7">
        <v>453</v>
      </c>
      <c r="G30" s="7">
        <v>599</v>
      </c>
      <c r="H30" s="7">
        <f t="shared" si="0"/>
        <v>271347</v>
      </c>
      <c r="I30" t="str">
        <f t="shared" si="1"/>
        <v>CA</v>
      </c>
    </row>
    <row r="31" spans="1:9">
      <c r="A31" s="5">
        <f>SUBTOTAL(3,$B$4:B31)</f>
        <v>28</v>
      </c>
      <c r="B31" s="5" t="s">
        <v>6</v>
      </c>
      <c r="C31" s="5" t="s">
        <v>11</v>
      </c>
      <c r="D31" s="5" t="s">
        <v>38</v>
      </c>
      <c r="E31" s="6">
        <v>43566</v>
      </c>
      <c r="F31" s="7">
        <v>544</v>
      </c>
      <c r="G31" s="7">
        <v>588</v>
      </c>
      <c r="H31" s="7">
        <f t="shared" si="0"/>
        <v>319872</v>
      </c>
      <c r="I31" t="str">
        <f t="shared" si="1"/>
        <v>SP</v>
      </c>
    </row>
    <row r="32" spans="1:9">
      <c r="A32" s="5">
        <f>SUBTOTAL(3,$B$4:B32)</f>
        <v>29</v>
      </c>
      <c r="B32" s="5" t="s">
        <v>4</v>
      </c>
      <c r="C32" s="5" t="s">
        <v>9</v>
      </c>
      <c r="D32" s="5" t="s">
        <v>16</v>
      </c>
      <c r="E32" s="6">
        <v>43566</v>
      </c>
      <c r="F32" s="7">
        <v>688</v>
      </c>
      <c r="G32" s="7">
        <v>988</v>
      </c>
      <c r="H32" s="7">
        <f t="shared" si="0"/>
        <v>679744</v>
      </c>
      <c r="I32" t="str">
        <f t="shared" si="1"/>
        <v>BT</v>
      </c>
    </row>
    <row r="33" spans="1:9">
      <c r="A33" s="5">
        <f>SUBTOTAL(3,$B$4:B33)</f>
        <v>30</v>
      </c>
      <c r="B33" s="5" t="s">
        <v>4</v>
      </c>
      <c r="C33" s="5" t="s">
        <v>18</v>
      </c>
      <c r="D33" s="5" t="s">
        <v>17</v>
      </c>
      <c r="E33" s="6">
        <v>43567</v>
      </c>
      <c r="F33" s="7">
        <v>678</v>
      </c>
      <c r="G33" s="7">
        <v>988</v>
      </c>
      <c r="H33" s="7">
        <f t="shared" si="0"/>
        <v>669864</v>
      </c>
      <c r="I33" t="str">
        <f t="shared" si="1"/>
        <v>BT</v>
      </c>
    </row>
    <row r="34" spans="1:9">
      <c r="A34" s="5">
        <f>SUBTOTAL(3,$B$4:B34)</f>
        <v>31</v>
      </c>
      <c r="B34" s="5" t="s">
        <v>4</v>
      </c>
      <c r="C34" s="5" t="s">
        <v>20</v>
      </c>
      <c r="D34" s="5" t="s">
        <v>19</v>
      </c>
      <c r="E34" s="6">
        <v>43569</v>
      </c>
      <c r="F34" s="7">
        <v>887</v>
      </c>
      <c r="G34" s="7">
        <v>1099</v>
      </c>
      <c r="H34" s="7">
        <f t="shared" si="0"/>
        <v>974813</v>
      </c>
      <c r="I34" t="str">
        <f t="shared" si="1"/>
        <v>BT</v>
      </c>
    </row>
    <row r="35" spans="1:9">
      <c r="A35" s="5">
        <f>SUBTOTAL(3,$B$4:B35)</f>
        <v>32</v>
      </c>
      <c r="B35" s="5" t="s">
        <v>3</v>
      </c>
      <c r="C35" s="5" t="s">
        <v>26</v>
      </c>
      <c r="D35" s="5" t="s">
        <v>25</v>
      </c>
      <c r="E35" s="6">
        <v>43570</v>
      </c>
      <c r="F35" s="7">
        <v>987</v>
      </c>
      <c r="G35" s="7">
        <v>799</v>
      </c>
      <c r="H35" s="7">
        <f t="shared" si="0"/>
        <v>788613</v>
      </c>
      <c r="I35" t="str">
        <f t="shared" si="1"/>
        <v>CA</v>
      </c>
    </row>
    <row r="36" spans="1:9">
      <c r="A36" s="5">
        <f>SUBTOTAL(3,$B$4:B36)</f>
        <v>33</v>
      </c>
      <c r="B36" s="5" t="s">
        <v>4</v>
      </c>
      <c r="C36" s="5" t="s">
        <v>22</v>
      </c>
      <c r="D36" s="5" t="s">
        <v>21</v>
      </c>
      <c r="E36" s="6">
        <v>43570</v>
      </c>
      <c r="F36" s="7">
        <v>687</v>
      </c>
      <c r="G36" s="7">
        <v>578</v>
      </c>
      <c r="H36" s="7">
        <f t="shared" si="0"/>
        <v>397086</v>
      </c>
      <c r="I36" t="str">
        <f t="shared" si="1"/>
        <v>BT</v>
      </c>
    </row>
    <row r="37" spans="1:9">
      <c r="A37" s="5">
        <f>SUBTOTAL(3,$B$4:B37)</f>
        <v>34</v>
      </c>
      <c r="B37" s="5" t="s">
        <v>5</v>
      </c>
      <c r="C37" s="5" t="s">
        <v>32</v>
      </c>
      <c r="D37" s="5" t="s">
        <v>33</v>
      </c>
      <c r="E37" s="6">
        <v>43571</v>
      </c>
      <c r="F37" s="7">
        <v>587</v>
      </c>
      <c r="G37" s="7">
        <v>580</v>
      </c>
      <c r="H37" s="7">
        <f t="shared" si="0"/>
        <v>340460</v>
      </c>
      <c r="I37" t="str">
        <f t="shared" si="1"/>
        <v>KD</v>
      </c>
    </row>
    <row r="38" spans="1:9">
      <c r="A38" s="5">
        <f>SUBTOTAL(3,$B$4:B38)</f>
        <v>35</v>
      </c>
      <c r="B38" s="5" t="s">
        <v>5</v>
      </c>
      <c r="C38" s="5" t="s">
        <v>10</v>
      </c>
      <c r="D38" s="5" t="s">
        <v>31</v>
      </c>
      <c r="E38" s="6">
        <v>43571</v>
      </c>
      <c r="F38" s="7">
        <v>1002</v>
      </c>
      <c r="G38" s="7">
        <v>399</v>
      </c>
      <c r="H38" s="7">
        <f t="shared" si="0"/>
        <v>399798</v>
      </c>
      <c r="I38" t="str">
        <f t="shared" si="1"/>
        <v>KD</v>
      </c>
    </row>
    <row r="39" spans="1:9">
      <c r="A39" s="5">
        <f>SUBTOTAL(3,$B$4:B39)</f>
        <v>36</v>
      </c>
      <c r="B39" s="5" t="s">
        <v>3</v>
      </c>
      <c r="C39" s="5" t="s">
        <v>29</v>
      </c>
      <c r="D39" s="5" t="s">
        <v>30</v>
      </c>
      <c r="E39" s="6">
        <v>43572</v>
      </c>
      <c r="F39" s="7">
        <v>500</v>
      </c>
      <c r="G39" s="7">
        <v>499</v>
      </c>
      <c r="H39" s="7">
        <f t="shared" si="0"/>
        <v>249500</v>
      </c>
      <c r="I39" t="str">
        <f t="shared" si="1"/>
        <v>CA</v>
      </c>
    </row>
    <row r="40" spans="1:9">
      <c r="A40" s="5">
        <f>SUBTOTAL(3,$B$4:B40)</f>
        <v>37</v>
      </c>
      <c r="B40" s="5" t="s">
        <v>6</v>
      </c>
      <c r="C40" s="5" t="s">
        <v>40</v>
      </c>
      <c r="D40" s="5" t="s">
        <v>39</v>
      </c>
      <c r="E40" s="6">
        <v>43573</v>
      </c>
      <c r="F40" s="7">
        <v>885</v>
      </c>
      <c r="G40" s="7">
        <v>860</v>
      </c>
      <c r="H40" s="7">
        <f t="shared" si="0"/>
        <v>761100</v>
      </c>
      <c r="I40" t="str">
        <f t="shared" si="1"/>
        <v>SP</v>
      </c>
    </row>
    <row r="41" spans="1:9">
      <c r="A41" s="5">
        <f>SUBTOTAL(3,$B$4:B41)</f>
        <v>38</v>
      </c>
      <c r="B41" s="5" t="s">
        <v>5</v>
      </c>
      <c r="C41" s="5" t="s">
        <v>35</v>
      </c>
      <c r="D41" s="5" t="s">
        <v>34</v>
      </c>
      <c r="E41" s="6">
        <v>43574</v>
      </c>
      <c r="F41" s="7">
        <v>235</v>
      </c>
      <c r="G41" s="7">
        <v>488</v>
      </c>
      <c r="H41" s="7">
        <f t="shared" si="0"/>
        <v>114680</v>
      </c>
      <c r="I41" t="str">
        <f t="shared" si="1"/>
        <v>KD</v>
      </c>
    </row>
    <row r="42" spans="1:9">
      <c r="A42" s="5">
        <f>SUBTOTAL(3,$B$4:B42)</f>
        <v>39</v>
      </c>
      <c r="B42" s="5" t="s">
        <v>5</v>
      </c>
      <c r="C42" s="5" t="s">
        <v>35</v>
      </c>
      <c r="D42" s="5" t="s">
        <v>34</v>
      </c>
      <c r="E42" s="6">
        <v>43574</v>
      </c>
      <c r="F42" s="7">
        <v>511</v>
      </c>
      <c r="G42" s="7">
        <v>488</v>
      </c>
      <c r="H42" s="7">
        <f t="shared" si="0"/>
        <v>249368</v>
      </c>
      <c r="I42" t="str">
        <f t="shared" si="1"/>
        <v>KD</v>
      </c>
    </row>
    <row r="43" spans="1:9">
      <c r="A43" s="5">
        <f>SUBTOTAL(3,$B$4:B43)</f>
        <v>40</v>
      </c>
      <c r="B43" s="5" t="s">
        <v>5</v>
      </c>
      <c r="C43" s="5" t="s">
        <v>10</v>
      </c>
      <c r="D43" s="5" t="s">
        <v>31</v>
      </c>
      <c r="E43" s="6">
        <v>43575</v>
      </c>
      <c r="F43" s="7">
        <v>548</v>
      </c>
      <c r="G43" s="7">
        <v>399</v>
      </c>
      <c r="H43" s="7">
        <f t="shared" si="0"/>
        <v>218652</v>
      </c>
      <c r="I43" t="str">
        <f t="shared" si="1"/>
        <v>KD</v>
      </c>
    </row>
    <row r="44" spans="1:9">
      <c r="A44" s="5">
        <f>SUBTOTAL(3,$B$4:B44)</f>
        <v>41</v>
      </c>
      <c r="B44" s="5" t="s">
        <v>6</v>
      </c>
      <c r="C44" s="5" t="s">
        <v>42</v>
      </c>
      <c r="D44" s="5" t="s">
        <v>41</v>
      </c>
      <c r="E44" s="6">
        <v>43575</v>
      </c>
      <c r="F44" s="7">
        <v>2658</v>
      </c>
      <c r="G44" s="7">
        <v>1290</v>
      </c>
      <c r="H44" s="7">
        <f t="shared" si="0"/>
        <v>3428820</v>
      </c>
      <c r="I44" t="str">
        <f t="shared" si="1"/>
        <v>SP</v>
      </c>
    </row>
    <row r="45" spans="1:9">
      <c r="A45" s="5">
        <f>SUBTOTAL(3,$B$4:B45)</f>
        <v>42</v>
      </c>
      <c r="B45" s="5" t="s">
        <v>4</v>
      </c>
      <c r="C45" s="5" t="s">
        <v>22</v>
      </c>
      <c r="D45" s="5" t="s">
        <v>21</v>
      </c>
      <c r="E45" s="6">
        <v>43575</v>
      </c>
      <c r="F45" s="7">
        <v>488</v>
      </c>
      <c r="G45" s="7">
        <v>578</v>
      </c>
      <c r="H45" s="7">
        <f t="shared" si="0"/>
        <v>282064</v>
      </c>
      <c r="I45" t="str">
        <f t="shared" si="1"/>
        <v>BT</v>
      </c>
    </row>
    <row r="46" spans="1:9">
      <c r="A46" s="5">
        <f>SUBTOTAL(3,$B$4:B46)</f>
        <v>43</v>
      </c>
      <c r="B46" s="5" t="s">
        <v>3</v>
      </c>
      <c r="C46" s="5" t="s">
        <v>24</v>
      </c>
      <c r="D46" s="5" t="s">
        <v>23</v>
      </c>
      <c r="E46" s="6">
        <v>43577</v>
      </c>
      <c r="F46" s="7">
        <v>589</v>
      </c>
      <c r="G46" s="7">
        <v>1050</v>
      </c>
      <c r="H46" s="7">
        <f t="shared" si="0"/>
        <v>618450</v>
      </c>
      <c r="I46" t="str">
        <f t="shared" si="1"/>
        <v>CA</v>
      </c>
    </row>
    <row r="47" spans="1:9">
      <c r="A47" s="5">
        <f>SUBTOTAL(3,$B$4:B47)</f>
        <v>44</v>
      </c>
      <c r="B47" s="5" t="s">
        <v>3</v>
      </c>
      <c r="C47" s="5" t="s">
        <v>29</v>
      </c>
      <c r="D47" s="5" t="s">
        <v>30</v>
      </c>
      <c r="E47" s="6">
        <v>43577</v>
      </c>
      <c r="F47" s="7">
        <v>681</v>
      </c>
      <c r="G47" s="7">
        <v>499</v>
      </c>
      <c r="H47" s="7">
        <f t="shared" si="0"/>
        <v>339819</v>
      </c>
      <c r="I47" t="str">
        <f t="shared" si="1"/>
        <v>CA</v>
      </c>
    </row>
    <row r="48" spans="1:9">
      <c r="A48" s="5">
        <f>SUBTOTAL(3,$B$4:B48)</f>
        <v>45</v>
      </c>
      <c r="B48" s="5" t="s">
        <v>5</v>
      </c>
      <c r="C48" s="5" t="s">
        <v>35</v>
      </c>
      <c r="D48" s="5" t="s">
        <v>34</v>
      </c>
      <c r="E48" s="6">
        <v>43581</v>
      </c>
      <c r="F48" s="7">
        <v>344</v>
      </c>
      <c r="G48" s="7">
        <v>488</v>
      </c>
      <c r="H48" s="7">
        <f t="shared" si="0"/>
        <v>167872</v>
      </c>
      <c r="I48" t="str">
        <f t="shared" si="1"/>
        <v>KD</v>
      </c>
    </row>
    <row r="49" spans="1:9">
      <c r="A49" s="5">
        <f>SUBTOTAL(3,$B$4:B49)</f>
        <v>46</v>
      </c>
      <c r="B49" s="5" t="s">
        <v>3</v>
      </c>
      <c r="C49" s="5" t="s">
        <v>24</v>
      </c>
      <c r="D49" s="5" t="s">
        <v>23</v>
      </c>
      <c r="E49" s="6">
        <v>43584</v>
      </c>
      <c r="F49" s="7">
        <v>259</v>
      </c>
      <c r="G49" s="7">
        <v>1050</v>
      </c>
      <c r="H49" s="7">
        <f t="shared" si="0"/>
        <v>271950</v>
      </c>
      <c r="I49" t="str">
        <f t="shared" si="1"/>
        <v>CA</v>
      </c>
    </row>
    <row r="50" spans="1:9">
      <c r="A50" s="5">
        <f>SUBTOTAL(3,$B$4:B50)</f>
        <v>47</v>
      </c>
      <c r="B50" s="5" t="s">
        <v>6</v>
      </c>
      <c r="C50" s="5" t="s">
        <v>42</v>
      </c>
      <c r="D50" s="5" t="s">
        <v>41</v>
      </c>
      <c r="E50" s="6">
        <v>43586</v>
      </c>
      <c r="F50" s="7">
        <v>254</v>
      </c>
      <c r="G50" s="7">
        <v>1290</v>
      </c>
      <c r="H50" s="7">
        <f t="shared" si="0"/>
        <v>327660</v>
      </c>
      <c r="I50" t="str">
        <f t="shared" si="1"/>
        <v>SP</v>
      </c>
    </row>
    <row r="51" spans="1:9">
      <c r="A51" s="5">
        <f>SUBTOTAL(3,$B$4:B51)</f>
        <v>48</v>
      </c>
      <c r="B51" s="5" t="s">
        <v>3</v>
      </c>
      <c r="C51" s="5" t="s">
        <v>29</v>
      </c>
      <c r="D51" s="5" t="s">
        <v>30</v>
      </c>
      <c r="E51" s="6">
        <v>43588</v>
      </c>
      <c r="F51" s="7">
        <v>433</v>
      </c>
      <c r="G51" s="7">
        <v>499</v>
      </c>
      <c r="H51" s="7">
        <f t="shared" si="0"/>
        <v>216067</v>
      </c>
      <c r="I51" t="str">
        <f t="shared" si="1"/>
        <v>CA</v>
      </c>
    </row>
    <row r="52" spans="1:9">
      <c r="A52" s="5">
        <f>SUBTOTAL(3,$B$4:B52)</f>
        <v>49</v>
      </c>
      <c r="B52" s="5" t="s">
        <v>3</v>
      </c>
      <c r="C52" s="5" t="s">
        <v>37</v>
      </c>
      <c r="D52" s="5" t="s">
        <v>36</v>
      </c>
      <c r="E52" s="6">
        <v>43592</v>
      </c>
      <c r="F52" s="7">
        <v>580</v>
      </c>
      <c r="G52" s="7">
        <v>875</v>
      </c>
      <c r="H52" s="7">
        <f t="shared" si="0"/>
        <v>507500</v>
      </c>
      <c r="I52" t="str">
        <f t="shared" si="1"/>
        <v>CA</v>
      </c>
    </row>
    <row r="53" spans="1:9">
      <c r="A53" s="5">
        <f>SUBTOTAL(3,$B$4:B53)</f>
        <v>50</v>
      </c>
      <c r="B53" s="5" t="s">
        <v>4</v>
      </c>
      <c r="C53" s="5" t="s">
        <v>22</v>
      </c>
      <c r="D53" s="5" t="s">
        <v>21</v>
      </c>
      <c r="E53" s="6">
        <v>43592</v>
      </c>
      <c r="F53" s="7">
        <v>1580</v>
      </c>
      <c r="G53" s="7">
        <v>578</v>
      </c>
      <c r="H53" s="7">
        <f t="shared" si="0"/>
        <v>913240</v>
      </c>
      <c r="I53" t="str">
        <f t="shared" si="1"/>
        <v>BT</v>
      </c>
    </row>
    <row r="54" spans="1:9">
      <c r="A54" s="5">
        <f>SUBTOTAL(3,$B$4:B54)</f>
        <v>51</v>
      </c>
      <c r="B54" s="5" t="s">
        <v>3</v>
      </c>
      <c r="C54" s="5" t="s">
        <v>24</v>
      </c>
      <c r="D54" s="5" t="s">
        <v>23</v>
      </c>
      <c r="E54" s="6">
        <v>43595</v>
      </c>
      <c r="F54" s="7">
        <v>219</v>
      </c>
      <c r="G54" s="7">
        <v>1050</v>
      </c>
      <c r="H54" s="7">
        <f t="shared" si="0"/>
        <v>229950</v>
      </c>
      <c r="I54" t="str">
        <f t="shared" si="1"/>
        <v>CA</v>
      </c>
    </row>
    <row r="55" spans="1:9">
      <c r="A55" s="5">
        <f>SUBTOTAL(3,$B$4:B55)</f>
        <v>52</v>
      </c>
      <c r="B55" s="5" t="s">
        <v>4</v>
      </c>
      <c r="C55" s="5" t="s">
        <v>20</v>
      </c>
      <c r="D55" s="5" t="s">
        <v>19</v>
      </c>
      <c r="E55" s="6">
        <v>43595</v>
      </c>
      <c r="F55" s="7">
        <v>999</v>
      </c>
      <c r="G55" s="7">
        <v>1099</v>
      </c>
      <c r="H55" s="7">
        <f t="shared" si="0"/>
        <v>1097901</v>
      </c>
      <c r="I55" t="str">
        <f t="shared" si="1"/>
        <v>BT</v>
      </c>
    </row>
    <row r="56" spans="1:9">
      <c r="A56" s="5">
        <f>SUBTOTAL(3,$B$4:B56)</f>
        <v>53</v>
      </c>
      <c r="B56" s="5" t="s">
        <v>3</v>
      </c>
      <c r="C56" s="5" t="s">
        <v>37</v>
      </c>
      <c r="D56" s="5" t="s">
        <v>36</v>
      </c>
      <c r="E56" s="6">
        <v>43595</v>
      </c>
      <c r="F56" s="7">
        <v>1258</v>
      </c>
      <c r="G56" s="7">
        <v>875</v>
      </c>
      <c r="H56" s="7">
        <f t="shared" si="0"/>
        <v>1100750</v>
      </c>
      <c r="I56" t="str">
        <f t="shared" si="1"/>
        <v>CA</v>
      </c>
    </row>
    <row r="57" spans="1:9">
      <c r="A57" s="5">
        <f>SUBTOTAL(3,$B$4:B57)</f>
        <v>54</v>
      </c>
      <c r="B57" s="5" t="s">
        <v>5</v>
      </c>
      <c r="C57" s="5" t="s">
        <v>35</v>
      </c>
      <c r="D57" s="5" t="s">
        <v>34</v>
      </c>
      <c r="E57" s="6">
        <v>43595</v>
      </c>
      <c r="F57" s="7">
        <v>650</v>
      </c>
      <c r="G57" s="7">
        <v>488</v>
      </c>
      <c r="H57" s="7">
        <f t="shared" si="0"/>
        <v>317200</v>
      </c>
      <c r="I57" t="str">
        <f t="shared" si="1"/>
        <v>KD</v>
      </c>
    </row>
    <row r="58" spans="1:9">
      <c r="A58" s="5">
        <f>SUBTOTAL(3,$B$4:B58)</f>
        <v>55</v>
      </c>
      <c r="B58" s="5" t="s">
        <v>6</v>
      </c>
      <c r="C58" s="5" t="s">
        <v>40</v>
      </c>
      <c r="D58" s="5" t="s">
        <v>39</v>
      </c>
      <c r="E58" s="6">
        <v>43595</v>
      </c>
      <c r="F58" s="7">
        <v>1800</v>
      </c>
      <c r="G58" s="7">
        <v>860</v>
      </c>
      <c r="H58" s="7">
        <f t="shared" si="0"/>
        <v>1548000</v>
      </c>
      <c r="I58" t="str">
        <f t="shared" si="1"/>
        <v>SP</v>
      </c>
    </row>
    <row r="59" spans="1:9">
      <c r="A59" s="5">
        <f>SUBTOTAL(3,$B$4:B59)</f>
        <v>56</v>
      </c>
      <c r="B59" s="5" t="s">
        <v>5</v>
      </c>
      <c r="C59" s="5" t="s">
        <v>35</v>
      </c>
      <c r="D59" s="5" t="s">
        <v>34</v>
      </c>
      <c r="E59" s="6">
        <v>43596</v>
      </c>
      <c r="F59" s="7">
        <v>248</v>
      </c>
      <c r="G59" s="7">
        <v>488</v>
      </c>
      <c r="H59" s="7">
        <f t="shared" si="0"/>
        <v>121024</v>
      </c>
      <c r="I59" t="str">
        <f t="shared" si="1"/>
        <v>KD</v>
      </c>
    </row>
    <row r="60" spans="1:9">
      <c r="A60" s="5">
        <f>SUBTOTAL(3,$B$4:B60)</f>
        <v>57</v>
      </c>
      <c r="B60" s="5" t="s">
        <v>3</v>
      </c>
      <c r="C60" s="5" t="s">
        <v>29</v>
      </c>
      <c r="D60" s="5" t="s">
        <v>30</v>
      </c>
      <c r="E60" s="6">
        <v>43597</v>
      </c>
      <c r="F60" s="7">
        <v>511</v>
      </c>
      <c r="G60" s="7">
        <v>499</v>
      </c>
      <c r="H60" s="7">
        <f t="shared" si="0"/>
        <v>254989</v>
      </c>
      <c r="I60" t="str">
        <f t="shared" si="1"/>
        <v>CA</v>
      </c>
    </row>
    <row r="61" spans="1:9">
      <c r="A61" s="5">
        <f>SUBTOTAL(3,$B$4:B61)</f>
        <v>58</v>
      </c>
      <c r="B61" s="5" t="s">
        <v>4</v>
      </c>
      <c r="C61" s="5" t="s">
        <v>9</v>
      </c>
      <c r="D61" s="5" t="s">
        <v>13</v>
      </c>
      <c r="E61" s="6">
        <v>43598</v>
      </c>
      <c r="F61" s="7">
        <v>678</v>
      </c>
      <c r="G61" s="7">
        <v>988</v>
      </c>
      <c r="H61" s="7">
        <f t="shared" si="0"/>
        <v>669864</v>
      </c>
      <c r="I61" t="str">
        <f t="shared" si="1"/>
        <v>BT</v>
      </c>
    </row>
    <row r="62" spans="1:9">
      <c r="A62" s="5">
        <f>SUBTOTAL(3,$B$4:B62)</f>
        <v>59</v>
      </c>
      <c r="B62" s="5" t="s">
        <v>3</v>
      </c>
      <c r="C62" s="5" t="s">
        <v>26</v>
      </c>
      <c r="D62" s="5" t="s">
        <v>25</v>
      </c>
      <c r="E62" s="6">
        <v>43599</v>
      </c>
      <c r="F62" s="7">
        <v>1000</v>
      </c>
      <c r="G62" s="7">
        <v>799</v>
      </c>
      <c r="H62" s="7">
        <f t="shared" si="0"/>
        <v>799000</v>
      </c>
      <c r="I62" t="str">
        <f t="shared" si="1"/>
        <v>CA</v>
      </c>
    </row>
    <row r="63" spans="1:9">
      <c r="A63" s="5">
        <f>SUBTOTAL(3,$B$4:B63)</f>
        <v>60</v>
      </c>
      <c r="B63" s="5" t="s">
        <v>5</v>
      </c>
      <c r="C63" s="5" t="s">
        <v>32</v>
      </c>
      <c r="D63" s="5" t="s">
        <v>33</v>
      </c>
      <c r="E63" s="6">
        <v>43600</v>
      </c>
      <c r="F63" s="7">
        <v>999</v>
      </c>
      <c r="G63" s="7">
        <v>580</v>
      </c>
      <c r="H63" s="7">
        <f t="shared" si="0"/>
        <v>579420</v>
      </c>
      <c r="I63" t="str">
        <f t="shared" si="1"/>
        <v>KD</v>
      </c>
    </row>
    <row r="64" spans="1:9">
      <c r="A64" s="5">
        <f>SUBTOTAL(3,$B$4:B64)</f>
        <v>61</v>
      </c>
      <c r="B64" s="5" t="s">
        <v>6</v>
      </c>
      <c r="C64" s="5" t="s">
        <v>11</v>
      </c>
      <c r="D64" s="5" t="s">
        <v>38</v>
      </c>
      <c r="E64" s="6">
        <v>43601</v>
      </c>
      <c r="F64" s="7">
        <v>658</v>
      </c>
      <c r="G64" s="7">
        <v>588</v>
      </c>
      <c r="H64" s="7">
        <f t="shared" si="0"/>
        <v>386904</v>
      </c>
      <c r="I64" t="str">
        <f t="shared" si="1"/>
        <v>SP</v>
      </c>
    </row>
    <row r="65" spans="1:9">
      <c r="A65" s="5">
        <f>SUBTOTAL(3,$B$4:B65)</f>
        <v>62</v>
      </c>
      <c r="B65" s="5" t="s">
        <v>6</v>
      </c>
      <c r="C65" s="5" t="s">
        <v>40</v>
      </c>
      <c r="D65" s="5" t="s">
        <v>39</v>
      </c>
      <c r="E65" s="6">
        <v>43601</v>
      </c>
      <c r="F65" s="7">
        <v>708</v>
      </c>
      <c r="G65" s="7">
        <v>860</v>
      </c>
      <c r="H65" s="7">
        <f t="shared" si="0"/>
        <v>608880</v>
      </c>
      <c r="I65" t="str">
        <f t="shared" si="1"/>
        <v>SP</v>
      </c>
    </row>
    <row r="66" spans="1:9">
      <c r="A66" s="5">
        <f>SUBTOTAL(3,$B$4:B66)</f>
        <v>63</v>
      </c>
      <c r="B66" s="5" t="s">
        <v>6</v>
      </c>
      <c r="C66" s="5" t="s">
        <v>44</v>
      </c>
      <c r="D66" s="5" t="s">
        <v>43</v>
      </c>
      <c r="E66" s="6">
        <v>43601</v>
      </c>
      <c r="F66" s="7">
        <v>555</v>
      </c>
      <c r="G66" s="7">
        <v>799</v>
      </c>
      <c r="H66" s="7">
        <f t="shared" si="0"/>
        <v>443445</v>
      </c>
      <c r="I66" t="str">
        <f t="shared" si="1"/>
        <v>SP</v>
      </c>
    </row>
    <row r="67" spans="1:9">
      <c r="A67" s="5">
        <f>SUBTOTAL(3,$B$4:B67)</f>
        <v>64</v>
      </c>
      <c r="B67" s="5" t="s">
        <v>3</v>
      </c>
      <c r="C67" s="5" t="s">
        <v>8</v>
      </c>
      <c r="D67" s="5" t="s">
        <v>12</v>
      </c>
      <c r="E67" s="6">
        <v>43606</v>
      </c>
      <c r="F67" s="7">
        <v>355</v>
      </c>
      <c r="G67" s="7">
        <v>788</v>
      </c>
      <c r="H67" s="7">
        <f t="shared" si="0"/>
        <v>279740</v>
      </c>
      <c r="I67" t="str">
        <f t="shared" si="1"/>
        <v>CA</v>
      </c>
    </row>
    <row r="68" spans="1:9">
      <c r="A68" s="5">
        <f>SUBTOTAL(3,$B$4:B68)</f>
        <v>65</v>
      </c>
      <c r="B68" s="5" t="s">
        <v>3</v>
      </c>
      <c r="C68" s="5" t="s">
        <v>8</v>
      </c>
      <c r="D68" s="5" t="s">
        <v>12</v>
      </c>
      <c r="E68" s="6">
        <v>43606</v>
      </c>
      <c r="F68" s="7">
        <v>213</v>
      </c>
      <c r="G68" s="7">
        <v>788</v>
      </c>
      <c r="H68" s="7">
        <f t="shared" si="0"/>
        <v>167844</v>
      </c>
      <c r="I68" t="str">
        <f t="shared" si="1"/>
        <v>CA</v>
      </c>
    </row>
    <row r="69" spans="1:9">
      <c r="A69" s="5">
        <f>SUBTOTAL(3,$B$4:B69)</f>
        <v>66</v>
      </c>
      <c r="B69" s="5" t="s">
        <v>5</v>
      </c>
      <c r="C69" s="5" t="s">
        <v>32</v>
      </c>
      <c r="D69" s="5" t="s">
        <v>33</v>
      </c>
      <c r="E69" s="6">
        <v>43613</v>
      </c>
      <c r="F69" s="7">
        <v>654</v>
      </c>
      <c r="G69" s="7">
        <v>580</v>
      </c>
      <c r="H69" s="7">
        <f t="shared" ref="H69:H85" si="2">F69*G69</f>
        <v>379320</v>
      </c>
      <c r="I69" t="str">
        <f t="shared" ref="I69:I85" si="3">LEFT(C69,2)</f>
        <v>KD</v>
      </c>
    </row>
    <row r="70" spans="1:9">
      <c r="A70" s="5">
        <f>SUBTOTAL(3,$B$4:B70)</f>
        <v>67</v>
      </c>
      <c r="B70" s="5" t="s">
        <v>3</v>
      </c>
      <c r="C70" s="5" t="s">
        <v>24</v>
      </c>
      <c r="D70" s="5" t="s">
        <v>23</v>
      </c>
      <c r="E70" s="6">
        <v>43621</v>
      </c>
      <c r="F70" s="7">
        <v>258</v>
      </c>
      <c r="G70" s="7">
        <v>1050</v>
      </c>
      <c r="H70" s="7">
        <f t="shared" si="2"/>
        <v>270900</v>
      </c>
      <c r="I70" t="str">
        <f t="shared" si="3"/>
        <v>CA</v>
      </c>
    </row>
    <row r="71" spans="1:9">
      <c r="A71" s="5">
        <f>SUBTOTAL(3,$B$4:B71)</f>
        <v>68</v>
      </c>
      <c r="B71" s="5" t="s">
        <v>3</v>
      </c>
      <c r="C71" s="5" t="s">
        <v>28</v>
      </c>
      <c r="D71" s="5" t="s">
        <v>27</v>
      </c>
      <c r="E71" s="6">
        <v>43622</v>
      </c>
      <c r="F71" s="7">
        <v>225</v>
      </c>
      <c r="G71" s="7">
        <v>599</v>
      </c>
      <c r="H71" s="7">
        <f t="shared" si="2"/>
        <v>134775</v>
      </c>
      <c r="I71" t="str">
        <f t="shared" si="3"/>
        <v>CA</v>
      </c>
    </row>
    <row r="72" spans="1:9">
      <c r="A72" s="5">
        <f>SUBTOTAL(3,$B$4:B72)</f>
        <v>69</v>
      </c>
      <c r="B72" s="5" t="s">
        <v>3</v>
      </c>
      <c r="C72" s="5" t="s">
        <v>24</v>
      </c>
      <c r="D72" s="5" t="s">
        <v>23</v>
      </c>
      <c r="E72" s="6">
        <v>43624</v>
      </c>
      <c r="F72" s="7">
        <v>338</v>
      </c>
      <c r="G72" s="7">
        <v>1050</v>
      </c>
      <c r="H72" s="7">
        <f t="shared" si="2"/>
        <v>354900</v>
      </c>
      <c r="I72" t="str">
        <f t="shared" si="3"/>
        <v>CA</v>
      </c>
    </row>
    <row r="73" spans="1:9">
      <c r="A73" s="5">
        <f>SUBTOTAL(3,$B$4:B73)</f>
        <v>70</v>
      </c>
      <c r="B73" s="5" t="s">
        <v>6</v>
      </c>
      <c r="C73" s="5" t="s">
        <v>40</v>
      </c>
      <c r="D73" s="5" t="s">
        <v>39</v>
      </c>
      <c r="E73" s="6">
        <v>43624</v>
      </c>
      <c r="F73" s="7">
        <v>654</v>
      </c>
      <c r="G73" s="7">
        <v>860</v>
      </c>
      <c r="H73" s="7">
        <f t="shared" si="2"/>
        <v>562440</v>
      </c>
      <c r="I73" t="str">
        <f t="shared" si="3"/>
        <v>SP</v>
      </c>
    </row>
    <row r="74" spans="1:9">
      <c r="A74" s="5">
        <f>SUBTOTAL(3,$B$4:B74)</f>
        <v>71</v>
      </c>
      <c r="B74" s="5" t="s">
        <v>6</v>
      </c>
      <c r="C74" s="5" t="s">
        <v>44</v>
      </c>
      <c r="D74" s="5" t="s">
        <v>43</v>
      </c>
      <c r="E74" s="6">
        <v>43624</v>
      </c>
      <c r="F74" s="7">
        <v>987</v>
      </c>
      <c r="G74" s="7">
        <v>799</v>
      </c>
      <c r="H74" s="7">
        <f t="shared" si="2"/>
        <v>788613</v>
      </c>
      <c r="I74" t="str">
        <f t="shared" si="3"/>
        <v>SP</v>
      </c>
    </row>
    <row r="75" spans="1:9">
      <c r="A75" s="5">
        <f>SUBTOTAL(3,$B$4:B75)</f>
        <v>72</v>
      </c>
      <c r="B75" s="5" t="s">
        <v>3</v>
      </c>
      <c r="C75" s="5" t="s">
        <v>8</v>
      </c>
      <c r="D75" s="5" t="s">
        <v>12</v>
      </c>
      <c r="E75" s="6">
        <v>43626</v>
      </c>
      <c r="F75" s="7">
        <v>1068</v>
      </c>
      <c r="G75" s="7">
        <v>788</v>
      </c>
      <c r="H75" s="7">
        <f t="shared" si="2"/>
        <v>841584</v>
      </c>
      <c r="I75" t="str">
        <f t="shared" si="3"/>
        <v>CA</v>
      </c>
    </row>
    <row r="76" spans="1:9">
      <c r="A76" s="5">
        <f>SUBTOTAL(3,$B$4:B76)</f>
        <v>73</v>
      </c>
      <c r="B76" s="5" t="s">
        <v>6</v>
      </c>
      <c r="C76" s="5" t="s">
        <v>42</v>
      </c>
      <c r="D76" s="5" t="s">
        <v>41</v>
      </c>
      <c r="E76" s="6">
        <v>43626</v>
      </c>
      <c r="F76" s="7">
        <v>808</v>
      </c>
      <c r="G76" s="7">
        <v>1290</v>
      </c>
      <c r="H76" s="7">
        <f t="shared" si="2"/>
        <v>1042320</v>
      </c>
      <c r="I76" t="str">
        <f t="shared" si="3"/>
        <v>SP</v>
      </c>
    </row>
    <row r="77" spans="1:9">
      <c r="A77" s="5">
        <f>SUBTOTAL(3,$B$4:B77)</f>
        <v>74</v>
      </c>
      <c r="B77" s="5" t="s">
        <v>6</v>
      </c>
      <c r="C77" s="5" t="s">
        <v>11</v>
      </c>
      <c r="D77" s="5" t="s">
        <v>38</v>
      </c>
      <c r="E77" s="6">
        <v>43626</v>
      </c>
      <c r="F77" s="7">
        <v>977</v>
      </c>
      <c r="G77" s="7">
        <v>588</v>
      </c>
      <c r="H77" s="7">
        <f t="shared" si="2"/>
        <v>574476</v>
      </c>
      <c r="I77" t="str">
        <f t="shared" si="3"/>
        <v>SP</v>
      </c>
    </row>
    <row r="78" spans="1:9">
      <c r="A78" s="5">
        <f>SUBTOTAL(3,$B$4:B78)</f>
        <v>75</v>
      </c>
      <c r="B78" s="5" t="s">
        <v>5</v>
      </c>
      <c r="C78" s="5" t="s">
        <v>32</v>
      </c>
      <c r="D78" s="5" t="s">
        <v>33</v>
      </c>
      <c r="E78" s="6">
        <v>43627</v>
      </c>
      <c r="F78" s="7">
        <v>488</v>
      </c>
      <c r="G78" s="7">
        <v>580</v>
      </c>
      <c r="H78" s="7">
        <f t="shared" si="2"/>
        <v>283040</v>
      </c>
      <c r="I78" t="str">
        <f t="shared" si="3"/>
        <v>KD</v>
      </c>
    </row>
    <row r="79" spans="1:9">
      <c r="A79" s="5">
        <f>SUBTOTAL(3,$B$4:B79)</f>
        <v>76</v>
      </c>
      <c r="B79" s="5" t="s">
        <v>4</v>
      </c>
      <c r="C79" s="5" t="s">
        <v>18</v>
      </c>
      <c r="D79" s="5" t="s">
        <v>17</v>
      </c>
      <c r="E79" s="6">
        <v>43627</v>
      </c>
      <c r="F79" s="7">
        <v>777</v>
      </c>
      <c r="G79" s="7">
        <v>988</v>
      </c>
      <c r="H79" s="7">
        <f t="shared" si="2"/>
        <v>767676</v>
      </c>
      <c r="I79" t="str">
        <f t="shared" si="3"/>
        <v>BT</v>
      </c>
    </row>
    <row r="80" spans="1:9">
      <c r="A80" s="5">
        <f>SUBTOTAL(3,$B$4:B80)</f>
        <v>77</v>
      </c>
      <c r="B80" s="5" t="s">
        <v>5</v>
      </c>
      <c r="C80" s="5" t="s">
        <v>10</v>
      </c>
      <c r="D80" s="5" t="s">
        <v>31</v>
      </c>
      <c r="E80" s="6">
        <v>43631</v>
      </c>
      <c r="F80" s="7">
        <v>284</v>
      </c>
      <c r="G80" s="7">
        <v>399</v>
      </c>
      <c r="H80" s="7">
        <f t="shared" si="2"/>
        <v>113316</v>
      </c>
      <c r="I80" t="str">
        <f t="shared" si="3"/>
        <v>KD</v>
      </c>
    </row>
    <row r="81" spans="1:9">
      <c r="A81" s="5">
        <f>SUBTOTAL(3,$B$4:B81)</f>
        <v>78</v>
      </c>
      <c r="B81" s="5" t="s">
        <v>4</v>
      </c>
      <c r="C81" s="5" t="s">
        <v>18</v>
      </c>
      <c r="D81" s="5" t="s">
        <v>17</v>
      </c>
      <c r="E81" s="6">
        <v>43634</v>
      </c>
      <c r="F81" s="7">
        <v>658</v>
      </c>
      <c r="G81" s="7">
        <v>988</v>
      </c>
      <c r="H81" s="7">
        <f t="shared" si="2"/>
        <v>650104</v>
      </c>
      <c r="I81" t="str">
        <f t="shared" si="3"/>
        <v>BT</v>
      </c>
    </row>
    <row r="82" spans="1:9">
      <c r="A82" s="5">
        <f>SUBTOTAL(3,$B$4:B82)</f>
        <v>79</v>
      </c>
      <c r="B82" s="5" t="s">
        <v>5</v>
      </c>
      <c r="C82" s="5" t="s">
        <v>35</v>
      </c>
      <c r="D82" s="5" t="s">
        <v>34</v>
      </c>
      <c r="E82" s="6">
        <v>43636</v>
      </c>
      <c r="F82" s="7">
        <v>458</v>
      </c>
      <c r="G82" s="7">
        <v>488</v>
      </c>
      <c r="H82" s="7">
        <f t="shared" si="2"/>
        <v>223504</v>
      </c>
      <c r="I82" t="str">
        <f t="shared" si="3"/>
        <v>KD</v>
      </c>
    </row>
    <row r="83" spans="1:9">
      <c r="A83" s="5">
        <f>SUBTOTAL(3,$B$4:B83)</f>
        <v>80</v>
      </c>
      <c r="B83" s="5" t="s">
        <v>4</v>
      </c>
      <c r="C83" s="5" t="s">
        <v>18</v>
      </c>
      <c r="D83" s="5" t="s">
        <v>17</v>
      </c>
      <c r="E83" s="6">
        <v>43636</v>
      </c>
      <c r="F83" s="7">
        <v>1205</v>
      </c>
      <c r="G83" s="7">
        <v>988</v>
      </c>
      <c r="H83" s="7">
        <f t="shared" si="2"/>
        <v>1190540</v>
      </c>
      <c r="I83" t="str">
        <f t="shared" si="3"/>
        <v>BT</v>
      </c>
    </row>
    <row r="84" spans="1:9">
      <c r="A84" s="5">
        <f>SUBTOTAL(3,$B$4:B84)</f>
        <v>81</v>
      </c>
      <c r="B84" s="5" t="s">
        <v>3</v>
      </c>
      <c r="C84" s="5" t="s">
        <v>24</v>
      </c>
      <c r="D84" s="5" t="s">
        <v>23</v>
      </c>
      <c r="E84" s="6">
        <v>43638</v>
      </c>
      <c r="F84" s="7">
        <v>483</v>
      </c>
      <c r="G84" s="7">
        <v>1050</v>
      </c>
      <c r="H84" s="7">
        <f t="shared" si="2"/>
        <v>507150</v>
      </c>
      <c r="I84" t="str">
        <f t="shared" si="3"/>
        <v>CA</v>
      </c>
    </row>
    <row r="85" spans="1:9">
      <c r="A85" s="5">
        <f>SUBTOTAL(3,$B$4:B85)</f>
        <v>82</v>
      </c>
      <c r="B85" s="5" t="s">
        <v>3</v>
      </c>
      <c r="C85" s="5" t="s">
        <v>28</v>
      </c>
      <c r="D85" s="5" t="s">
        <v>27</v>
      </c>
      <c r="E85" s="6">
        <v>43640</v>
      </c>
      <c r="F85" s="7">
        <v>1150</v>
      </c>
      <c r="G85" s="7">
        <v>599</v>
      </c>
      <c r="H85" s="7">
        <f t="shared" si="2"/>
        <v>688850</v>
      </c>
      <c r="I85" t="str">
        <f t="shared" si="3"/>
        <v>CA</v>
      </c>
    </row>
    <row r="87" spans="1:9">
      <c r="G87" s="8" t="s">
        <v>48</v>
      </c>
      <c r="H87" s="9">
        <f>SUBTOTAL(9,H4:H85)</f>
        <v>48378767</v>
      </c>
    </row>
  </sheetData>
  <autoFilter ref="A3:H84" xr:uid="{11621D3A-B13D-471B-8BBD-AE20B4F43983}"/>
  <mergeCells count="1">
    <mergeCell ref="A1:H1"/>
  </mergeCells>
  <phoneticPr fontId="1" type="noConversion"/>
  <conditionalFormatting sqref="G3:G85">
    <cfRule type="cellIs" dxfId="7" priority="9" operator="greaterThanOrEqual">
      <formula>1000</formula>
    </cfRule>
  </conditionalFormatting>
  <conditionalFormatting sqref="H4:H8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8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{84B846A7-6025-4E10-904F-6269AEB20578}</x14:id>
        </ext>
      </extLst>
    </cfRule>
  </conditionalFormatting>
  <conditionalFormatting sqref="G4:G85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{CF790AE9-BC41-40EE-88DB-CA9C189401AF}</x14:id>
        </ext>
      </extLst>
    </cfRule>
  </conditionalFormatting>
  <conditionalFormatting sqref="E3:E85">
    <cfRule type="expression" dxfId="6" priority="4">
      <formula>MONTH(E3)=3</formula>
    </cfRule>
    <cfRule type="expression" dxfId="5" priority="5">
      <formula>MONTH(E3)=6</formula>
    </cfRule>
  </conditionalFormatting>
  <conditionalFormatting sqref="B4:B85">
    <cfRule type="containsText" dxfId="4" priority="1" operator="containsText" text="男裝">
      <formula>NOT(ISERROR(SEARCH("男裝",B4)))</formula>
    </cfRule>
    <cfRule type="containsText" dxfId="3" priority="2" operator="containsText" text="童裝">
      <formula>NOT(ISERROR(SEARCH("童裝",B4)))</formula>
    </cfRule>
    <cfRule type="containsText" dxfId="2" priority="3" operator="containsText" text="女裝">
      <formula>NOT(ISERROR(SEARCH("女裝",B4)))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B846A7-6025-4E10-904F-6269AEB205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F4:F85</xm:sqref>
        </x14:conditionalFormatting>
        <x14:conditionalFormatting xmlns:xm="http://schemas.microsoft.com/office/excel/2006/main">
          <x14:cfRule type="dataBar" id="{CF790AE9-BC41-40EE-88DB-CA9C189401A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G4:G85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B229-B7D7-4020-92A0-CE6F297B3919}">
  <dimension ref="A1:H87"/>
  <sheetViews>
    <sheetView workbookViewId="0">
      <pane ySplit="3" topLeftCell="A4" activePane="bottomLeft" state="frozen"/>
      <selection pane="bottomLeft" sqref="A1:H1"/>
    </sheetView>
  </sheetViews>
  <sheetFormatPr defaultColWidth="10.07421875" defaultRowHeight="16.75"/>
  <cols>
    <col min="1" max="1" width="10" bestFit="1" customWidth="1"/>
    <col min="2" max="3" width="14.23046875" bestFit="1" customWidth="1"/>
    <col min="4" max="4" width="22.69140625" bestFit="1" customWidth="1"/>
    <col min="5" max="5" width="14.23046875" style="1" bestFit="1" customWidth="1"/>
    <col min="6" max="6" width="14.23046875" bestFit="1" customWidth="1"/>
    <col min="7" max="7" width="12.61328125" bestFit="1" customWidth="1"/>
    <col min="8" max="8" width="14.23046875" bestFit="1" customWidth="1"/>
  </cols>
  <sheetData>
    <row r="1" spans="1:8" ht="27.9">
      <c r="A1" s="41" t="s">
        <v>46</v>
      </c>
      <c r="B1" s="41"/>
      <c r="C1" s="41"/>
      <c r="D1" s="41"/>
      <c r="E1" s="41"/>
      <c r="F1" s="41"/>
      <c r="G1" s="41"/>
      <c r="H1" s="41"/>
    </row>
    <row r="2" spans="1:8">
      <c r="A2" s="2"/>
    </row>
    <row r="3" spans="1:8">
      <c r="A3" s="3" t="s">
        <v>1</v>
      </c>
      <c r="B3" s="3" t="s">
        <v>2</v>
      </c>
      <c r="C3" s="3" t="s">
        <v>7</v>
      </c>
      <c r="D3" s="3" t="s">
        <v>0</v>
      </c>
      <c r="E3" s="4" t="s">
        <v>15</v>
      </c>
      <c r="F3" s="3" t="s">
        <v>14</v>
      </c>
      <c r="G3" s="3" t="s">
        <v>45</v>
      </c>
      <c r="H3" s="3" t="s">
        <v>47</v>
      </c>
    </row>
    <row r="4" spans="1:8">
      <c r="A4" s="5">
        <f>SUBTOTAL(3,$B$4:B4)</f>
        <v>1</v>
      </c>
      <c r="B4" s="5" t="s">
        <v>3</v>
      </c>
      <c r="C4" s="5" t="s">
        <v>28</v>
      </c>
      <c r="D4" s="5" t="s">
        <v>27</v>
      </c>
      <c r="E4" s="6">
        <v>43525</v>
      </c>
      <c r="F4" s="7">
        <v>300</v>
      </c>
      <c r="G4" s="7">
        <v>599</v>
      </c>
      <c r="H4" s="7">
        <f>F4*G4</f>
        <v>179700</v>
      </c>
    </row>
    <row r="5" spans="1:8">
      <c r="A5" s="5">
        <f>SUBTOTAL(3,$B$4:B5)</f>
        <v>2</v>
      </c>
      <c r="B5" s="5" t="s">
        <v>6</v>
      </c>
      <c r="C5" s="5" t="s">
        <v>11</v>
      </c>
      <c r="D5" s="5" t="s">
        <v>38</v>
      </c>
      <c r="E5" s="6">
        <v>43529</v>
      </c>
      <c r="F5" s="7">
        <v>1008</v>
      </c>
      <c r="G5" s="7">
        <v>588</v>
      </c>
      <c r="H5" s="7">
        <f t="shared" ref="H5:H68" si="0">F5*G5</f>
        <v>592704</v>
      </c>
    </row>
    <row r="6" spans="1:8">
      <c r="A6" s="5">
        <f>SUBTOTAL(3,$B$4:B6)</f>
        <v>3</v>
      </c>
      <c r="B6" s="5" t="s">
        <v>3</v>
      </c>
      <c r="C6" s="5" t="s">
        <v>8</v>
      </c>
      <c r="D6" s="5" t="s">
        <v>12</v>
      </c>
      <c r="E6" s="6">
        <v>43530</v>
      </c>
      <c r="F6" s="7">
        <v>678</v>
      </c>
      <c r="G6" s="7">
        <v>788</v>
      </c>
      <c r="H6" s="7">
        <f t="shared" si="0"/>
        <v>534264</v>
      </c>
    </row>
    <row r="7" spans="1:8">
      <c r="A7" s="5">
        <f>SUBTOTAL(3,$B$4:B7)</f>
        <v>4</v>
      </c>
      <c r="B7" s="5" t="s">
        <v>4</v>
      </c>
      <c r="C7" s="5" t="s">
        <v>20</v>
      </c>
      <c r="D7" s="5" t="s">
        <v>19</v>
      </c>
      <c r="E7" s="6">
        <v>43530</v>
      </c>
      <c r="F7" s="7">
        <v>587</v>
      </c>
      <c r="G7" s="7">
        <v>1099</v>
      </c>
      <c r="H7" s="7">
        <f t="shared" si="0"/>
        <v>645113</v>
      </c>
    </row>
    <row r="8" spans="1:8">
      <c r="A8" s="5">
        <f>SUBTOTAL(3,$B$4:B8)</f>
        <v>5</v>
      </c>
      <c r="B8" s="5" t="s">
        <v>3</v>
      </c>
      <c r="C8" s="5" t="s">
        <v>24</v>
      </c>
      <c r="D8" s="5" t="s">
        <v>23</v>
      </c>
      <c r="E8" s="6">
        <v>43532</v>
      </c>
      <c r="F8" s="7">
        <v>2198</v>
      </c>
      <c r="G8" s="7">
        <v>1050</v>
      </c>
      <c r="H8" s="7">
        <f t="shared" si="0"/>
        <v>2307900</v>
      </c>
    </row>
    <row r="9" spans="1:8">
      <c r="A9" s="5">
        <f>SUBTOTAL(3,$B$4:B9)</f>
        <v>6</v>
      </c>
      <c r="B9" s="5" t="s">
        <v>3</v>
      </c>
      <c r="C9" s="5" t="s">
        <v>26</v>
      </c>
      <c r="D9" s="5" t="s">
        <v>25</v>
      </c>
      <c r="E9" s="6">
        <v>43534</v>
      </c>
      <c r="F9" s="7">
        <v>589</v>
      </c>
      <c r="G9" s="7">
        <v>799</v>
      </c>
      <c r="H9" s="7">
        <f t="shared" si="0"/>
        <v>470611</v>
      </c>
    </row>
    <row r="10" spans="1:8">
      <c r="A10" s="5">
        <f>SUBTOTAL(3,$B$4:B10)</f>
        <v>7</v>
      </c>
      <c r="B10" s="5" t="s">
        <v>4</v>
      </c>
      <c r="C10" s="5" t="s">
        <v>9</v>
      </c>
      <c r="D10" s="5" t="s">
        <v>13</v>
      </c>
      <c r="E10" s="6">
        <v>43534</v>
      </c>
      <c r="F10" s="7">
        <v>878</v>
      </c>
      <c r="G10" s="7">
        <v>988</v>
      </c>
      <c r="H10" s="7">
        <f t="shared" si="0"/>
        <v>867464</v>
      </c>
    </row>
    <row r="11" spans="1:8">
      <c r="A11" s="5">
        <f>SUBTOTAL(3,$B$4:B11)</f>
        <v>8</v>
      </c>
      <c r="B11" s="5" t="s">
        <v>3</v>
      </c>
      <c r="C11" s="5" t="s">
        <v>26</v>
      </c>
      <c r="D11" s="5" t="s">
        <v>25</v>
      </c>
      <c r="E11" s="6">
        <v>43535</v>
      </c>
      <c r="F11" s="7">
        <v>365</v>
      </c>
      <c r="G11" s="7">
        <v>799</v>
      </c>
      <c r="H11" s="7">
        <f t="shared" si="0"/>
        <v>291635</v>
      </c>
    </row>
    <row r="12" spans="1:8">
      <c r="A12" s="5">
        <f>SUBTOTAL(3,$B$4:B12)</f>
        <v>9</v>
      </c>
      <c r="B12" s="5" t="s">
        <v>3</v>
      </c>
      <c r="C12" s="5" t="s">
        <v>24</v>
      </c>
      <c r="D12" s="5" t="s">
        <v>23</v>
      </c>
      <c r="E12" s="6">
        <v>43538</v>
      </c>
      <c r="F12" s="7">
        <v>1590</v>
      </c>
      <c r="G12" s="7">
        <v>1050</v>
      </c>
      <c r="H12" s="7">
        <f t="shared" si="0"/>
        <v>1669500</v>
      </c>
    </row>
    <row r="13" spans="1:8">
      <c r="A13" s="5">
        <f>SUBTOTAL(3,$B$4:B13)</f>
        <v>10</v>
      </c>
      <c r="B13" s="5" t="s">
        <v>5</v>
      </c>
      <c r="C13" s="5" t="s">
        <v>10</v>
      </c>
      <c r="D13" s="5" t="s">
        <v>31</v>
      </c>
      <c r="E13" s="6">
        <v>43539</v>
      </c>
      <c r="F13" s="7">
        <v>688</v>
      </c>
      <c r="G13" s="7">
        <v>399</v>
      </c>
      <c r="H13" s="7">
        <f t="shared" si="0"/>
        <v>274512</v>
      </c>
    </row>
    <row r="14" spans="1:8">
      <c r="A14" s="5">
        <f>SUBTOTAL(3,$B$4:B14)</f>
        <v>11</v>
      </c>
      <c r="B14" s="5" t="s">
        <v>6</v>
      </c>
      <c r="C14" s="5" t="s">
        <v>42</v>
      </c>
      <c r="D14" s="5" t="s">
        <v>41</v>
      </c>
      <c r="E14" s="6">
        <v>43539</v>
      </c>
      <c r="F14" s="7">
        <v>1058</v>
      </c>
      <c r="G14" s="7">
        <v>1290</v>
      </c>
      <c r="H14" s="7">
        <f t="shared" si="0"/>
        <v>1364820</v>
      </c>
    </row>
    <row r="15" spans="1:8">
      <c r="A15" s="5">
        <f>SUBTOTAL(3,$B$4:B15)</f>
        <v>12</v>
      </c>
      <c r="B15" s="5" t="s">
        <v>4</v>
      </c>
      <c r="C15" s="5" t="s">
        <v>22</v>
      </c>
      <c r="D15" s="5" t="s">
        <v>21</v>
      </c>
      <c r="E15" s="6">
        <v>43539</v>
      </c>
      <c r="F15" s="7">
        <v>684</v>
      </c>
      <c r="G15" s="7">
        <v>578</v>
      </c>
      <c r="H15" s="7">
        <f t="shared" si="0"/>
        <v>395352</v>
      </c>
    </row>
    <row r="16" spans="1:8">
      <c r="A16" s="5">
        <f>SUBTOTAL(3,$B$4:B16)</f>
        <v>13</v>
      </c>
      <c r="B16" s="5" t="s">
        <v>6</v>
      </c>
      <c r="C16" s="5" t="s">
        <v>44</v>
      </c>
      <c r="D16" s="5" t="s">
        <v>43</v>
      </c>
      <c r="E16" s="6">
        <v>43539</v>
      </c>
      <c r="F16" s="7">
        <v>1450</v>
      </c>
      <c r="G16" s="7">
        <v>799</v>
      </c>
      <c r="H16" s="7">
        <f t="shared" si="0"/>
        <v>1158550</v>
      </c>
    </row>
    <row r="17" spans="1:8">
      <c r="A17" s="5">
        <f>SUBTOTAL(3,$B$4:B17)</f>
        <v>14</v>
      </c>
      <c r="B17" s="5" t="s">
        <v>3</v>
      </c>
      <c r="C17" s="5" t="s">
        <v>29</v>
      </c>
      <c r="D17" s="5" t="s">
        <v>30</v>
      </c>
      <c r="E17" s="6">
        <v>43543</v>
      </c>
      <c r="F17" s="7">
        <v>661</v>
      </c>
      <c r="G17" s="7">
        <v>499</v>
      </c>
      <c r="H17" s="7">
        <f t="shared" si="0"/>
        <v>329839</v>
      </c>
    </row>
    <row r="18" spans="1:8">
      <c r="A18" s="5">
        <f>SUBTOTAL(3,$B$4:B18)</f>
        <v>15</v>
      </c>
      <c r="B18" s="5" t="s">
        <v>6</v>
      </c>
      <c r="C18" s="5" t="s">
        <v>11</v>
      </c>
      <c r="D18" s="5" t="s">
        <v>38</v>
      </c>
      <c r="E18" s="6">
        <v>43544</v>
      </c>
      <c r="F18" s="7">
        <v>254</v>
      </c>
      <c r="G18" s="7">
        <v>588</v>
      </c>
      <c r="H18" s="7">
        <f t="shared" si="0"/>
        <v>149352</v>
      </c>
    </row>
    <row r="19" spans="1:8">
      <c r="A19" s="5">
        <f>SUBTOTAL(3,$B$4:B19)</f>
        <v>16</v>
      </c>
      <c r="B19" s="5" t="s">
        <v>6</v>
      </c>
      <c r="C19" s="5" t="s">
        <v>40</v>
      </c>
      <c r="D19" s="5" t="s">
        <v>39</v>
      </c>
      <c r="E19" s="6">
        <v>43544</v>
      </c>
      <c r="F19" s="7">
        <v>1540</v>
      </c>
      <c r="G19" s="7">
        <v>860</v>
      </c>
      <c r="H19" s="7">
        <f t="shared" si="0"/>
        <v>1324400</v>
      </c>
    </row>
    <row r="20" spans="1:8">
      <c r="A20" s="5">
        <f>SUBTOTAL(3,$B$4:B20)</f>
        <v>17</v>
      </c>
      <c r="B20" s="5" t="s">
        <v>4</v>
      </c>
      <c r="C20" s="5" t="s">
        <v>20</v>
      </c>
      <c r="D20" s="5" t="s">
        <v>19</v>
      </c>
      <c r="E20" s="6">
        <v>43545</v>
      </c>
      <c r="F20" s="7">
        <v>1500</v>
      </c>
      <c r="G20" s="7">
        <v>1099</v>
      </c>
      <c r="H20" s="7">
        <f t="shared" si="0"/>
        <v>1648500</v>
      </c>
    </row>
    <row r="21" spans="1:8">
      <c r="A21" s="5">
        <f>SUBTOTAL(3,$B$4:B21)</f>
        <v>18</v>
      </c>
      <c r="B21" s="5" t="s">
        <v>5</v>
      </c>
      <c r="C21" s="5" t="s">
        <v>10</v>
      </c>
      <c r="D21" s="5" t="s">
        <v>31</v>
      </c>
      <c r="E21" s="6">
        <v>43546</v>
      </c>
      <c r="F21" s="7">
        <v>588</v>
      </c>
      <c r="G21" s="7">
        <v>399</v>
      </c>
      <c r="H21" s="7">
        <f t="shared" si="0"/>
        <v>234612</v>
      </c>
    </row>
    <row r="22" spans="1:8">
      <c r="A22" s="5">
        <f>SUBTOTAL(3,$B$4:B22)</f>
        <v>19</v>
      </c>
      <c r="B22" s="5" t="s">
        <v>5</v>
      </c>
      <c r="C22" s="5" t="s">
        <v>35</v>
      </c>
      <c r="D22" s="5" t="s">
        <v>34</v>
      </c>
      <c r="E22" s="6">
        <v>43550</v>
      </c>
      <c r="F22" s="7">
        <v>681</v>
      </c>
      <c r="G22" s="7">
        <v>488</v>
      </c>
      <c r="H22" s="7">
        <f t="shared" si="0"/>
        <v>332328</v>
      </c>
    </row>
    <row r="23" spans="1:8">
      <c r="A23" s="5">
        <f>SUBTOTAL(3,$B$4:B23)</f>
        <v>20</v>
      </c>
      <c r="B23" s="5" t="s">
        <v>5</v>
      </c>
      <c r="C23" s="5" t="s">
        <v>10</v>
      </c>
      <c r="D23" s="5" t="s">
        <v>31</v>
      </c>
      <c r="E23" s="6">
        <v>43551</v>
      </c>
      <c r="F23" s="7">
        <v>658</v>
      </c>
      <c r="G23" s="7">
        <v>399</v>
      </c>
      <c r="H23" s="7">
        <f t="shared" si="0"/>
        <v>262542</v>
      </c>
    </row>
    <row r="24" spans="1:8">
      <c r="A24" s="5">
        <f>SUBTOTAL(3,$B$4:B24)</f>
        <v>21</v>
      </c>
      <c r="B24" s="5" t="s">
        <v>3</v>
      </c>
      <c r="C24" s="5" t="s">
        <v>29</v>
      </c>
      <c r="D24" s="5" t="s">
        <v>30</v>
      </c>
      <c r="E24" s="6">
        <v>43552</v>
      </c>
      <c r="F24" s="7">
        <v>235</v>
      </c>
      <c r="G24" s="7">
        <v>499</v>
      </c>
      <c r="H24" s="7">
        <f t="shared" si="0"/>
        <v>117265</v>
      </c>
    </row>
    <row r="25" spans="1:8">
      <c r="A25" s="5">
        <f>SUBTOTAL(3,$B$4:B25)</f>
        <v>22</v>
      </c>
      <c r="B25" s="5" t="s">
        <v>3</v>
      </c>
      <c r="C25" s="5" t="s">
        <v>8</v>
      </c>
      <c r="D25" s="5" t="s">
        <v>12</v>
      </c>
      <c r="E25" s="6">
        <v>43561</v>
      </c>
      <c r="F25" s="7">
        <v>458</v>
      </c>
      <c r="G25" s="7">
        <v>788</v>
      </c>
      <c r="H25" s="7">
        <f t="shared" si="0"/>
        <v>360904</v>
      </c>
    </row>
    <row r="26" spans="1:8">
      <c r="A26" s="5">
        <f>SUBTOTAL(3,$B$4:B26)</f>
        <v>23</v>
      </c>
      <c r="B26" s="5" t="s">
        <v>5</v>
      </c>
      <c r="C26" s="5" t="s">
        <v>35</v>
      </c>
      <c r="D26" s="5" t="s">
        <v>34</v>
      </c>
      <c r="E26" s="6">
        <v>43563</v>
      </c>
      <c r="F26" s="7">
        <v>1541</v>
      </c>
      <c r="G26" s="7">
        <v>488</v>
      </c>
      <c r="H26" s="7">
        <f t="shared" si="0"/>
        <v>752008</v>
      </c>
    </row>
    <row r="27" spans="1:8">
      <c r="A27" s="5">
        <f>SUBTOTAL(3,$B$4:B27)</f>
        <v>24</v>
      </c>
      <c r="B27" s="5" t="s">
        <v>3</v>
      </c>
      <c r="C27" s="5" t="s">
        <v>8</v>
      </c>
      <c r="D27" s="5" t="s">
        <v>12</v>
      </c>
      <c r="E27" s="6">
        <v>43565</v>
      </c>
      <c r="F27" s="7">
        <v>218</v>
      </c>
      <c r="G27" s="7">
        <v>788</v>
      </c>
      <c r="H27" s="7">
        <f t="shared" si="0"/>
        <v>171784</v>
      </c>
    </row>
    <row r="28" spans="1:8">
      <c r="A28" s="5">
        <f>SUBTOTAL(3,$B$4:B28)</f>
        <v>25</v>
      </c>
      <c r="B28" s="5" t="s">
        <v>3</v>
      </c>
      <c r="C28" s="5" t="s">
        <v>28</v>
      </c>
      <c r="D28" s="5" t="s">
        <v>27</v>
      </c>
      <c r="E28" s="6">
        <v>43565</v>
      </c>
      <c r="F28" s="7">
        <v>315</v>
      </c>
      <c r="G28" s="7">
        <v>599</v>
      </c>
      <c r="H28" s="7">
        <f t="shared" si="0"/>
        <v>188685</v>
      </c>
    </row>
    <row r="29" spans="1:8">
      <c r="A29" s="5">
        <f>SUBTOTAL(3,$B$4:B29)</f>
        <v>26</v>
      </c>
      <c r="B29" s="5" t="s">
        <v>6</v>
      </c>
      <c r="C29" s="5" t="s">
        <v>44</v>
      </c>
      <c r="D29" s="5" t="s">
        <v>43</v>
      </c>
      <c r="E29" s="6">
        <v>43565</v>
      </c>
      <c r="F29" s="7">
        <v>335</v>
      </c>
      <c r="G29" s="7">
        <v>799</v>
      </c>
      <c r="H29" s="7">
        <f t="shared" si="0"/>
        <v>267665</v>
      </c>
    </row>
    <row r="30" spans="1:8">
      <c r="A30" s="5">
        <f>SUBTOTAL(3,$B$4:B30)</f>
        <v>27</v>
      </c>
      <c r="B30" s="5" t="s">
        <v>3</v>
      </c>
      <c r="C30" s="5" t="s">
        <v>28</v>
      </c>
      <c r="D30" s="5" t="s">
        <v>27</v>
      </c>
      <c r="E30" s="6">
        <v>43566</v>
      </c>
      <c r="F30" s="7">
        <v>453</v>
      </c>
      <c r="G30" s="7">
        <v>599</v>
      </c>
      <c r="H30" s="7">
        <f t="shared" si="0"/>
        <v>271347</v>
      </c>
    </row>
    <row r="31" spans="1:8">
      <c r="A31" s="5">
        <f>SUBTOTAL(3,$B$4:B31)</f>
        <v>28</v>
      </c>
      <c r="B31" s="5" t="s">
        <v>6</v>
      </c>
      <c r="C31" s="5" t="s">
        <v>11</v>
      </c>
      <c r="D31" s="5" t="s">
        <v>38</v>
      </c>
      <c r="E31" s="6">
        <v>43566</v>
      </c>
      <c r="F31" s="7">
        <v>544</v>
      </c>
      <c r="G31" s="7">
        <v>588</v>
      </c>
      <c r="H31" s="7">
        <f t="shared" si="0"/>
        <v>319872</v>
      </c>
    </row>
    <row r="32" spans="1:8">
      <c r="A32" s="5">
        <f>SUBTOTAL(3,$B$4:B32)</f>
        <v>29</v>
      </c>
      <c r="B32" s="5" t="s">
        <v>4</v>
      </c>
      <c r="C32" s="5" t="s">
        <v>9</v>
      </c>
      <c r="D32" s="5" t="s">
        <v>16</v>
      </c>
      <c r="E32" s="6">
        <v>43566</v>
      </c>
      <c r="F32" s="7">
        <v>688</v>
      </c>
      <c r="G32" s="7">
        <v>988</v>
      </c>
      <c r="H32" s="7">
        <f t="shared" si="0"/>
        <v>679744</v>
      </c>
    </row>
    <row r="33" spans="1:8">
      <c r="A33" s="5">
        <f>SUBTOTAL(3,$B$4:B33)</f>
        <v>30</v>
      </c>
      <c r="B33" s="5" t="s">
        <v>4</v>
      </c>
      <c r="C33" s="5" t="s">
        <v>18</v>
      </c>
      <c r="D33" s="5" t="s">
        <v>17</v>
      </c>
      <c r="E33" s="6">
        <v>43567</v>
      </c>
      <c r="F33" s="7">
        <v>678</v>
      </c>
      <c r="G33" s="7">
        <v>988</v>
      </c>
      <c r="H33" s="7">
        <f t="shared" si="0"/>
        <v>669864</v>
      </c>
    </row>
    <row r="34" spans="1:8">
      <c r="A34" s="5">
        <f>SUBTOTAL(3,$B$4:B34)</f>
        <v>31</v>
      </c>
      <c r="B34" s="5" t="s">
        <v>4</v>
      </c>
      <c r="C34" s="5" t="s">
        <v>20</v>
      </c>
      <c r="D34" s="5" t="s">
        <v>19</v>
      </c>
      <c r="E34" s="6">
        <v>43569</v>
      </c>
      <c r="F34" s="7">
        <v>887</v>
      </c>
      <c r="G34" s="7">
        <v>1099</v>
      </c>
      <c r="H34" s="7">
        <f t="shared" si="0"/>
        <v>974813</v>
      </c>
    </row>
    <row r="35" spans="1:8">
      <c r="A35" s="5">
        <f>SUBTOTAL(3,$B$4:B35)</f>
        <v>32</v>
      </c>
      <c r="B35" s="5" t="s">
        <v>3</v>
      </c>
      <c r="C35" s="5" t="s">
        <v>26</v>
      </c>
      <c r="D35" s="5" t="s">
        <v>25</v>
      </c>
      <c r="E35" s="6">
        <v>43570</v>
      </c>
      <c r="F35" s="7">
        <v>987</v>
      </c>
      <c r="G35" s="7">
        <v>799</v>
      </c>
      <c r="H35" s="7">
        <f t="shared" si="0"/>
        <v>788613</v>
      </c>
    </row>
    <row r="36" spans="1:8">
      <c r="A36" s="5">
        <f>SUBTOTAL(3,$B$4:B36)</f>
        <v>33</v>
      </c>
      <c r="B36" s="5" t="s">
        <v>4</v>
      </c>
      <c r="C36" s="5" t="s">
        <v>22</v>
      </c>
      <c r="D36" s="5" t="s">
        <v>21</v>
      </c>
      <c r="E36" s="6">
        <v>43570</v>
      </c>
      <c r="F36" s="7">
        <v>687</v>
      </c>
      <c r="G36" s="7">
        <v>578</v>
      </c>
      <c r="H36" s="7">
        <f t="shared" si="0"/>
        <v>397086</v>
      </c>
    </row>
    <row r="37" spans="1:8">
      <c r="A37" s="5">
        <f>SUBTOTAL(3,$B$4:B37)</f>
        <v>34</v>
      </c>
      <c r="B37" s="5" t="s">
        <v>5</v>
      </c>
      <c r="C37" s="5" t="s">
        <v>32</v>
      </c>
      <c r="D37" s="5" t="s">
        <v>33</v>
      </c>
      <c r="E37" s="6">
        <v>43571</v>
      </c>
      <c r="F37" s="7">
        <v>587</v>
      </c>
      <c r="G37" s="7">
        <v>580</v>
      </c>
      <c r="H37" s="7">
        <f t="shared" si="0"/>
        <v>340460</v>
      </c>
    </row>
    <row r="38" spans="1:8">
      <c r="A38" s="5">
        <f>SUBTOTAL(3,$B$4:B38)</f>
        <v>35</v>
      </c>
      <c r="B38" s="5" t="s">
        <v>5</v>
      </c>
      <c r="C38" s="5" t="s">
        <v>10</v>
      </c>
      <c r="D38" s="5" t="s">
        <v>31</v>
      </c>
      <c r="E38" s="6">
        <v>43571</v>
      </c>
      <c r="F38" s="7">
        <v>1002</v>
      </c>
      <c r="G38" s="7">
        <v>399</v>
      </c>
      <c r="H38" s="7">
        <f t="shared" si="0"/>
        <v>399798</v>
      </c>
    </row>
    <row r="39" spans="1:8">
      <c r="A39" s="5">
        <f>SUBTOTAL(3,$B$4:B39)</f>
        <v>36</v>
      </c>
      <c r="B39" s="5" t="s">
        <v>3</v>
      </c>
      <c r="C39" s="5" t="s">
        <v>29</v>
      </c>
      <c r="D39" s="5" t="s">
        <v>30</v>
      </c>
      <c r="E39" s="6">
        <v>43572</v>
      </c>
      <c r="F39" s="7">
        <v>500</v>
      </c>
      <c r="G39" s="7">
        <v>499</v>
      </c>
      <c r="H39" s="7">
        <f t="shared" si="0"/>
        <v>249500</v>
      </c>
    </row>
    <row r="40" spans="1:8">
      <c r="A40" s="5">
        <f>SUBTOTAL(3,$B$4:B40)</f>
        <v>37</v>
      </c>
      <c r="B40" s="5" t="s">
        <v>6</v>
      </c>
      <c r="C40" s="5" t="s">
        <v>40</v>
      </c>
      <c r="D40" s="5" t="s">
        <v>39</v>
      </c>
      <c r="E40" s="6">
        <v>43573</v>
      </c>
      <c r="F40" s="7">
        <v>885</v>
      </c>
      <c r="G40" s="7">
        <v>860</v>
      </c>
      <c r="H40" s="7">
        <f t="shared" si="0"/>
        <v>761100</v>
      </c>
    </row>
    <row r="41" spans="1:8">
      <c r="A41" s="5">
        <f>SUBTOTAL(3,$B$4:B41)</f>
        <v>38</v>
      </c>
      <c r="B41" s="5" t="s">
        <v>5</v>
      </c>
      <c r="C41" s="5" t="s">
        <v>35</v>
      </c>
      <c r="D41" s="5" t="s">
        <v>34</v>
      </c>
      <c r="E41" s="6">
        <v>43574</v>
      </c>
      <c r="F41" s="7">
        <v>235</v>
      </c>
      <c r="G41" s="7">
        <v>488</v>
      </c>
      <c r="H41" s="7">
        <f t="shared" si="0"/>
        <v>114680</v>
      </c>
    </row>
    <row r="42" spans="1:8">
      <c r="A42" s="5">
        <f>SUBTOTAL(3,$B$4:B42)</f>
        <v>39</v>
      </c>
      <c r="B42" s="5" t="s">
        <v>5</v>
      </c>
      <c r="C42" s="5" t="s">
        <v>35</v>
      </c>
      <c r="D42" s="5" t="s">
        <v>34</v>
      </c>
      <c r="E42" s="6">
        <v>43574</v>
      </c>
      <c r="F42" s="7">
        <v>511</v>
      </c>
      <c r="G42" s="7">
        <v>488</v>
      </c>
      <c r="H42" s="7">
        <f t="shared" si="0"/>
        <v>249368</v>
      </c>
    </row>
    <row r="43" spans="1:8">
      <c r="A43" s="5">
        <f>SUBTOTAL(3,$B$4:B43)</f>
        <v>40</v>
      </c>
      <c r="B43" s="5" t="s">
        <v>5</v>
      </c>
      <c r="C43" s="5" t="s">
        <v>10</v>
      </c>
      <c r="D43" s="5" t="s">
        <v>31</v>
      </c>
      <c r="E43" s="6">
        <v>43575</v>
      </c>
      <c r="F43" s="7">
        <v>548</v>
      </c>
      <c r="G43" s="7">
        <v>399</v>
      </c>
      <c r="H43" s="7">
        <f t="shared" si="0"/>
        <v>218652</v>
      </c>
    </row>
    <row r="44" spans="1:8">
      <c r="A44" s="5">
        <f>SUBTOTAL(3,$B$4:B44)</f>
        <v>41</v>
      </c>
      <c r="B44" s="5" t="s">
        <v>6</v>
      </c>
      <c r="C44" s="5" t="s">
        <v>42</v>
      </c>
      <c r="D44" s="5" t="s">
        <v>41</v>
      </c>
      <c r="E44" s="6">
        <v>43575</v>
      </c>
      <c r="F44" s="7">
        <v>2658</v>
      </c>
      <c r="G44" s="7">
        <v>1290</v>
      </c>
      <c r="H44" s="7">
        <f t="shared" si="0"/>
        <v>3428820</v>
      </c>
    </row>
    <row r="45" spans="1:8">
      <c r="A45" s="5">
        <f>SUBTOTAL(3,$B$4:B45)</f>
        <v>42</v>
      </c>
      <c r="B45" s="5" t="s">
        <v>4</v>
      </c>
      <c r="C45" s="5" t="s">
        <v>22</v>
      </c>
      <c r="D45" s="5" t="s">
        <v>21</v>
      </c>
      <c r="E45" s="6">
        <v>43575</v>
      </c>
      <c r="F45" s="7">
        <v>488</v>
      </c>
      <c r="G45" s="7">
        <v>578</v>
      </c>
      <c r="H45" s="7">
        <f t="shared" si="0"/>
        <v>282064</v>
      </c>
    </row>
    <row r="46" spans="1:8">
      <c r="A46" s="5">
        <f>SUBTOTAL(3,$B$4:B46)</f>
        <v>43</v>
      </c>
      <c r="B46" s="5" t="s">
        <v>3</v>
      </c>
      <c r="C46" s="5" t="s">
        <v>24</v>
      </c>
      <c r="D46" s="5" t="s">
        <v>23</v>
      </c>
      <c r="E46" s="6">
        <v>43577</v>
      </c>
      <c r="F46" s="7">
        <v>589</v>
      </c>
      <c r="G46" s="7">
        <v>1050</v>
      </c>
      <c r="H46" s="7">
        <f t="shared" si="0"/>
        <v>618450</v>
      </c>
    </row>
    <row r="47" spans="1:8">
      <c r="A47" s="5">
        <f>SUBTOTAL(3,$B$4:B47)</f>
        <v>44</v>
      </c>
      <c r="B47" s="5" t="s">
        <v>3</v>
      </c>
      <c r="C47" s="5" t="s">
        <v>29</v>
      </c>
      <c r="D47" s="5" t="s">
        <v>30</v>
      </c>
      <c r="E47" s="6">
        <v>43577</v>
      </c>
      <c r="F47" s="7">
        <v>681</v>
      </c>
      <c r="G47" s="7">
        <v>499</v>
      </c>
      <c r="H47" s="7">
        <f t="shared" si="0"/>
        <v>339819</v>
      </c>
    </row>
    <row r="48" spans="1:8">
      <c r="A48" s="5">
        <f>SUBTOTAL(3,$B$4:B48)</f>
        <v>45</v>
      </c>
      <c r="B48" s="5" t="s">
        <v>5</v>
      </c>
      <c r="C48" s="5" t="s">
        <v>35</v>
      </c>
      <c r="D48" s="5" t="s">
        <v>34</v>
      </c>
      <c r="E48" s="6">
        <v>43581</v>
      </c>
      <c r="F48" s="7">
        <v>344</v>
      </c>
      <c r="G48" s="7">
        <v>488</v>
      </c>
      <c r="H48" s="7">
        <f t="shared" si="0"/>
        <v>167872</v>
      </c>
    </row>
    <row r="49" spans="1:8">
      <c r="A49" s="5">
        <f>SUBTOTAL(3,$B$4:B49)</f>
        <v>46</v>
      </c>
      <c r="B49" s="5" t="s">
        <v>3</v>
      </c>
      <c r="C49" s="5" t="s">
        <v>24</v>
      </c>
      <c r="D49" s="5" t="s">
        <v>23</v>
      </c>
      <c r="E49" s="6">
        <v>43584</v>
      </c>
      <c r="F49" s="7">
        <v>259</v>
      </c>
      <c r="G49" s="7">
        <v>1050</v>
      </c>
      <c r="H49" s="7">
        <f t="shared" si="0"/>
        <v>271950</v>
      </c>
    </row>
    <row r="50" spans="1:8">
      <c r="A50" s="5">
        <f>SUBTOTAL(3,$B$4:B50)</f>
        <v>47</v>
      </c>
      <c r="B50" s="5" t="s">
        <v>6</v>
      </c>
      <c r="C50" s="5" t="s">
        <v>42</v>
      </c>
      <c r="D50" s="5" t="s">
        <v>41</v>
      </c>
      <c r="E50" s="6">
        <v>43586</v>
      </c>
      <c r="F50" s="7">
        <v>254</v>
      </c>
      <c r="G50" s="7">
        <v>1290</v>
      </c>
      <c r="H50" s="7">
        <f t="shared" si="0"/>
        <v>327660</v>
      </c>
    </row>
    <row r="51" spans="1:8">
      <c r="A51" s="5">
        <f>SUBTOTAL(3,$B$4:B51)</f>
        <v>48</v>
      </c>
      <c r="B51" s="5" t="s">
        <v>3</v>
      </c>
      <c r="C51" s="5" t="s">
        <v>29</v>
      </c>
      <c r="D51" s="5" t="s">
        <v>30</v>
      </c>
      <c r="E51" s="6">
        <v>43588</v>
      </c>
      <c r="F51" s="7">
        <v>433</v>
      </c>
      <c r="G51" s="7">
        <v>499</v>
      </c>
      <c r="H51" s="7">
        <f t="shared" si="0"/>
        <v>216067</v>
      </c>
    </row>
    <row r="52" spans="1:8">
      <c r="A52" s="5">
        <f>SUBTOTAL(3,$B$4:B52)</f>
        <v>49</v>
      </c>
      <c r="B52" s="5" t="s">
        <v>3</v>
      </c>
      <c r="C52" s="5" t="s">
        <v>37</v>
      </c>
      <c r="D52" s="5" t="s">
        <v>36</v>
      </c>
      <c r="E52" s="6">
        <v>43592</v>
      </c>
      <c r="F52" s="7">
        <v>580</v>
      </c>
      <c r="G52" s="7">
        <v>875</v>
      </c>
      <c r="H52" s="7">
        <f t="shared" si="0"/>
        <v>507500</v>
      </c>
    </row>
    <row r="53" spans="1:8">
      <c r="A53" s="5">
        <f>SUBTOTAL(3,$B$4:B53)</f>
        <v>50</v>
      </c>
      <c r="B53" s="5" t="s">
        <v>4</v>
      </c>
      <c r="C53" s="5" t="s">
        <v>22</v>
      </c>
      <c r="D53" s="5" t="s">
        <v>21</v>
      </c>
      <c r="E53" s="6">
        <v>43592</v>
      </c>
      <c r="F53" s="7">
        <v>1580</v>
      </c>
      <c r="G53" s="7">
        <v>578</v>
      </c>
      <c r="H53" s="7">
        <f t="shared" si="0"/>
        <v>913240</v>
      </c>
    </row>
    <row r="54" spans="1:8">
      <c r="A54" s="5">
        <f>SUBTOTAL(3,$B$4:B54)</f>
        <v>51</v>
      </c>
      <c r="B54" s="5" t="s">
        <v>3</v>
      </c>
      <c r="C54" s="5" t="s">
        <v>24</v>
      </c>
      <c r="D54" s="5" t="s">
        <v>23</v>
      </c>
      <c r="E54" s="6">
        <v>43595</v>
      </c>
      <c r="F54" s="7">
        <v>219</v>
      </c>
      <c r="G54" s="7">
        <v>1050</v>
      </c>
      <c r="H54" s="7">
        <f t="shared" si="0"/>
        <v>229950</v>
      </c>
    </row>
    <row r="55" spans="1:8">
      <c r="A55" s="5">
        <f>SUBTOTAL(3,$B$4:B55)</f>
        <v>52</v>
      </c>
      <c r="B55" s="5" t="s">
        <v>4</v>
      </c>
      <c r="C55" s="5" t="s">
        <v>20</v>
      </c>
      <c r="D55" s="5" t="s">
        <v>19</v>
      </c>
      <c r="E55" s="6">
        <v>43595</v>
      </c>
      <c r="F55" s="7">
        <v>999</v>
      </c>
      <c r="G55" s="7">
        <v>1099</v>
      </c>
      <c r="H55" s="7">
        <f t="shared" si="0"/>
        <v>1097901</v>
      </c>
    </row>
    <row r="56" spans="1:8">
      <c r="A56" s="5">
        <f>SUBTOTAL(3,$B$4:B56)</f>
        <v>53</v>
      </c>
      <c r="B56" s="5" t="s">
        <v>3</v>
      </c>
      <c r="C56" s="5" t="s">
        <v>37</v>
      </c>
      <c r="D56" s="5" t="s">
        <v>36</v>
      </c>
      <c r="E56" s="6">
        <v>43595</v>
      </c>
      <c r="F56" s="7">
        <v>1258</v>
      </c>
      <c r="G56" s="7">
        <v>875</v>
      </c>
      <c r="H56" s="7">
        <f t="shared" si="0"/>
        <v>1100750</v>
      </c>
    </row>
    <row r="57" spans="1:8">
      <c r="A57" s="5">
        <f>SUBTOTAL(3,$B$4:B57)</f>
        <v>54</v>
      </c>
      <c r="B57" s="5" t="s">
        <v>5</v>
      </c>
      <c r="C57" s="5" t="s">
        <v>35</v>
      </c>
      <c r="D57" s="5" t="s">
        <v>34</v>
      </c>
      <c r="E57" s="6">
        <v>43595</v>
      </c>
      <c r="F57" s="7">
        <v>650</v>
      </c>
      <c r="G57" s="7">
        <v>488</v>
      </c>
      <c r="H57" s="7">
        <f t="shared" si="0"/>
        <v>317200</v>
      </c>
    </row>
    <row r="58" spans="1:8">
      <c r="A58" s="5">
        <f>SUBTOTAL(3,$B$4:B58)</f>
        <v>55</v>
      </c>
      <c r="B58" s="5" t="s">
        <v>6</v>
      </c>
      <c r="C58" s="5" t="s">
        <v>40</v>
      </c>
      <c r="D58" s="5" t="s">
        <v>39</v>
      </c>
      <c r="E58" s="6">
        <v>43595</v>
      </c>
      <c r="F58" s="7">
        <v>1800</v>
      </c>
      <c r="G58" s="7">
        <v>860</v>
      </c>
      <c r="H58" s="7">
        <f t="shared" si="0"/>
        <v>1548000</v>
      </c>
    </row>
    <row r="59" spans="1:8">
      <c r="A59" s="5">
        <f>SUBTOTAL(3,$B$4:B59)</f>
        <v>56</v>
      </c>
      <c r="B59" s="5" t="s">
        <v>5</v>
      </c>
      <c r="C59" s="5" t="s">
        <v>35</v>
      </c>
      <c r="D59" s="5" t="s">
        <v>34</v>
      </c>
      <c r="E59" s="6">
        <v>43596</v>
      </c>
      <c r="F59" s="7">
        <v>248</v>
      </c>
      <c r="G59" s="7">
        <v>488</v>
      </c>
      <c r="H59" s="7">
        <f t="shared" si="0"/>
        <v>121024</v>
      </c>
    </row>
    <row r="60" spans="1:8">
      <c r="A60" s="5">
        <f>SUBTOTAL(3,$B$4:B60)</f>
        <v>57</v>
      </c>
      <c r="B60" s="5" t="s">
        <v>3</v>
      </c>
      <c r="C60" s="5" t="s">
        <v>29</v>
      </c>
      <c r="D60" s="5" t="s">
        <v>30</v>
      </c>
      <c r="E60" s="6">
        <v>43597</v>
      </c>
      <c r="F60" s="7">
        <v>511</v>
      </c>
      <c r="G60" s="7">
        <v>499</v>
      </c>
      <c r="H60" s="7">
        <f t="shared" si="0"/>
        <v>254989</v>
      </c>
    </row>
    <row r="61" spans="1:8">
      <c r="A61" s="5">
        <f>SUBTOTAL(3,$B$4:B61)</f>
        <v>58</v>
      </c>
      <c r="B61" s="5" t="s">
        <v>4</v>
      </c>
      <c r="C61" s="5" t="s">
        <v>9</v>
      </c>
      <c r="D61" s="5" t="s">
        <v>13</v>
      </c>
      <c r="E61" s="6">
        <v>43598</v>
      </c>
      <c r="F61" s="7">
        <v>678</v>
      </c>
      <c r="G61" s="7">
        <v>988</v>
      </c>
      <c r="H61" s="7">
        <f t="shared" si="0"/>
        <v>669864</v>
      </c>
    </row>
    <row r="62" spans="1:8">
      <c r="A62" s="5">
        <f>SUBTOTAL(3,$B$4:B62)</f>
        <v>59</v>
      </c>
      <c r="B62" s="5" t="s">
        <v>3</v>
      </c>
      <c r="C62" s="5" t="s">
        <v>26</v>
      </c>
      <c r="D62" s="5" t="s">
        <v>25</v>
      </c>
      <c r="E62" s="6">
        <v>43599</v>
      </c>
      <c r="F62" s="7">
        <v>1000</v>
      </c>
      <c r="G62" s="7">
        <v>799</v>
      </c>
      <c r="H62" s="7">
        <f t="shared" si="0"/>
        <v>799000</v>
      </c>
    </row>
    <row r="63" spans="1:8">
      <c r="A63" s="5">
        <f>SUBTOTAL(3,$B$4:B63)</f>
        <v>60</v>
      </c>
      <c r="B63" s="5" t="s">
        <v>5</v>
      </c>
      <c r="C63" s="5" t="s">
        <v>32</v>
      </c>
      <c r="D63" s="5" t="s">
        <v>33</v>
      </c>
      <c r="E63" s="6">
        <v>43600</v>
      </c>
      <c r="F63" s="7">
        <v>999</v>
      </c>
      <c r="G63" s="7">
        <v>580</v>
      </c>
      <c r="H63" s="7">
        <f t="shared" si="0"/>
        <v>579420</v>
      </c>
    </row>
    <row r="64" spans="1:8">
      <c r="A64" s="5">
        <f>SUBTOTAL(3,$B$4:B64)</f>
        <v>61</v>
      </c>
      <c r="B64" s="5" t="s">
        <v>6</v>
      </c>
      <c r="C64" s="5" t="s">
        <v>11</v>
      </c>
      <c r="D64" s="5" t="s">
        <v>38</v>
      </c>
      <c r="E64" s="6">
        <v>43601</v>
      </c>
      <c r="F64" s="7">
        <v>658</v>
      </c>
      <c r="G64" s="7">
        <v>588</v>
      </c>
      <c r="H64" s="7">
        <f t="shared" si="0"/>
        <v>386904</v>
      </c>
    </row>
    <row r="65" spans="1:8">
      <c r="A65" s="5">
        <f>SUBTOTAL(3,$B$4:B65)</f>
        <v>62</v>
      </c>
      <c r="B65" s="5" t="s">
        <v>6</v>
      </c>
      <c r="C65" s="5" t="s">
        <v>40</v>
      </c>
      <c r="D65" s="5" t="s">
        <v>39</v>
      </c>
      <c r="E65" s="6">
        <v>43601</v>
      </c>
      <c r="F65" s="7">
        <v>708</v>
      </c>
      <c r="G65" s="7">
        <v>860</v>
      </c>
      <c r="H65" s="7">
        <f t="shared" si="0"/>
        <v>608880</v>
      </c>
    </row>
    <row r="66" spans="1:8">
      <c r="A66" s="5">
        <f>SUBTOTAL(3,$B$4:B66)</f>
        <v>63</v>
      </c>
      <c r="B66" s="5" t="s">
        <v>6</v>
      </c>
      <c r="C66" s="5" t="s">
        <v>44</v>
      </c>
      <c r="D66" s="5" t="s">
        <v>43</v>
      </c>
      <c r="E66" s="6">
        <v>43601</v>
      </c>
      <c r="F66" s="7">
        <v>555</v>
      </c>
      <c r="G66" s="7">
        <v>799</v>
      </c>
      <c r="H66" s="7">
        <f t="shared" si="0"/>
        <v>443445</v>
      </c>
    </row>
    <row r="67" spans="1:8">
      <c r="A67" s="5">
        <f>SUBTOTAL(3,$B$4:B67)</f>
        <v>64</v>
      </c>
      <c r="B67" s="5" t="s">
        <v>3</v>
      </c>
      <c r="C67" s="5" t="s">
        <v>8</v>
      </c>
      <c r="D67" s="5" t="s">
        <v>12</v>
      </c>
      <c r="E67" s="6">
        <v>43606</v>
      </c>
      <c r="F67" s="7">
        <v>355</v>
      </c>
      <c r="G67" s="7">
        <v>788</v>
      </c>
      <c r="H67" s="7">
        <f t="shared" si="0"/>
        <v>279740</v>
      </c>
    </row>
    <row r="68" spans="1:8">
      <c r="A68" s="5">
        <f>SUBTOTAL(3,$B$4:B68)</f>
        <v>65</v>
      </c>
      <c r="B68" s="5" t="s">
        <v>3</v>
      </c>
      <c r="C68" s="5" t="s">
        <v>8</v>
      </c>
      <c r="D68" s="5" t="s">
        <v>12</v>
      </c>
      <c r="E68" s="6">
        <v>43606</v>
      </c>
      <c r="F68" s="7">
        <v>213</v>
      </c>
      <c r="G68" s="7">
        <v>788</v>
      </c>
      <c r="H68" s="7">
        <f t="shared" si="0"/>
        <v>167844</v>
      </c>
    </row>
    <row r="69" spans="1:8">
      <c r="A69" s="5">
        <f>SUBTOTAL(3,$B$4:B69)</f>
        <v>66</v>
      </c>
      <c r="B69" s="5" t="s">
        <v>5</v>
      </c>
      <c r="C69" s="5" t="s">
        <v>32</v>
      </c>
      <c r="D69" s="5" t="s">
        <v>33</v>
      </c>
      <c r="E69" s="6">
        <v>43613</v>
      </c>
      <c r="F69" s="7">
        <v>654</v>
      </c>
      <c r="G69" s="7">
        <v>580</v>
      </c>
      <c r="H69" s="7">
        <f t="shared" ref="H69:H85" si="1">F69*G69</f>
        <v>379320</v>
      </c>
    </row>
    <row r="70" spans="1:8">
      <c r="A70" s="5">
        <f>SUBTOTAL(3,$B$4:B70)</f>
        <v>67</v>
      </c>
      <c r="B70" s="5" t="s">
        <v>3</v>
      </c>
      <c r="C70" s="5" t="s">
        <v>24</v>
      </c>
      <c r="D70" s="5" t="s">
        <v>23</v>
      </c>
      <c r="E70" s="6">
        <v>43621</v>
      </c>
      <c r="F70" s="7">
        <v>258</v>
      </c>
      <c r="G70" s="7">
        <v>1050</v>
      </c>
      <c r="H70" s="7">
        <f t="shared" si="1"/>
        <v>270900</v>
      </c>
    </row>
    <row r="71" spans="1:8">
      <c r="A71" s="5">
        <f>SUBTOTAL(3,$B$4:B71)</f>
        <v>68</v>
      </c>
      <c r="B71" s="5" t="s">
        <v>3</v>
      </c>
      <c r="C71" s="5" t="s">
        <v>28</v>
      </c>
      <c r="D71" s="5" t="s">
        <v>27</v>
      </c>
      <c r="E71" s="6">
        <v>43622</v>
      </c>
      <c r="F71" s="7">
        <v>225</v>
      </c>
      <c r="G71" s="7">
        <v>599</v>
      </c>
      <c r="H71" s="7">
        <f t="shared" si="1"/>
        <v>134775</v>
      </c>
    </row>
    <row r="72" spans="1:8">
      <c r="A72" s="5">
        <f>SUBTOTAL(3,$B$4:B72)</f>
        <v>69</v>
      </c>
      <c r="B72" s="5" t="s">
        <v>3</v>
      </c>
      <c r="C72" s="5" t="s">
        <v>24</v>
      </c>
      <c r="D72" s="5" t="s">
        <v>23</v>
      </c>
      <c r="E72" s="6">
        <v>43624</v>
      </c>
      <c r="F72" s="7">
        <v>338</v>
      </c>
      <c r="G72" s="7">
        <v>1050</v>
      </c>
      <c r="H72" s="7">
        <f t="shared" si="1"/>
        <v>354900</v>
      </c>
    </row>
    <row r="73" spans="1:8">
      <c r="A73" s="5">
        <f>SUBTOTAL(3,$B$4:B73)</f>
        <v>70</v>
      </c>
      <c r="B73" s="5" t="s">
        <v>6</v>
      </c>
      <c r="C73" s="5" t="s">
        <v>40</v>
      </c>
      <c r="D73" s="5" t="s">
        <v>39</v>
      </c>
      <c r="E73" s="6">
        <v>43624</v>
      </c>
      <c r="F73" s="7">
        <v>654</v>
      </c>
      <c r="G73" s="7">
        <v>860</v>
      </c>
      <c r="H73" s="7">
        <f t="shared" si="1"/>
        <v>562440</v>
      </c>
    </row>
    <row r="74" spans="1:8">
      <c r="A74" s="5">
        <f>SUBTOTAL(3,$B$4:B74)</f>
        <v>71</v>
      </c>
      <c r="B74" s="5" t="s">
        <v>6</v>
      </c>
      <c r="C74" s="5" t="s">
        <v>44</v>
      </c>
      <c r="D74" s="5" t="s">
        <v>43</v>
      </c>
      <c r="E74" s="6">
        <v>43624</v>
      </c>
      <c r="F74" s="7">
        <v>987</v>
      </c>
      <c r="G74" s="7">
        <v>799</v>
      </c>
      <c r="H74" s="7">
        <f t="shared" si="1"/>
        <v>788613</v>
      </c>
    </row>
    <row r="75" spans="1:8">
      <c r="A75" s="5">
        <f>SUBTOTAL(3,$B$4:B75)</f>
        <v>72</v>
      </c>
      <c r="B75" s="5" t="s">
        <v>3</v>
      </c>
      <c r="C75" s="5" t="s">
        <v>8</v>
      </c>
      <c r="D75" s="5" t="s">
        <v>12</v>
      </c>
      <c r="E75" s="6">
        <v>43626</v>
      </c>
      <c r="F75" s="7">
        <v>1068</v>
      </c>
      <c r="G75" s="7">
        <v>788</v>
      </c>
      <c r="H75" s="7">
        <f t="shared" si="1"/>
        <v>841584</v>
      </c>
    </row>
    <row r="76" spans="1:8">
      <c r="A76" s="5">
        <f>SUBTOTAL(3,$B$4:B76)</f>
        <v>73</v>
      </c>
      <c r="B76" s="5" t="s">
        <v>6</v>
      </c>
      <c r="C76" s="5" t="s">
        <v>42</v>
      </c>
      <c r="D76" s="5" t="s">
        <v>41</v>
      </c>
      <c r="E76" s="6">
        <v>43626</v>
      </c>
      <c r="F76" s="7">
        <v>808</v>
      </c>
      <c r="G76" s="7">
        <v>1290</v>
      </c>
      <c r="H76" s="7">
        <f t="shared" si="1"/>
        <v>1042320</v>
      </c>
    </row>
    <row r="77" spans="1:8">
      <c r="A77" s="5">
        <f>SUBTOTAL(3,$B$4:B77)</f>
        <v>74</v>
      </c>
      <c r="B77" s="5" t="s">
        <v>6</v>
      </c>
      <c r="C77" s="5" t="s">
        <v>11</v>
      </c>
      <c r="D77" s="5" t="s">
        <v>38</v>
      </c>
      <c r="E77" s="6">
        <v>43626</v>
      </c>
      <c r="F77" s="7">
        <v>977</v>
      </c>
      <c r="G77" s="7">
        <v>588</v>
      </c>
      <c r="H77" s="7">
        <f t="shared" si="1"/>
        <v>574476</v>
      </c>
    </row>
    <row r="78" spans="1:8">
      <c r="A78" s="5">
        <f>SUBTOTAL(3,$B$4:B78)</f>
        <v>75</v>
      </c>
      <c r="B78" s="5" t="s">
        <v>5</v>
      </c>
      <c r="C78" s="5" t="s">
        <v>32</v>
      </c>
      <c r="D78" s="5" t="s">
        <v>33</v>
      </c>
      <c r="E78" s="6">
        <v>43627</v>
      </c>
      <c r="F78" s="7">
        <v>488</v>
      </c>
      <c r="G78" s="7">
        <v>580</v>
      </c>
      <c r="H78" s="7">
        <f t="shared" si="1"/>
        <v>283040</v>
      </c>
    </row>
    <row r="79" spans="1:8">
      <c r="A79" s="5">
        <f>SUBTOTAL(3,$B$4:B79)</f>
        <v>76</v>
      </c>
      <c r="B79" s="5" t="s">
        <v>4</v>
      </c>
      <c r="C79" s="5" t="s">
        <v>18</v>
      </c>
      <c r="D79" s="5" t="s">
        <v>17</v>
      </c>
      <c r="E79" s="6">
        <v>43627</v>
      </c>
      <c r="F79" s="7">
        <v>777</v>
      </c>
      <c r="G79" s="7">
        <v>988</v>
      </c>
      <c r="H79" s="7">
        <f t="shared" si="1"/>
        <v>767676</v>
      </c>
    </row>
    <row r="80" spans="1:8">
      <c r="A80" s="5">
        <f>SUBTOTAL(3,$B$4:B80)</f>
        <v>77</v>
      </c>
      <c r="B80" s="5" t="s">
        <v>5</v>
      </c>
      <c r="C80" s="5" t="s">
        <v>10</v>
      </c>
      <c r="D80" s="5" t="s">
        <v>31</v>
      </c>
      <c r="E80" s="6">
        <v>43631</v>
      </c>
      <c r="F80" s="7">
        <v>284</v>
      </c>
      <c r="G80" s="7">
        <v>399</v>
      </c>
      <c r="H80" s="7">
        <f t="shared" si="1"/>
        <v>113316</v>
      </c>
    </row>
    <row r="81" spans="1:8">
      <c r="A81" s="5">
        <f>SUBTOTAL(3,$B$4:B81)</f>
        <v>78</v>
      </c>
      <c r="B81" s="5" t="s">
        <v>4</v>
      </c>
      <c r="C81" s="5" t="s">
        <v>18</v>
      </c>
      <c r="D81" s="5" t="s">
        <v>17</v>
      </c>
      <c r="E81" s="6">
        <v>43634</v>
      </c>
      <c r="F81" s="7">
        <v>658</v>
      </c>
      <c r="G81" s="7">
        <v>988</v>
      </c>
      <c r="H81" s="7">
        <f t="shared" si="1"/>
        <v>650104</v>
      </c>
    </row>
    <row r="82" spans="1:8">
      <c r="A82" s="5">
        <f>SUBTOTAL(3,$B$4:B82)</f>
        <v>79</v>
      </c>
      <c r="B82" s="5" t="s">
        <v>5</v>
      </c>
      <c r="C82" s="5" t="s">
        <v>35</v>
      </c>
      <c r="D82" s="5" t="s">
        <v>34</v>
      </c>
      <c r="E82" s="6">
        <v>43636</v>
      </c>
      <c r="F82" s="7">
        <v>458</v>
      </c>
      <c r="G82" s="7">
        <v>488</v>
      </c>
      <c r="H82" s="7">
        <f t="shared" si="1"/>
        <v>223504</v>
      </c>
    </row>
    <row r="83" spans="1:8">
      <c r="A83" s="5">
        <f>SUBTOTAL(3,$B$4:B83)</f>
        <v>80</v>
      </c>
      <c r="B83" s="5" t="s">
        <v>4</v>
      </c>
      <c r="C83" s="5" t="s">
        <v>18</v>
      </c>
      <c r="D83" s="5" t="s">
        <v>17</v>
      </c>
      <c r="E83" s="6">
        <v>43636</v>
      </c>
      <c r="F83" s="7">
        <v>1205</v>
      </c>
      <c r="G83" s="7">
        <v>988</v>
      </c>
      <c r="H83" s="7">
        <f t="shared" si="1"/>
        <v>1190540</v>
      </c>
    </row>
    <row r="84" spans="1:8">
      <c r="A84" s="5">
        <f>SUBTOTAL(3,$B$4:B84)</f>
        <v>81</v>
      </c>
      <c r="B84" s="5" t="s">
        <v>3</v>
      </c>
      <c r="C84" s="5" t="s">
        <v>24</v>
      </c>
      <c r="D84" s="5" t="s">
        <v>23</v>
      </c>
      <c r="E84" s="6">
        <v>43638</v>
      </c>
      <c r="F84" s="7">
        <v>483</v>
      </c>
      <c r="G84" s="7">
        <v>1050</v>
      </c>
      <c r="H84" s="7">
        <f t="shared" si="1"/>
        <v>507150</v>
      </c>
    </row>
    <row r="85" spans="1:8">
      <c r="A85" s="5">
        <f>SUBTOTAL(3,$B$4:B85)</f>
        <v>82</v>
      </c>
      <c r="B85" s="5" t="s">
        <v>3</v>
      </c>
      <c r="C85" s="5" t="s">
        <v>28</v>
      </c>
      <c r="D85" s="5" t="s">
        <v>27</v>
      </c>
      <c r="E85" s="6">
        <v>43640</v>
      </c>
      <c r="F85" s="7">
        <v>1150</v>
      </c>
      <c r="G85" s="7">
        <v>599</v>
      </c>
      <c r="H85" s="7">
        <f t="shared" si="1"/>
        <v>688850</v>
      </c>
    </row>
    <row r="87" spans="1:8">
      <c r="G87" s="8" t="s">
        <v>48</v>
      </c>
      <c r="H87" s="9">
        <f>SUBTOTAL(9,H4:H85)</f>
        <v>48378767</v>
      </c>
    </row>
  </sheetData>
  <autoFilter ref="A3:H84" xr:uid="{11621D3A-B13D-471B-8BBD-AE20B4F43983}"/>
  <mergeCells count="1">
    <mergeCell ref="A1:H1"/>
  </mergeCells>
  <phoneticPr fontId="1" type="noConversion"/>
  <conditionalFormatting sqref="E3">
    <cfRule type="expression" dxfId="1" priority="4">
      <formula>MONTH(E3)=3</formula>
    </cfRule>
    <cfRule type="expression" dxfId="0" priority="5">
      <formula>MONTH(E3)=6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F868C-8D11-4607-A858-2C7BDD4F6709}">
  <dimension ref="B1:H52"/>
  <sheetViews>
    <sheetView workbookViewId="0">
      <pane ySplit="2" topLeftCell="A34" activePane="bottomLeft" state="frozen"/>
      <selection pane="bottomLeft" activeCell="B1" sqref="B1:H1"/>
    </sheetView>
  </sheetViews>
  <sheetFormatPr defaultRowHeight="16.75" outlineLevelRow="2"/>
  <cols>
    <col min="1" max="1" width="4" customWidth="1"/>
    <col min="2" max="2" width="11.23046875" style="34" customWidth="1"/>
    <col min="3" max="3" width="18.3828125" bestFit="1" customWidth="1"/>
    <col min="4" max="4" width="11.23046875" style="35" customWidth="1"/>
    <col min="5" max="5" width="9.23046875" bestFit="1" customWidth="1"/>
    <col min="6" max="6" width="8.23046875" bestFit="1" customWidth="1"/>
    <col min="7" max="7" width="11.23046875" customWidth="1"/>
    <col min="8" max="8" width="12.921875" bestFit="1" customWidth="1"/>
  </cols>
  <sheetData>
    <row r="1" spans="2:8" ht="27.9">
      <c r="B1" s="42" t="s">
        <v>49</v>
      </c>
      <c r="C1" s="42"/>
      <c r="D1" s="42"/>
      <c r="E1" s="42"/>
      <c r="F1" s="42"/>
      <c r="G1" s="42"/>
      <c r="H1" s="42"/>
    </row>
    <row r="2" spans="2:8">
      <c r="B2" s="10" t="s">
        <v>50</v>
      </c>
      <c r="C2" s="10" t="s">
        <v>51</v>
      </c>
      <c r="D2" s="11" t="s">
        <v>52</v>
      </c>
      <c r="E2" s="10" t="s">
        <v>53</v>
      </c>
      <c r="F2" s="10" t="s">
        <v>54</v>
      </c>
      <c r="G2" s="10" t="s">
        <v>55</v>
      </c>
      <c r="H2" s="11" t="s">
        <v>56</v>
      </c>
    </row>
    <row r="3" spans="2:8" outlineLevel="2">
      <c r="B3" s="12">
        <v>43473</v>
      </c>
      <c r="C3" s="13" t="s">
        <v>57</v>
      </c>
      <c r="D3" s="14" t="s">
        <v>58</v>
      </c>
      <c r="E3" s="15">
        <v>45350</v>
      </c>
      <c r="F3" s="15">
        <f>E3*0.05</f>
        <v>2267.5</v>
      </c>
      <c r="G3" s="15">
        <f>E3+F3</f>
        <v>47617.5</v>
      </c>
      <c r="H3" s="16" t="str">
        <f>MONTH(B3)&amp;"月"</f>
        <v>1月</v>
      </c>
    </row>
    <row r="4" spans="2:8" outlineLevel="2">
      <c r="B4" s="17">
        <v>43477</v>
      </c>
      <c r="C4" s="18" t="s">
        <v>59</v>
      </c>
      <c r="D4" s="19" t="s">
        <v>60</v>
      </c>
      <c r="E4" s="20">
        <v>111698</v>
      </c>
      <c r="F4" s="20">
        <f t="shared" ref="F4:F10" si="0">E4*0.05</f>
        <v>5584.9000000000005</v>
      </c>
      <c r="G4" s="20">
        <f t="shared" ref="G4:G50" si="1">E4+F4</f>
        <v>117282.9</v>
      </c>
      <c r="H4" s="21" t="str">
        <f t="shared" ref="H4:H50" si="2">MONTH(B4)&amp;"月"</f>
        <v>1月</v>
      </c>
    </row>
    <row r="5" spans="2:8" outlineLevel="2">
      <c r="B5" s="12">
        <v>43481</v>
      </c>
      <c r="C5" s="13" t="s">
        <v>61</v>
      </c>
      <c r="D5" s="14" t="s">
        <v>60</v>
      </c>
      <c r="E5" s="15">
        <v>6882</v>
      </c>
      <c r="F5" s="15">
        <f t="shared" si="0"/>
        <v>344.1</v>
      </c>
      <c r="G5" s="15">
        <f t="shared" si="1"/>
        <v>7226.1</v>
      </c>
      <c r="H5" s="16" t="str">
        <f t="shared" si="2"/>
        <v>1月</v>
      </c>
    </row>
    <row r="6" spans="2:8" outlineLevel="2">
      <c r="B6" s="17">
        <v>43482</v>
      </c>
      <c r="C6" s="18" t="s">
        <v>62</v>
      </c>
      <c r="D6" s="19" t="s">
        <v>58</v>
      </c>
      <c r="E6" s="20">
        <v>55441</v>
      </c>
      <c r="F6" s="20">
        <f t="shared" si="0"/>
        <v>2772.05</v>
      </c>
      <c r="G6" s="20">
        <f t="shared" si="1"/>
        <v>58213.05</v>
      </c>
      <c r="H6" s="21" t="str">
        <f t="shared" si="2"/>
        <v>1月</v>
      </c>
    </row>
    <row r="7" spans="2:8" outlineLevel="2">
      <c r="B7" s="12">
        <v>43483</v>
      </c>
      <c r="C7" s="13" t="s">
        <v>63</v>
      </c>
      <c r="D7" s="14" t="s">
        <v>60</v>
      </c>
      <c r="E7" s="15">
        <v>3335</v>
      </c>
      <c r="F7" s="15">
        <f t="shared" si="0"/>
        <v>166.75</v>
      </c>
      <c r="G7" s="15">
        <f t="shared" si="1"/>
        <v>3501.75</v>
      </c>
      <c r="H7" s="16" t="str">
        <f t="shared" si="2"/>
        <v>1月</v>
      </c>
    </row>
    <row r="8" spans="2:8" outlineLevel="2">
      <c r="B8" s="17">
        <v>43485</v>
      </c>
      <c r="C8" s="18" t="s">
        <v>64</v>
      </c>
      <c r="D8" s="19" t="s">
        <v>60</v>
      </c>
      <c r="E8" s="20">
        <v>1118</v>
      </c>
      <c r="F8" s="20">
        <f t="shared" si="0"/>
        <v>55.900000000000006</v>
      </c>
      <c r="G8" s="20">
        <f t="shared" si="1"/>
        <v>1173.9000000000001</v>
      </c>
      <c r="H8" s="21" t="str">
        <f t="shared" si="2"/>
        <v>1月</v>
      </c>
    </row>
    <row r="9" spans="2:8" outlineLevel="2">
      <c r="B9" s="12">
        <v>43487</v>
      </c>
      <c r="C9" s="13" t="s">
        <v>65</v>
      </c>
      <c r="D9" s="14" t="s">
        <v>60</v>
      </c>
      <c r="E9" s="15">
        <v>33354</v>
      </c>
      <c r="F9" s="15">
        <f t="shared" si="0"/>
        <v>1667.7</v>
      </c>
      <c r="G9" s="15">
        <f t="shared" si="1"/>
        <v>35021.699999999997</v>
      </c>
      <c r="H9" s="16" t="str">
        <f t="shared" si="2"/>
        <v>1月</v>
      </c>
    </row>
    <row r="10" spans="2:8" outlineLevel="2">
      <c r="B10" s="17">
        <v>43495</v>
      </c>
      <c r="C10" s="18" t="s">
        <v>66</v>
      </c>
      <c r="D10" s="19" t="s">
        <v>60</v>
      </c>
      <c r="E10" s="20">
        <v>2581</v>
      </c>
      <c r="F10" s="20">
        <f t="shared" si="0"/>
        <v>129.05000000000001</v>
      </c>
      <c r="G10" s="20">
        <f t="shared" si="1"/>
        <v>2710.05</v>
      </c>
      <c r="H10" s="21" t="str">
        <f t="shared" si="2"/>
        <v>1月</v>
      </c>
    </row>
    <row r="11" spans="2:8" outlineLevel="1">
      <c r="B11" s="17"/>
      <c r="C11" s="18"/>
      <c r="D11" s="19"/>
      <c r="E11" s="20"/>
      <c r="F11" s="20"/>
      <c r="G11" s="20">
        <f>SUBTOTAL(9,G3:G10)</f>
        <v>272746.94999999995</v>
      </c>
      <c r="H11" s="22" t="s">
        <v>67</v>
      </c>
    </row>
    <row r="12" spans="2:8" outlineLevel="2">
      <c r="B12" s="12">
        <v>43497</v>
      </c>
      <c r="C12" s="13" t="s">
        <v>68</v>
      </c>
      <c r="D12" s="14" t="s">
        <v>58</v>
      </c>
      <c r="E12" s="15">
        <v>31588</v>
      </c>
      <c r="F12" s="15">
        <f>E12*0.05</f>
        <v>1579.4</v>
      </c>
      <c r="G12" s="15">
        <f t="shared" si="1"/>
        <v>33167.4</v>
      </c>
      <c r="H12" s="16" t="str">
        <f t="shared" si="2"/>
        <v>2月</v>
      </c>
    </row>
    <row r="13" spans="2:8" outlineLevel="2">
      <c r="B13" s="17">
        <v>43501</v>
      </c>
      <c r="C13" s="18" t="s">
        <v>69</v>
      </c>
      <c r="D13" s="19" t="s">
        <v>60</v>
      </c>
      <c r="E13" s="20">
        <v>68745</v>
      </c>
      <c r="F13" s="20">
        <f t="shared" ref="F13:F20" si="3">E13*0.05</f>
        <v>3437.25</v>
      </c>
      <c r="G13" s="20">
        <f t="shared" si="1"/>
        <v>72182.25</v>
      </c>
      <c r="H13" s="21" t="str">
        <f t="shared" si="2"/>
        <v>2月</v>
      </c>
    </row>
    <row r="14" spans="2:8" outlineLevel="2">
      <c r="B14" s="12">
        <v>43504</v>
      </c>
      <c r="C14" s="13" t="s">
        <v>70</v>
      </c>
      <c r="D14" s="14" t="s">
        <v>60</v>
      </c>
      <c r="E14" s="15">
        <v>98542</v>
      </c>
      <c r="F14" s="15">
        <f t="shared" si="3"/>
        <v>4927.1000000000004</v>
      </c>
      <c r="G14" s="15">
        <f t="shared" si="1"/>
        <v>103469.1</v>
      </c>
      <c r="H14" s="16" t="str">
        <f t="shared" si="2"/>
        <v>2月</v>
      </c>
    </row>
    <row r="15" spans="2:8" outlineLevel="2">
      <c r="B15" s="17">
        <v>43508</v>
      </c>
      <c r="C15" s="18" t="s">
        <v>71</v>
      </c>
      <c r="D15" s="19" t="s">
        <v>58</v>
      </c>
      <c r="E15" s="20">
        <v>3588</v>
      </c>
      <c r="F15" s="20">
        <f t="shared" si="3"/>
        <v>179.4</v>
      </c>
      <c r="G15" s="20">
        <f t="shared" si="1"/>
        <v>3767.4</v>
      </c>
      <c r="H15" s="21" t="str">
        <f t="shared" si="2"/>
        <v>2月</v>
      </c>
    </row>
    <row r="16" spans="2:8" outlineLevel="2">
      <c r="B16" s="12">
        <v>43512</v>
      </c>
      <c r="C16" s="13" t="s">
        <v>66</v>
      </c>
      <c r="D16" s="14" t="s">
        <v>60</v>
      </c>
      <c r="E16" s="15">
        <v>36421</v>
      </c>
      <c r="F16" s="15">
        <f t="shared" si="3"/>
        <v>1821.0500000000002</v>
      </c>
      <c r="G16" s="15">
        <f t="shared" si="1"/>
        <v>38242.050000000003</v>
      </c>
      <c r="H16" s="16" t="str">
        <f t="shared" si="2"/>
        <v>2月</v>
      </c>
    </row>
    <row r="17" spans="2:8" outlineLevel="2">
      <c r="B17" s="17">
        <v>43513</v>
      </c>
      <c r="C17" s="18" t="s">
        <v>61</v>
      </c>
      <c r="D17" s="19" t="s">
        <v>60</v>
      </c>
      <c r="E17" s="20">
        <v>6777</v>
      </c>
      <c r="F17" s="20">
        <f t="shared" si="3"/>
        <v>338.85</v>
      </c>
      <c r="G17" s="20">
        <f t="shared" si="1"/>
        <v>7115.85</v>
      </c>
      <c r="H17" s="21" t="str">
        <f t="shared" si="2"/>
        <v>2月</v>
      </c>
    </row>
    <row r="18" spans="2:8" outlineLevel="2">
      <c r="B18" s="12">
        <v>43514</v>
      </c>
      <c r="C18" s="13" t="s">
        <v>64</v>
      </c>
      <c r="D18" s="14" t="s">
        <v>60</v>
      </c>
      <c r="E18" s="15">
        <v>5884</v>
      </c>
      <c r="F18" s="15">
        <f t="shared" si="3"/>
        <v>294.2</v>
      </c>
      <c r="G18" s="15">
        <f t="shared" si="1"/>
        <v>6178.2</v>
      </c>
      <c r="H18" s="16" t="str">
        <f t="shared" si="2"/>
        <v>2月</v>
      </c>
    </row>
    <row r="19" spans="2:8" outlineLevel="2">
      <c r="B19" s="17">
        <v>43521</v>
      </c>
      <c r="C19" s="18" t="s">
        <v>72</v>
      </c>
      <c r="D19" s="19" t="s">
        <v>60</v>
      </c>
      <c r="E19" s="20">
        <v>55440</v>
      </c>
      <c r="F19" s="20">
        <f t="shared" si="3"/>
        <v>2772</v>
      </c>
      <c r="G19" s="20">
        <f t="shared" si="1"/>
        <v>58212</v>
      </c>
      <c r="H19" s="21" t="str">
        <f t="shared" si="2"/>
        <v>2月</v>
      </c>
    </row>
    <row r="20" spans="2:8" outlineLevel="2">
      <c r="B20" s="12">
        <v>43523</v>
      </c>
      <c r="C20" s="13" t="s">
        <v>61</v>
      </c>
      <c r="D20" s="14" t="s">
        <v>58</v>
      </c>
      <c r="E20" s="15">
        <v>847569</v>
      </c>
      <c r="F20" s="15">
        <f t="shared" si="3"/>
        <v>42378.450000000004</v>
      </c>
      <c r="G20" s="15">
        <f t="shared" si="1"/>
        <v>889947.45</v>
      </c>
      <c r="H20" s="16" t="str">
        <f t="shared" si="2"/>
        <v>2月</v>
      </c>
    </row>
    <row r="21" spans="2:8" outlineLevel="1">
      <c r="B21" s="12"/>
      <c r="C21" s="13"/>
      <c r="D21" s="14"/>
      <c r="E21" s="15"/>
      <c r="F21" s="15"/>
      <c r="G21" s="15">
        <f>SUBTOTAL(9,G12:G20)</f>
        <v>1212281.7</v>
      </c>
      <c r="H21" s="23" t="s">
        <v>73</v>
      </c>
    </row>
    <row r="22" spans="2:8" outlineLevel="2">
      <c r="B22" s="17">
        <v>43527</v>
      </c>
      <c r="C22" s="18" t="s">
        <v>68</v>
      </c>
      <c r="D22" s="19" t="s">
        <v>60</v>
      </c>
      <c r="E22" s="20">
        <v>54412</v>
      </c>
      <c r="F22" s="20">
        <f>E22*0.05</f>
        <v>2720.6000000000004</v>
      </c>
      <c r="G22" s="20">
        <f t="shared" si="1"/>
        <v>57132.6</v>
      </c>
      <c r="H22" s="21" t="str">
        <f t="shared" si="2"/>
        <v>3月</v>
      </c>
    </row>
    <row r="23" spans="2:8" outlineLevel="2">
      <c r="B23" s="12">
        <v>43532</v>
      </c>
      <c r="C23" s="13" t="s">
        <v>65</v>
      </c>
      <c r="D23" s="14" t="s">
        <v>60</v>
      </c>
      <c r="E23" s="15">
        <v>3578</v>
      </c>
      <c r="F23" s="15">
        <f t="shared" ref="F23:F50" si="4">E23*0.05</f>
        <v>178.9</v>
      </c>
      <c r="G23" s="15">
        <f t="shared" si="1"/>
        <v>3756.9</v>
      </c>
      <c r="H23" s="16" t="str">
        <f t="shared" si="2"/>
        <v>3月</v>
      </c>
    </row>
    <row r="24" spans="2:8" outlineLevel="2">
      <c r="B24" s="17">
        <v>43538</v>
      </c>
      <c r="C24" s="18" t="s">
        <v>74</v>
      </c>
      <c r="D24" s="19" t="s">
        <v>60</v>
      </c>
      <c r="E24" s="20">
        <v>358778</v>
      </c>
      <c r="F24" s="20">
        <f t="shared" si="4"/>
        <v>17938.900000000001</v>
      </c>
      <c r="G24" s="20">
        <f t="shared" si="1"/>
        <v>376716.9</v>
      </c>
      <c r="H24" s="21" t="str">
        <f t="shared" si="2"/>
        <v>3月</v>
      </c>
    </row>
    <row r="25" spans="2:8" outlineLevel="2">
      <c r="B25" s="12">
        <v>43540</v>
      </c>
      <c r="C25" s="13" t="s">
        <v>70</v>
      </c>
      <c r="D25" s="14" t="s">
        <v>60</v>
      </c>
      <c r="E25" s="15">
        <v>35777</v>
      </c>
      <c r="F25" s="15">
        <f t="shared" si="4"/>
        <v>1788.8500000000001</v>
      </c>
      <c r="G25" s="15">
        <f t="shared" si="1"/>
        <v>37565.85</v>
      </c>
      <c r="H25" s="16" t="str">
        <f t="shared" si="2"/>
        <v>3月</v>
      </c>
    </row>
    <row r="26" spans="2:8" outlineLevel="2">
      <c r="B26" s="17">
        <v>43543</v>
      </c>
      <c r="C26" s="18" t="s">
        <v>69</v>
      </c>
      <c r="D26" s="19" t="s">
        <v>60</v>
      </c>
      <c r="E26" s="20">
        <v>58844</v>
      </c>
      <c r="F26" s="20">
        <f t="shared" si="4"/>
        <v>2942.2000000000003</v>
      </c>
      <c r="G26" s="20">
        <f t="shared" si="1"/>
        <v>61786.2</v>
      </c>
      <c r="H26" s="21" t="str">
        <f t="shared" si="2"/>
        <v>3月</v>
      </c>
    </row>
    <row r="27" spans="2:8" outlineLevel="2">
      <c r="B27" s="12">
        <v>43544</v>
      </c>
      <c r="C27" s="13" t="s">
        <v>64</v>
      </c>
      <c r="D27" s="14" t="s">
        <v>58</v>
      </c>
      <c r="E27" s="15">
        <v>25854</v>
      </c>
      <c r="F27" s="15">
        <f t="shared" si="4"/>
        <v>1292.7</v>
      </c>
      <c r="G27" s="15">
        <f t="shared" si="1"/>
        <v>27146.7</v>
      </c>
      <c r="H27" s="16" t="str">
        <f t="shared" si="2"/>
        <v>3月</v>
      </c>
    </row>
    <row r="28" spans="2:8" outlineLevel="2">
      <c r="B28" s="17">
        <v>43552</v>
      </c>
      <c r="C28" s="18" t="s">
        <v>61</v>
      </c>
      <c r="D28" s="19" t="s">
        <v>60</v>
      </c>
      <c r="E28" s="20">
        <v>3588</v>
      </c>
      <c r="F28" s="20">
        <f t="shared" si="4"/>
        <v>179.4</v>
      </c>
      <c r="G28" s="20">
        <f t="shared" si="1"/>
        <v>3767.4</v>
      </c>
      <c r="H28" s="21" t="str">
        <f t="shared" si="2"/>
        <v>3月</v>
      </c>
    </row>
    <row r="29" spans="2:8" outlineLevel="2">
      <c r="B29" s="12">
        <v>43554</v>
      </c>
      <c r="C29" s="13" t="s">
        <v>71</v>
      </c>
      <c r="D29" s="14" t="s">
        <v>60</v>
      </c>
      <c r="E29" s="15">
        <v>7800</v>
      </c>
      <c r="F29" s="15">
        <f t="shared" si="4"/>
        <v>390</v>
      </c>
      <c r="G29" s="15">
        <f t="shared" si="1"/>
        <v>8190</v>
      </c>
      <c r="H29" s="16" t="str">
        <f t="shared" si="2"/>
        <v>3月</v>
      </c>
    </row>
    <row r="30" spans="2:8" outlineLevel="1">
      <c r="B30" s="12"/>
      <c r="C30" s="13"/>
      <c r="D30" s="14"/>
      <c r="E30" s="15"/>
      <c r="F30" s="15"/>
      <c r="G30" s="15">
        <f>SUBTOTAL(9,G22:G29)</f>
        <v>576062.54999999993</v>
      </c>
      <c r="H30" s="23" t="s">
        <v>75</v>
      </c>
    </row>
    <row r="31" spans="2:8" outlineLevel="2">
      <c r="B31" s="17">
        <v>43556</v>
      </c>
      <c r="C31" s="18" t="s">
        <v>74</v>
      </c>
      <c r="D31" s="19" t="s">
        <v>60</v>
      </c>
      <c r="E31" s="20">
        <v>15874</v>
      </c>
      <c r="F31" s="20">
        <f t="shared" si="4"/>
        <v>793.7</v>
      </c>
      <c r="G31" s="20">
        <f t="shared" si="1"/>
        <v>16667.7</v>
      </c>
      <c r="H31" s="21" t="str">
        <f t="shared" si="2"/>
        <v>4月</v>
      </c>
    </row>
    <row r="32" spans="2:8" outlineLevel="2">
      <c r="B32" s="12">
        <v>43558</v>
      </c>
      <c r="C32" s="13" t="s">
        <v>70</v>
      </c>
      <c r="D32" s="14" t="s">
        <v>60</v>
      </c>
      <c r="E32" s="15">
        <v>6874</v>
      </c>
      <c r="F32" s="15">
        <f t="shared" si="4"/>
        <v>343.70000000000005</v>
      </c>
      <c r="G32" s="15">
        <f t="shared" si="1"/>
        <v>7217.7</v>
      </c>
      <c r="H32" s="16" t="str">
        <f t="shared" si="2"/>
        <v>4月</v>
      </c>
    </row>
    <row r="33" spans="2:8" outlineLevel="2">
      <c r="B33" s="17">
        <v>43561</v>
      </c>
      <c r="C33" s="18" t="s">
        <v>76</v>
      </c>
      <c r="D33" s="19" t="s">
        <v>60</v>
      </c>
      <c r="E33" s="20">
        <v>98111</v>
      </c>
      <c r="F33" s="20">
        <f t="shared" si="4"/>
        <v>4905.55</v>
      </c>
      <c r="G33" s="20">
        <f t="shared" si="1"/>
        <v>103016.55</v>
      </c>
      <c r="H33" s="21" t="str">
        <f t="shared" si="2"/>
        <v>4月</v>
      </c>
    </row>
    <row r="34" spans="2:8" outlineLevel="2">
      <c r="B34" s="12">
        <v>43565</v>
      </c>
      <c r="C34" s="13" t="s">
        <v>68</v>
      </c>
      <c r="D34" s="14" t="s">
        <v>60</v>
      </c>
      <c r="E34" s="15">
        <v>35361</v>
      </c>
      <c r="F34" s="15">
        <f t="shared" si="4"/>
        <v>1768.0500000000002</v>
      </c>
      <c r="G34" s="15">
        <f t="shared" si="1"/>
        <v>37129.050000000003</v>
      </c>
      <c r="H34" s="16" t="str">
        <f t="shared" si="2"/>
        <v>4月</v>
      </c>
    </row>
    <row r="35" spans="2:8" outlineLevel="2">
      <c r="B35" s="17">
        <v>43570</v>
      </c>
      <c r="C35" s="18" t="s">
        <v>76</v>
      </c>
      <c r="D35" s="19" t="s">
        <v>60</v>
      </c>
      <c r="E35" s="20">
        <v>16590</v>
      </c>
      <c r="F35" s="20">
        <f t="shared" si="4"/>
        <v>829.5</v>
      </c>
      <c r="G35" s="20">
        <f t="shared" si="1"/>
        <v>17419.5</v>
      </c>
      <c r="H35" s="21" t="str">
        <f t="shared" si="2"/>
        <v>4月</v>
      </c>
    </row>
    <row r="36" spans="2:8" outlineLevel="2">
      <c r="B36" s="12">
        <v>43575</v>
      </c>
      <c r="C36" s="13" t="s">
        <v>72</v>
      </c>
      <c r="D36" s="14" t="s">
        <v>60</v>
      </c>
      <c r="E36" s="15">
        <v>21982</v>
      </c>
      <c r="F36" s="15">
        <f t="shared" si="4"/>
        <v>1099.1000000000001</v>
      </c>
      <c r="G36" s="15">
        <f t="shared" si="1"/>
        <v>23081.1</v>
      </c>
      <c r="H36" s="16" t="str">
        <f t="shared" si="2"/>
        <v>4月</v>
      </c>
    </row>
    <row r="37" spans="2:8" outlineLevel="1">
      <c r="B37" s="12"/>
      <c r="C37" s="13"/>
      <c r="D37" s="14"/>
      <c r="E37" s="15"/>
      <c r="F37" s="15"/>
      <c r="G37" s="15">
        <f>SUBTOTAL(9,G31:G36)</f>
        <v>204531.6</v>
      </c>
      <c r="H37" s="23" t="s">
        <v>77</v>
      </c>
    </row>
    <row r="38" spans="2:8" outlineLevel="2">
      <c r="B38" s="17">
        <v>43591</v>
      </c>
      <c r="C38" s="18" t="s">
        <v>65</v>
      </c>
      <c r="D38" s="19" t="s">
        <v>60</v>
      </c>
      <c r="E38" s="20">
        <v>88824</v>
      </c>
      <c r="F38" s="20">
        <f t="shared" si="4"/>
        <v>4441.2</v>
      </c>
      <c r="G38" s="20">
        <f t="shared" si="1"/>
        <v>93265.2</v>
      </c>
      <c r="H38" s="21" t="str">
        <f t="shared" si="2"/>
        <v>5月</v>
      </c>
    </row>
    <row r="39" spans="2:8" outlineLevel="2">
      <c r="B39" s="12">
        <v>43592</v>
      </c>
      <c r="C39" s="13" t="s">
        <v>66</v>
      </c>
      <c r="D39" s="14" t="s">
        <v>60</v>
      </c>
      <c r="E39" s="15">
        <v>29888</v>
      </c>
      <c r="F39" s="15">
        <f t="shared" si="4"/>
        <v>1494.4</v>
      </c>
      <c r="G39" s="15">
        <f t="shared" si="1"/>
        <v>31382.400000000001</v>
      </c>
      <c r="H39" s="16" t="str">
        <f t="shared" si="2"/>
        <v>5月</v>
      </c>
    </row>
    <row r="40" spans="2:8" outlineLevel="2">
      <c r="B40" s="17">
        <v>43601</v>
      </c>
      <c r="C40" s="18" t="s">
        <v>74</v>
      </c>
      <c r="D40" s="19" t="s">
        <v>60</v>
      </c>
      <c r="E40" s="20">
        <v>13879</v>
      </c>
      <c r="F40" s="20">
        <f t="shared" si="4"/>
        <v>693.95</v>
      </c>
      <c r="G40" s="20">
        <f t="shared" si="1"/>
        <v>14572.95</v>
      </c>
      <c r="H40" s="21" t="str">
        <f t="shared" si="2"/>
        <v>5月</v>
      </c>
    </row>
    <row r="41" spans="2:8" outlineLevel="2">
      <c r="B41" s="12">
        <v>43602</v>
      </c>
      <c r="C41" s="13" t="s">
        <v>68</v>
      </c>
      <c r="D41" s="14" t="s">
        <v>60</v>
      </c>
      <c r="E41" s="15">
        <v>115720</v>
      </c>
      <c r="F41" s="15">
        <f t="shared" si="4"/>
        <v>5786</v>
      </c>
      <c r="G41" s="15">
        <f t="shared" si="1"/>
        <v>121506</v>
      </c>
      <c r="H41" s="16" t="str">
        <f t="shared" si="2"/>
        <v>5月</v>
      </c>
    </row>
    <row r="42" spans="2:8" outlineLevel="2">
      <c r="B42" s="17">
        <v>43605</v>
      </c>
      <c r="C42" s="18" t="s">
        <v>74</v>
      </c>
      <c r="D42" s="19" t="s">
        <v>58</v>
      </c>
      <c r="E42" s="20">
        <v>25888</v>
      </c>
      <c r="F42" s="20">
        <f t="shared" si="4"/>
        <v>1294.4000000000001</v>
      </c>
      <c r="G42" s="20">
        <f t="shared" si="1"/>
        <v>27182.400000000001</v>
      </c>
      <c r="H42" s="21" t="str">
        <f t="shared" si="2"/>
        <v>5月</v>
      </c>
    </row>
    <row r="43" spans="2:8" outlineLevel="2">
      <c r="B43" s="12">
        <v>43607</v>
      </c>
      <c r="C43" s="13" t="s">
        <v>66</v>
      </c>
      <c r="D43" s="14" t="s">
        <v>60</v>
      </c>
      <c r="E43" s="15">
        <v>98745</v>
      </c>
      <c r="F43" s="15">
        <f t="shared" si="4"/>
        <v>4937.25</v>
      </c>
      <c r="G43" s="15">
        <f t="shared" si="1"/>
        <v>103682.25</v>
      </c>
      <c r="H43" s="16" t="str">
        <f t="shared" si="2"/>
        <v>5月</v>
      </c>
    </row>
    <row r="44" spans="2:8" outlineLevel="1">
      <c r="B44" s="12"/>
      <c r="C44" s="13"/>
      <c r="D44" s="14"/>
      <c r="E44" s="15"/>
      <c r="F44" s="15"/>
      <c r="G44" s="15">
        <f>SUBTOTAL(9,G38:G43)</f>
        <v>391591.2</v>
      </c>
      <c r="H44" s="23" t="s">
        <v>78</v>
      </c>
    </row>
    <row r="45" spans="2:8" outlineLevel="2">
      <c r="B45" s="17">
        <v>43617</v>
      </c>
      <c r="C45" s="18" t="s">
        <v>70</v>
      </c>
      <c r="D45" s="19" t="s">
        <v>58</v>
      </c>
      <c r="E45" s="20">
        <v>21688</v>
      </c>
      <c r="F45" s="20">
        <f t="shared" si="4"/>
        <v>1084.4000000000001</v>
      </c>
      <c r="G45" s="20">
        <f t="shared" si="1"/>
        <v>22772.400000000001</v>
      </c>
      <c r="H45" s="21" t="str">
        <f t="shared" si="2"/>
        <v>6月</v>
      </c>
    </row>
    <row r="46" spans="2:8" outlineLevel="2">
      <c r="B46" s="12">
        <v>43619</v>
      </c>
      <c r="C46" s="13" t="s">
        <v>71</v>
      </c>
      <c r="D46" s="14" t="s">
        <v>60</v>
      </c>
      <c r="E46" s="15">
        <v>22498</v>
      </c>
      <c r="F46" s="15">
        <f t="shared" si="4"/>
        <v>1124.9000000000001</v>
      </c>
      <c r="G46" s="15">
        <f t="shared" si="1"/>
        <v>23622.9</v>
      </c>
      <c r="H46" s="16" t="str">
        <f t="shared" si="2"/>
        <v>6月</v>
      </c>
    </row>
    <row r="47" spans="2:8" outlineLevel="2">
      <c r="B47" s="17">
        <v>43630</v>
      </c>
      <c r="C47" s="18" t="s">
        <v>65</v>
      </c>
      <c r="D47" s="19" t="s">
        <v>60</v>
      </c>
      <c r="E47" s="20">
        <v>25168</v>
      </c>
      <c r="F47" s="20">
        <f t="shared" si="4"/>
        <v>1258.4000000000001</v>
      </c>
      <c r="G47" s="20">
        <f t="shared" si="1"/>
        <v>26426.400000000001</v>
      </c>
      <c r="H47" s="21" t="str">
        <f t="shared" si="2"/>
        <v>6月</v>
      </c>
    </row>
    <row r="48" spans="2:8" outlineLevel="2">
      <c r="B48" s="12">
        <v>43626</v>
      </c>
      <c r="C48" s="13" t="s">
        <v>61</v>
      </c>
      <c r="D48" s="14" t="s">
        <v>58</v>
      </c>
      <c r="E48" s="15">
        <v>30050</v>
      </c>
      <c r="F48" s="15">
        <f t="shared" si="4"/>
        <v>1502.5</v>
      </c>
      <c r="G48" s="15">
        <f t="shared" si="1"/>
        <v>31552.5</v>
      </c>
      <c r="H48" s="16" t="str">
        <f t="shared" si="2"/>
        <v>6月</v>
      </c>
    </row>
    <row r="49" spans="2:8" outlineLevel="2">
      <c r="B49" s="17">
        <v>43631</v>
      </c>
      <c r="C49" s="18" t="s">
        <v>69</v>
      </c>
      <c r="D49" s="19" t="s">
        <v>58</v>
      </c>
      <c r="E49" s="20">
        <v>255884</v>
      </c>
      <c r="F49" s="20">
        <f t="shared" si="4"/>
        <v>12794.2</v>
      </c>
      <c r="G49" s="20">
        <f t="shared" si="1"/>
        <v>268678.2</v>
      </c>
      <c r="H49" s="21" t="str">
        <f t="shared" si="2"/>
        <v>6月</v>
      </c>
    </row>
    <row r="50" spans="2:8" outlineLevel="2">
      <c r="B50" s="24">
        <v>43638</v>
      </c>
      <c r="C50" s="25" t="s">
        <v>72</v>
      </c>
      <c r="D50" s="26" t="s">
        <v>58</v>
      </c>
      <c r="E50" s="27">
        <v>66020</v>
      </c>
      <c r="F50" s="27">
        <f t="shared" si="4"/>
        <v>3301</v>
      </c>
      <c r="G50" s="27">
        <f t="shared" si="1"/>
        <v>69321</v>
      </c>
      <c r="H50" s="28" t="str">
        <f t="shared" si="2"/>
        <v>6月</v>
      </c>
    </row>
    <row r="51" spans="2:8" outlineLevel="1">
      <c r="B51" s="29"/>
      <c r="C51" s="30"/>
      <c r="D51" s="31"/>
      <c r="E51" s="32"/>
      <c r="F51" s="32"/>
      <c r="G51" s="32">
        <f>SUBTOTAL(9,G45:G50)</f>
        <v>442373.4</v>
      </c>
      <c r="H51" s="33" t="s">
        <v>79</v>
      </c>
    </row>
    <row r="52" spans="2:8">
      <c r="B52" s="29"/>
      <c r="C52" s="30"/>
      <c r="D52" s="31"/>
      <c r="E52" s="32"/>
      <c r="F52" s="32"/>
      <c r="G52" s="32">
        <f>SUBTOTAL(9,G3:G50)</f>
        <v>3099587.3999999994</v>
      </c>
      <c r="H52" s="33" t="s">
        <v>80</v>
      </c>
    </row>
  </sheetData>
  <mergeCells count="1">
    <mergeCell ref="B1:H1"/>
  </mergeCells>
  <phoneticPr fontId="1" type="noConversion"/>
  <dataValidations count="1">
    <dataValidation type="list" allowBlank="1" showInputMessage="1" showErrorMessage="1" sqref="D31:D36 D38:D43 D3:D10 D12:D20 D22:D29 D45:D50" xr:uid="{3AF178DC-DA4C-4950-8552-4A7278B1D526}">
      <formula1>"現金,支票"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1B3B-4F93-4499-97DF-65A50CC0C13D}">
  <dimension ref="B1:H52"/>
  <sheetViews>
    <sheetView workbookViewId="0">
      <pane ySplit="2" topLeftCell="A3" activePane="bottomLeft" state="frozen"/>
      <selection pane="bottomLeft" activeCell="C41" sqref="C41"/>
    </sheetView>
  </sheetViews>
  <sheetFormatPr defaultRowHeight="16.75" outlineLevelRow="2"/>
  <cols>
    <col min="1" max="1" width="4" customWidth="1"/>
    <col min="2" max="2" width="11.23046875" style="34" customWidth="1"/>
    <col min="3" max="3" width="18.3828125" bestFit="1" customWidth="1"/>
    <col min="4" max="4" width="11.23046875" style="35" customWidth="1"/>
    <col min="5" max="5" width="9.23046875" bestFit="1" customWidth="1"/>
    <col min="6" max="6" width="8.23046875" bestFit="1" customWidth="1"/>
    <col min="7" max="7" width="11.23046875" customWidth="1"/>
    <col min="8" max="8" width="12.921875" bestFit="1" customWidth="1"/>
  </cols>
  <sheetData>
    <row r="1" spans="2:8" ht="27.9">
      <c r="B1" s="42" t="s">
        <v>49</v>
      </c>
      <c r="C1" s="42"/>
      <c r="D1" s="42"/>
      <c r="E1" s="42"/>
      <c r="F1" s="42"/>
      <c r="G1" s="42"/>
      <c r="H1" s="42"/>
    </row>
    <row r="2" spans="2:8">
      <c r="B2" s="10" t="s">
        <v>50</v>
      </c>
      <c r="C2" s="10" t="s">
        <v>51</v>
      </c>
      <c r="D2" s="11" t="s">
        <v>52</v>
      </c>
      <c r="E2" s="10" t="s">
        <v>53</v>
      </c>
      <c r="F2" s="10" t="s">
        <v>54</v>
      </c>
      <c r="G2" s="10" t="s">
        <v>55</v>
      </c>
      <c r="H2" s="11" t="s">
        <v>56</v>
      </c>
    </row>
    <row r="3" spans="2:8" outlineLevel="2">
      <c r="B3" s="12">
        <v>43473</v>
      </c>
      <c r="C3" s="13" t="s">
        <v>57</v>
      </c>
      <c r="D3" s="14" t="s">
        <v>58</v>
      </c>
      <c r="E3" s="15">
        <v>45350</v>
      </c>
      <c r="F3" s="15">
        <f>E3*0.05</f>
        <v>2267.5</v>
      </c>
      <c r="G3" s="15">
        <f>E3+F3</f>
        <v>47617.5</v>
      </c>
      <c r="H3" s="16" t="str">
        <f>MONTH(B3)&amp;"月"</f>
        <v>1月</v>
      </c>
    </row>
    <row r="4" spans="2:8" outlineLevel="2">
      <c r="B4" s="17">
        <v>43477</v>
      </c>
      <c r="C4" s="18" t="s">
        <v>59</v>
      </c>
      <c r="D4" s="19" t="s">
        <v>60</v>
      </c>
      <c r="E4" s="20">
        <v>111698</v>
      </c>
      <c r="F4" s="20">
        <f t="shared" ref="F4:F10" si="0">E4*0.05</f>
        <v>5584.9000000000005</v>
      </c>
      <c r="G4" s="20">
        <f t="shared" ref="G4:G50" si="1">E4+F4</f>
        <v>117282.9</v>
      </c>
      <c r="H4" s="21" t="str">
        <f t="shared" ref="H4:H50" si="2">MONTH(B4)&amp;"月"</f>
        <v>1月</v>
      </c>
    </row>
    <row r="5" spans="2:8" outlineLevel="2">
      <c r="B5" s="12">
        <v>43481</v>
      </c>
      <c r="C5" s="13" t="s">
        <v>61</v>
      </c>
      <c r="D5" s="14" t="s">
        <v>60</v>
      </c>
      <c r="E5" s="15">
        <v>6882</v>
      </c>
      <c r="F5" s="15">
        <f t="shared" si="0"/>
        <v>344.1</v>
      </c>
      <c r="G5" s="15">
        <f t="shared" si="1"/>
        <v>7226.1</v>
      </c>
      <c r="H5" s="16" t="str">
        <f t="shared" si="2"/>
        <v>1月</v>
      </c>
    </row>
    <row r="6" spans="2:8" outlineLevel="2">
      <c r="B6" s="17">
        <v>43482</v>
      </c>
      <c r="C6" s="18" t="s">
        <v>62</v>
      </c>
      <c r="D6" s="19" t="s">
        <v>58</v>
      </c>
      <c r="E6" s="20">
        <v>55441</v>
      </c>
      <c r="F6" s="20">
        <f t="shared" si="0"/>
        <v>2772.05</v>
      </c>
      <c r="G6" s="20">
        <f t="shared" si="1"/>
        <v>58213.05</v>
      </c>
      <c r="H6" s="21" t="str">
        <f t="shared" si="2"/>
        <v>1月</v>
      </c>
    </row>
    <row r="7" spans="2:8" outlineLevel="2">
      <c r="B7" s="12">
        <v>43483</v>
      </c>
      <c r="C7" s="13" t="s">
        <v>63</v>
      </c>
      <c r="D7" s="14" t="s">
        <v>60</v>
      </c>
      <c r="E7" s="15">
        <v>3335</v>
      </c>
      <c r="F7" s="15">
        <f t="shared" si="0"/>
        <v>166.75</v>
      </c>
      <c r="G7" s="15">
        <f t="shared" si="1"/>
        <v>3501.75</v>
      </c>
      <c r="H7" s="16" t="str">
        <f t="shared" si="2"/>
        <v>1月</v>
      </c>
    </row>
    <row r="8" spans="2:8" outlineLevel="2">
      <c r="B8" s="17">
        <v>43485</v>
      </c>
      <c r="C8" s="18" t="s">
        <v>64</v>
      </c>
      <c r="D8" s="19" t="s">
        <v>60</v>
      </c>
      <c r="E8" s="20">
        <v>1118</v>
      </c>
      <c r="F8" s="20">
        <f t="shared" si="0"/>
        <v>55.900000000000006</v>
      </c>
      <c r="G8" s="20">
        <f t="shared" si="1"/>
        <v>1173.9000000000001</v>
      </c>
      <c r="H8" s="21" t="str">
        <f t="shared" si="2"/>
        <v>1月</v>
      </c>
    </row>
    <row r="9" spans="2:8" outlineLevel="2">
      <c r="B9" s="12">
        <v>43487</v>
      </c>
      <c r="C9" s="13" t="s">
        <v>65</v>
      </c>
      <c r="D9" s="14" t="s">
        <v>60</v>
      </c>
      <c r="E9" s="15">
        <v>33354</v>
      </c>
      <c r="F9" s="15">
        <f t="shared" si="0"/>
        <v>1667.7</v>
      </c>
      <c r="G9" s="15">
        <f t="shared" si="1"/>
        <v>35021.699999999997</v>
      </c>
      <c r="H9" s="16" t="str">
        <f t="shared" si="2"/>
        <v>1月</v>
      </c>
    </row>
    <row r="10" spans="2:8" outlineLevel="2">
      <c r="B10" s="17">
        <v>43495</v>
      </c>
      <c r="C10" s="18" t="s">
        <v>66</v>
      </c>
      <c r="D10" s="19" t="s">
        <v>60</v>
      </c>
      <c r="E10" s="20">
        <v>2581</v>
      </c>
      <c r="F10" s="20">
        <f t="shared" si="0"/>
        <v>129.05000000000001</v>
      </c>
      <c r="G10" s="20">
        <f t="shared" si="1"/>
        <v>2710.05</v>
      </c>
      <c r="H10" s="21" t="str">
        <f t="shared" si="2"/>
        <v>1月</v>
      </c>
    </row>
    <row r="11" spans="2:8" outlineLevel="1">
      <c r="B11" s="17"/>
      <c r="C11" s="18"/>
      <c r="D11" s="19"/>
      <c r="E11" s="20"/>
      <c r="F11" s="20"/>
      <c r="G11" s="20">
        <f>SUBTOTAL(4,G3:G10)</f>
        <v>117282.9</v>
      </c>
      <c r="H11" s="22" t="s">
        <v>81</v>
      </c>
    </row>
    <row r="12" spans="2:8" outlineLevel="2">
      <c r="B12" s="12">
        <v>43497</v>
      </c>
      <c r="C12" s="13" t="s">
        <v>68</v>
      </c>
      <c r="D12" s="14" t="s">
        <v>58</v>
      </c>
      <c r="E12" s="15">
        <v>31588</v>
      </c>
      <c r="F12" s="15">
        <f>E12*0.05</f>
        <v>1579.4</v>
      </c>
      <c r="G12" s="15">
        <f t="shared" si="1"/>
        <v>33167.4</v>
      </c>
      <c r="H12" s="16" t="str">
        <f t="shared" si="2"/>
        <v>2月</v>
      </c>
    </row>
    <row r="13" spans="2:8" outlineLevel="2">
      <c r="B13" s="17">
        <v>43501</v>
      </c>
      <c r="C13" s="18" t="s">
        <v>69</v>
      </c>
      <c r="D13" s="19" t="s">
        <v>60</v>
      </c>
      <c r="E13" s="20">
        <v>68745</v>
      </c>
      <c r="F13" s="20">
        <f t="shared" ref="F13:F20" si="3">E13*0.05</f>
        <v>3437.25</v>
      </c>
      <c r="G13" s="20">
        <f t="shared" si="1"/>
        <v>72182.25</v>
      </c>
      <c r="H13" s="21" t="str">
        <f t="shared" si="2"/>
        <v>2月</v>
      </c>
    </row>
    <row r="14" spans="2:8" outlineLevel="2">
      <c r="B14" s="12">
        <v>43504</v>
      </c>
      <c r="C14" s="13" t="s">
        <v>70</v>
      </c>
      <c r="D14" s="14" t="s">
        <v>60</v>
      </c>
      <c r="E14" s="15">
        <v>98542</v>
      </c>
      <c r="F14" s="15">
        <f t="shared" si="3"/>
        <v>4927.1000000000004</v>
      </c>
      <c r="G14" s="15">
        <f t="shared" si="1"/>
        <v>103469.1</v>
      </c>
      <c r="H14" s="16" t="str">
        <f t="shared" si="2"/>
        <v>2月</v>
      </c>
    </row>
    <row r="15" spans="2:8" outlineLevel="2">
      <c r="B15" s="17">
        <v>43508</v>
      </c>
      <c r="C15" s="18" t="s">
        <v>71</v>
      </c>
      <c r="D15" s="19" t="s">
        <v>58</v>
      </c>
      <c r="E15" s="20">
        <v>3588</v>
      </c>
      <c r="F15" s="20">
        <f t="shared" si="3"/>
        <v>179.4</v>
      </c>
      <c r="G15" s="20">
        <f t="shared" si="1"/>
        <v>3767.4</v>
      </c>
      <c r="H15" s="21" t="str">
        <f t="shared" si="2"/>
        <v>2月</v>
      </c>
    </row>
    <row r="16" spans="2:8" outlineLevel="2">
      <c r="B16" s="12">
        <v>43512</v>
      </c>
      <c r="C16" s="13" t="s">
        <v>66</v>
      </c>
      <c r="D16" s="14" t="s">
        <v>60</v>
      </c>
      <c r="E16" s="15">
        <v>36421</v>
      </c>
      <c r="F16" s="15">
        <f t="shared" si="3"/>
        <v>1821.0500000000002</v>
      </c>
      <c r="G16" s="15">
        <f t="shared" si="1"/>
        <v>38242.050000000003</v>
      </c>
      <c r="H16" s="16" t="str">
        <f t="shared" si="2"/>
        <v>2月</v>
      </c>
    </row>
    <row r="17" spans="2:8" outlineLevel="2">
      <c r="B17" s="17">
        <v>43513</v>
      </c>
      <c r="C17" s="18" t="s">
        <v>61</v>
      </c>
      <c r="D17" s="19" t="s">
        <v>60</v>
      </c>
      <c r="E17" s="20">
        <v>6777</v>
      </c>
      <c r="F17" s="20">
        <f t="shared" si="3"/>
        <v>338.85</v>
      </c>
      <c r="G17" s="20">
        <f t="shared" si="1"/>
        <v>7115.85</v>
      </c>
      <c r="H17" s="21" t="str">
        <f t="shared" si="2"/>
        <v>2月</v>
      </c>
    </row>
    <row r="18" spans="2:8" outlineLevel="2">
      <c r="B18" s="12">
        <v>43514</v>
      </c>
      <c r="C18" s="13" t="s">
        <v>64</v>
      </c>
      <c r="D18" s="14" t="s">
        <v>60</v>
      </c>
      <c r="E18" s="15">
        <v>5884</v>
      </c>
      <c r="F18" s="15">
        <f t="shared" si="3"/>
        <v>294.2</v>
      </c>
      <c r="G18" s="15">
        <f t="shared" si="1"/>
        <v>6178.2</v>
      </c>
      <c r="H18" s="16" t="str">
        <f t="shared" si="2"/>
        <v>2月</v>
      </c>
    </row>
    <row r="19" spans="2:8" outlineLevel="2">
      <c r="B19" s="17">
        <v>43521</v>
      </c>
      <c r="C19" s="18" t="s">
        <v>72</v>
      </c>
      <c r="D19" s="19" t="s">
        <v>60</v>
      </c>
      <c r="E19" s="20">
        <v>55440</v>
      </c>
      <c r="F19" s="20">
        <f t="shared" si="3"/>
        <v>2772</v>
      </c>
      <c r="G19" s="20">
        <f t="shared" si="1"/>
        <v>58212</v>
      </c>
      <c r="H19" s="21" t="str">
        <f t="shared" si="2"/>
        <v>2月</v>
      </c>
    </row>
    <row r="20" spans="2:8" outlineLevel="2">
      <c r="B20" s="12">
        <v>43523</v>
      </c>
      <c r="C20" s="13" t="s">
        <v>61</v>
      </c>
      <c r="D20" s="14" t="s">
        <v>58</v>
      </c>
      <c r="E20" s="15">
        <v>847569</v>
      </c>
      <c r="F20" s="15">
        <f t="shared" si="3"/>
        <v>42378.450000000004</v>
      </c>
      <c r="G20" s="15">
        <f t="shared" si="1"/>
        <v>889947.45</v>
      </c>
      <c r="H20" s="16" t="str">
        <f t="shared" si="2"/>
        <v>2月</v>
      </c>
    </row>
    <row r="21" spans="2:8" outlineLevel="1">
      <c r="B21" s="12"/>
      <c r="C21" s="13"/>
      <c r="D21" s="14"/>
      <c r="E21" s="15"/>
      <c r="F21" s="15"/>
      <c r="G21" s="15">
        <f>SUBTOTAL(4,G12:G20)</f>
        <v>889947.45</v>
      </c>
      <c r="H21" s="23" t="s">
        <v>82</v>
      </c>
    </row>
    <row r="22" spans="2:8" outlineLevel="2">
      <c r="B22" s="17">
        <v>43527</v>
      </c>
      <c r="C22" s="18" t="s">
        <v>68</v>
      </c>
      <c r="D22" s="19" t="s">
        <v>60</v>
      </c>
      <c r="E22" s="20">
        <v>54412</v>
      </c>
      <c r="F22" s="20">
        <f>E22*0.05</f>
        <v>2720.6000000000004</v>
      </c>
      <c r="G22" s="20">
        <f t="shared" si="1"/>
        <v>57132.6</v>
      </c>
      <c r="H22" s="21" t="str">
        <f t="shared" si="2"/>
        <v>3月</v>
      </c>
    </row>
    <row r="23" spans="2:8" outlineLevel="2">
      <c r="B23" s="12">
        <v>43532</v>
      </c>
      <c r="C23" s="13" t="s">
        <v>65</v>
      </c>
      <c r="D23" s="14" t="s">
        <v>60</v>
      </c>
      <c r="E23" s="15">
        <v>3578</v>
      </c>
      <c r="F23" s="15">
        <f t="shared" ref="F23:F50" si="4">E23*0.05</f>
        <v>178.9</v>
      </c>
      <c r="G23" s="15">
        <f t="shared" si="1"/>
        <v>3756.9</v>
      </c>
      <c r="H23" s="16" t="str">
        <f t="shared" si="2"/>
        <v>3月</v>
      </c>
    </row>
    <row r="24" spans="2:8" outlineLevel="2">
      <c r="B24" s="17">
        <v>43538</v>
      </c>
      <c r="C24" s="18" t="s">
        <v>74</v>
      </c>
      <c r="D24" s="19" t="s">
        <v>60</v>
      </c>
      <c r="E24" s="20">
        <v>358778</v>
      </c>
      <c r="F24" s="20">
        <f t="shared" si="4"/>
        <v>17938.900000000001</v>
      </c>
      <c r="G24" s="20">
        <f t="shared" si="1"/>
        <v>376716.9</v>
      </c>
      <c r="H24" s="21" t="str">
        <f t="shared" si="2"/>
        <v>3月</v>
      </c>
    </row>
    <row r="25" spans="2:8" outlineLevel="2">
      <c r="B25" s="12">
        <v>43540</v>
      </c>
      <c r="C25" s="13" t="s">
        <v>70</v>
      </c>
      <c r="D25" s="14" t="s">
        <v>60</v>
      </c>
      <c r="E25" s="15">
        <v>35777</v>
      </c>
      <c r="F25" s="15">
        <f t="shared" si="4"/>
        <v>1788.8500000000001</v>
      </c>
      <c r="G25" s="15">
        <f t="shared" si="1"/>
        <v>37565.85</v>
      </c>
      <c r="H25" s="16" t="str">
        <f t="shared" si="2"/>
        <v>3月</v>
      </c>
    </row>
    <row r="26" spans="2:8" outlineLevel="2">
      <c r="B26" s="17">
        <v>43543</v>
      </c>
      <c r="C26" s="18" t="s">
        <v>69</v>
      </c>
      <c r="D26" s="19" t="s">
        <v>60</v>
      </c>
      <c r="E26" s="20">
        <v>58844</v>
      </c>
      <c r="F26" s="20">
        <f t="shared" si="4"/>
        <v>2942.2000000000003</v>
      </c>
      <c r="G26" s="20">
        <f t="shared" si="1"/>
        <v>61786.2</v>
      </c>
      <c r="H26" s="21" t="str">
        <f t="shared" si="2"/>
        <v>3月</v>
      </c>
    </row>
    <row r="27" spans="2:8" outlineLevel="2">
      <c r="B27" s="12">
        <v>43544</v>
      </c>
      <c r="C27" s="13" t="s">
        <v>64</v>
      </c>
      <c r="D27" s="14" t="s">
        <v>58</v>
      </c>
      <c r="E27" s="15">
        <v>25854</v>
      </c>
      <c r="F27" s="15">
        <f t="shared" si="4"/>
        <v>1292.7</v>
      </c>
      <c r="G27" s="15">
        <f t="shared" si="1"/>
        <v>27146.7</v>
      </c>
      <c r="H27" s="16" t="str">
        <f t="shared" si="2"/>
        <v>3月</v>
      </c>
    </row>
    <row r="28" spans="2:8" outlineLevel="2">
      <c r="B28" s="17">
        <v>43552</v>
      </c>
      <c r="C28" s="18" t="s">
        <v>61</v>
      </c>
      <c r="D28" s="19" t="s">
        <v>60</v>
      </c>
      <c r="E28" s="20">
        <v>3588</v>
      </c>
      <c r="F28" s="20">
        <f t="shared" si="4"/>
        <v>179.4</v>
      </c>
      <c r="G28" s="20">
        <f t="shared" si="1"/>
        <v>3767.4</v>
      </c>
      <c r="H28" s="21" t="str">
        <f t="shared" si="2"/>
        <v>3月</v>
      </c>
    </row>
    <row r="29" spans="2:8" outlineLevel="2">
      <c r="B29" s="12">
        <v>43554</v>
      </c>
      <c r="C29" s="13" t="s">
        <v>71</v>
      </c>
      <c r="D29" s="14" t="s">
        <v>60</v>
      </c>
      <c r="E29" s="15">
        <v>7800</v>
      </c>
      <c r="F29" s="15">
        <f t="shared" si="4"/>
        <v>390</v>
      </c>
      <c r="G29" s="15">
        <f t="shared" si="1"/>
        <v>8190</v>
      </c>
      <c r="H29" s="16" t="str">
        <f t="shared" si="2"/>
        <v>3月</v>
      </c>
    </row>
    <row r="30" spans="2:8" outlineLevel="1">
      <c r="B30" s="12"/>
      <c r="C30" s="13"/>
      <c r="D30" s="14"/>
      <c r="E30" s="15"/>
      <c r="F30" s="15"/>
      <c r="G30" s="15">
        <f>SUBTOTAL(4,G22:G29)</f>
        <v>376716.9</v>
      </c>
      <c r="H30" s="23" t="s">
        <v>83</v>
      </c>
    </row>
    <row r="31" spans="2:8" outlineLevel="2">
      <c r="B31" s="17">
        <v>43556</v>
      </c>
      <c r="C31" s="18" t="s">
        <v>74</v>
      </c>
      <c r="D31" s="19" t="s">
        <v>60</v>
      </c>
      <c r="E31" s="20">
        <v>15874</v>
      </c>
      <c r="F31" s="20">
        <f t="shared" si="4"/>
        <v>793.7</v>
      </c>
      <c r="G31" s="20">
        <f t="shared" si="1"/>
        <v>16667.7</v>
      </c>
      <c r="H31" s="21" t="str">
        <f t="shared" si="2"/>
        <v>4月</v>
      </c>
    </row>
    <row r="32" spans="2:8" outlineLevel="2">
      <c r="B32" s="12">
        <v>43558</v>
      </c>
      <c r="C32" s="13" t="s">
        <v>70</v>
      </c>
      <c r="D32" s="14" t="s">
        <v>60</v>
      </c>
      <c r="E32" s="15">
        <v>6874</v>
      </c>
      <c r="F32" s="15">
        <f t="shared" si="4"/>
        <v>343.70000000000005</v>
      </c>
      <c r="G32" s="15">
        <f t="shared" si="1"/>
        <v>7217.7</v>
      </c>
      <c r="H32" s="16" t="str">
        <f t="shared" si="2"/>
        <v>4月</v>
      </c>
    </row>
    <row r="33" spans="2:8" outlineLevel="2">
      <c r="B33" s="17">
        <v>43561</v>
      </c>
      <c r="C33" s="18" t="s">
        <v>76</v>
      </c>
      <c r="D33" s="19" t="s">
        <v>60</v>
      </c>
      <c r="E33" s="20">
        <v>98111</v>
      </c>
      <c r="F33" s="20">
        <f t="shared" si="4"/>
        <v>4905.55</v>
      </c>
      <c r="G33" s="20">
        <f t="shared" si="1"/>
        <v>103016.55</v>
      </c>
      <c r="H33" s="21" t="str">
        <f t="shared" si="2"/>
        <v>4月</v>
      </c>
    </row>
    <row r="34" spans="2:8" outlineLevel="2">
      <c r="B34" s="12">
        <v>43565</v>
      </c>
      <c r="C34" s="13" t="s">
        <v>68</v>
      </c>
      <c r="D34" s="14" t="s">
        <v>60</v>
      </c>
      <c r="E34" s="15">
        <v>35361</v>
      </c>
      <c r="F34" s="15">
        <f t="shared" si="4"/>
        <v>1768.0500000000002</v>
      </c>
      <c r="G34" s="15">
        <f t="shared" si="1"/>
        <v>37129.050000000003</v>
      </c>
      <c r="H34" s="16" t="str">
        <f t="shared" si="2"/>
        <v>4月</v>
      </c>
    </row>
    <row r="35" spans="2:8" outlineLevel="2">
      <c r="B35" s="17">
        <v>43570</v>
      </c>
      <c r="C35" s="18" t="s">
        <v>76</v>
      </c>
      <c r="D35" s="19" t="s">
        <v>60</v>
      </c>
      <c r="E35" s="20">
        <v>16590</v>
      </c>
      <c r="F35" s="20">
        <f t="shared" si="4"/>
        <v>829.5</v>
      </c>
      <c r="G35" s="20">
        <f t="shared" si="1"/>
        <v>17419.5</v>
      </c>
      <c r="H35" s="21" t="str">
        <f t="shared" si="2"/>
        <v>4月</v>
      </c>
    </row>
    <row r="36" spans="2:8" outlineLevel="2">
      <c r="B36" s="12">
        <v>43575</v>
      </c>
      <c r="C36" s="13" t="s">
        <v>72</v>
      </c>
      <c r="D36" s="14" t="s">
        <v>60</v>
      </c>
      <c r="E36" s="15">
        <v>21982</v>
      </c>
      <c r="F36" s="15">
        <f t="shared" si="4"/>
        <v>1099.1000000000001</v>
      </c>
      <c r="G36" s="15">
        <f t="shared" si="1"/>
        <v>23081.1</v>
      </c>
      <c r="H36" s="16" t="str">
        <f t="shared" si="2"/>
        <v>4月</v>
      </c>
    </row>
    <row r="37" spans="2:8" outlineLevel="1">
      <c r="B37" s="12"/>
      <c r="C37" s="13"/>
      <c r="D37" s="14"/>
      <c r="E37" s="15"/>
      <c r="F37" s="15"/>
      <c r="G37" s="15">
        <f>SUBTOTAL(4,G31:G36)</f>
        <v>103016.55</v>
      </c>
      <c r="H37" s="23" t="s">
        <v>84</v>
      </c>
    </row>
    <row r="38" spans="2:8" outlineLevel="2">
      <c r="B38" s="17">
        <v>43591</v>
      </c>
      <c r="C38" s="18" t="s">
        <v>65</v>
      </c>
      <c r="D38" s="19" t="s">
        <v>60</v>
      </c>
      <c r="E38" s="20">
        <v>88824</v>
      </c>
      <c r="F38" s="20">
        <f t="shared" si="4"/>
        <v>4441.2</v>
      </c>
      <c r="G38" s="20">
        <f t="shared" si="1"/>
        <v>93265.2</v>
      </c>
      <c r="H38" s="21" t="str">
        <f t="shared" si="2"/>
        <v>5月</v>
      </c>
    </row>
    <row r="39" spans="2:8" outlineLevel="2">
      <c r="B39" s="12">
        <v>43592</v>
      </c>
      <c r="C39" s="13" t="s">
        <v>66</v>
      </c>
      <c r="D39" s="14" t="s">
        <v>60</v>
      </c>
      <c r="E39" s="15">
        <v>29888</v>
      </c>
      <c r="F39" s="15">
        <f t="shared" si="4"/>
        <v>1494.4</v>
      </c>
      <c r="G39" s="15">
        <f t="shared" si="1"/>
        <v>31382.400000000001</v>
      </c>
      <c r="H39" s="16" t="str">
        <f t="shared" si="2"/>
        <v>5月</v>
      </c>
    </row>
    <row r="40" spans="2:8" outlineLevel="2">
      <c r="B40" s="17">
        <v>43601</v>
      </c>
      <c r="C40" s="18" t="s">
        <v>74</v>
      </c>
      <c r="D40" s="19" t="s">
        <v>60</v>
      </c>
      <c r="E40" s="20">
        <v>13879</v>
      </c>
      <c r="F40" s="20">
        <f t="shared" si="4"/>
        <v>693.95</v>
      </c>
      <c r="G40" s="20">
        <f t="shared" si="1"/>
        <v>14572.95</v>
      </c>
      <c r="H40" s="21" t="str">
        <f t="shared" si="2"/>
        <v>5月</v>
      </c>
    </row>
    <row r="41" spans="2:8" outlineLevel="2">
      <c r="B41" s="12">
        <v>43602</v>
      </c>
      <c r="C41" s="13" t="s">
        <v>68</v>
      </c>
      <c r="D41" s="14" t="s">
        <v>60</v>
      </c>
      <c r="E41" s="15">
        <v>115720</v>
      </c>
      <c r="F41" s="15">
        <f t="shared" si="4"/>
        <v>5786</v>
      </c>
      <c r="G41" s="15">
        <f t="shared" si="1"/>
        <v>121506</v>
      </c>
      <c r="H41" s="16" t="str">
        <f t="shared" si="2"/>
        <v>5月</v>
      </c>
    </row>
    <row r="42" spans="2:8" outlineLevel="2">
      <c r="B42" s="17">
        <v>43605</v>
      </c>
      <c r="C42" s="18" t="s">
        <v>74</v>
      </c>
      <c r="D42" s="19" t="s">
        <v>58</v>
      </c>
      <c r="E42" s="20">
        <v>25888</v>
      </c>
      <c r="F42" s="20">
        <f t="shared" si="4"/>
        <v>1294.4000000000001</v>
      </c>
      <c r="G42" s="20">
        <f t="shared" si="1"/>
        <v>27182.400000000001</v>
      </c>
      <c r="H42" s="21" t="str">
        <f t="shared" si="2"/>
        <v>5月</v>
      </c>
    </row>
    <row r="43" spans="2:8" outlineLevel="2">
      <c r="B43" s="12">
        <v>43607</v>
      </c>
      <c r="C43" s="13" t="s">
        <v>66</v>
      </c>
      <c r="D43" s="14" t="s">
        <v>60</v>
      </c>
      <c r="E43" s="15">
        <v>98745</v>
      </c>
      <c r="F43" s="15">
        <f t="shared" si="4"/>
        <v>4937.25</v>
      </c>
      <c r="G43" s="15">
        <f t="shared" si="1"/>
        <v>103682.25</v>
      </c>
      <c r="H43" s="16" t="str">
        <f t="shared" si="2"/>
        <v>5月</v>
      </c>
    </row>
    <row r="44" spans="2:8" outlineLevel="1">
      <c r="B44" s="12"/>
      <c r="C44" s="13"/>
      <c r="D44" s="14"/>
      <c r="E44" s="15"/>
      <c r="F44" s="15"/>
      <c r="G44" s="15">
        <f>SUBTOTAL(4,G38:G43)</f>
        <v>121506</v>
      </c>
      <c r="H44" s="23" t="s">
        <v>85</v>
      </c>
    </row>
    <row r="45" spans="2:8" outlineLevel="2">
      <c r="B45" s="17">
        <v>43617</v>
      </c>
      <c r="C45" s="18" t="s">
        <v>70</v>
      </c>
      <c r="D45" s="19" t="s">
        <v>58</v>
      </c>
      <c r="E45" s="20">
        <v>21688</v>
      </c>
      <c r="F45" s="20">
        <f t="shared" si="4"/>
        <v>1084.4000000000001</v>
      </c>
      <c r="G45" s="20">
        <f t="shared" si="1"/>
        <v>22772.400000000001</v>
      </c>
      <c r="H45" s="21" t="str">
        <f t="shared" si="2"/>
        <v>6月</v>
      </c>
    </row>
    <row r="46" spans="2:8" outlineLevel="2">
      <c r="B46" s="12">
        <v>43619</v>
      </c>
      <c r="C46" s="13" t="s">
        <v>71</v>
      </c>
      <c r="D46" s="14" t="s">
        <v>60</v>
      </c>
      <c r="E46" s="15">
        <v>22498</v>
      </c>
      <c r="F46" s="15">
        <f t="shared" si="4"/>
        <v>1124.9000000000001</v>
      </c>
      <c r="G46" s="15">
        <f t="shared" si="1"/>
        <v>23622.9</v>
      </c>
      <c r="H46" s="16" t="str">
        <f t="shared" si="2"/>
        <v>6月</v>
      </c>
    </row>
    <row r="47" spans="2:8" outlineLevel="2">
      <c r="B47" s="17">
        <v>43630</v>
      </c>
      <c r="C47" s="18" t="s">
        <v>65</v>
      </c>
      <c r="D47" s="19" t="s">
        <v>60</v>
      </c>
      <c r="E47" s="20">
        <v>25168</v>
      </c>
      <c r="F47" s="20">
        <f t="shared" si="4"/>
        <v>1258.4000000000001</v>
      </c>
      <c r="G47" s="20">
        <f t="shared" si="1"/>
        <v>26426.400000000001</v>
      </c>
      <c r="H47" s="21" t="str">
        <f t="shared" si="2"/>
        <v>6月</v>
      </c>
    </row>
    <row r="48" spans="2:8" outlineLevel="2">
      <c r="B48" s="12">
        <v>43626</v>
      </c>
      <c r="C48" s="13" t="s">
        <v>61</v>
      </c>
      <c r="D48" s="14" t="s">
        <v>58</v>
      </c>
      <c r="E48" s="15">
        <v>30050</v>
      </c>
      <c r="F48" s="15">
        <f t="shared" si="4"/>
        <v>1502.5</v>
      </c>
      <c r="G48" s="15">
        <f t="shared" si="1"/>
        <v>31552.5</v>
      </c>
      <c r="H48" s="16" t="str">
        <f t="shared" si="2"/>
        <v>6月</v>
      </c>
    </row>
    <row r="49" spans="2:8" outlineLevel="2">
      <c r="B49" s="17">
        <v>43631</v>
      </c>
      <c r="C49" s="18" t="s">
        <v>69</v>
      </c>
      <c r="D49" s="19" t="s">
        <v>58</v>
      </c>
      <c r="E49" s="20">
        <v>255884</v>
      </c>
      <c r="F49" s="20">
        <f t="shared" si="4"/>
        <v>12794.2</v>
      </c>
      <c r="G49" s="20">
        <f t="shared" si="1"/>
        <v>268678.2</v>
      </c>
      <c r="H49" s="21" t="str">
        <f t="shared" si="2"/>
        <v>6月</v>
      </c>
    </row>
    <row r="50" spans="2:8" outlineLevel="2">
      <c r="B50" s="24">
        <v>43638</v>
      </c>
      <c r="C50" s="25" t="s">
        <v>72</v>
      </c>
      <c r="D50" s="26" t="s">
        <v>58</v>
      </c>
      <c r="E50" s="27">
        <v>66020</v>
      </c>
      <c r="F50" s="27">
        <f t="shared" si="4"/>
        <v>3301</v>
      </c>
      <c r="G50" s="27">
        <f t="shared" si="1"/>
        <v>69321</v>
      </c>
      <c r="H50" s="28" t="str">
        <f t="shared" si="2"/>
        <v>6月</v>
      </c>
    </row>
    <row r="51" spans="2:8" outlineLevel="1">
      <c r="B51" s="29"/>
      <c r="C51" s="30"/>
      <c r="D51" s="31"/>
      <c r="E51" s="32"/>
      <c r="F51" s="32"/>
      <c r="G51" s="32">
        <f>SUBTOTAL(4,G45:G50)</f>
        <v>268678.2</v>
      </c>
      <c r="H51" s="33" t="s">
        <v>86</v>
      </c>
    </row>
    <row r="52" spans="2:8">
      <c r="B52" s="29"/>
      <c r="C52" s="30"/>
      <c r="D52" s="31"/>
      <c r="E52" s="32"/>
      <c r="F52" s="32"/>
      <c r="G52" s="32">
        <f>SUBTOTAL(4,G3:G50)</f>
        <v>889947.45</v>
      </c>
      <c r="H52" s="33" t="s">
        <v>87</v>
      </c>
    </row>
  </sheetData>
  <mergeCells count="1">
    <mergeCell ref="B1:H1"/>
  </mergeCells>
  <phoneticPr fontId="1" type="noConversion"/>
  <dataValidations count="1">
    <dataValidation type="list" allowBlank="1" showInputMessage="1" showErrorMessage="1" sqref="D22:D29 D31:D36 D38:D43 D3:D10 D12:D20 D45:D50" xr:uid="{6120908D-8D24-4063-AD13-511CCBB00258}">
      <formula1>"現金,支票"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976B-EAE1-4872-9CDC-4B304E4D2B2F}">
  <dimension ref="A1:C49"/>
  <sheetViews>
    <sheetView tabSelected="1" workbookViewId="0">
      <selection activeCell="A2" sqref="A2:XFD2"/>
    </sheetView>
  </sheetViews>
  <sheetFormatPr defaultRowHeight="16.75"/>
  <cols>
    <col min="1" max="1" width="17.23046875" style="43" customWidth="1"/>
    <col min="2" max="2" width="25.3828125" style="43" customWidth="1"/>
    <col min="3" max="3" width="21.921875" style="43" customWidth="1"/>
    <col min="4" max="16384" width="9.23046875" style="43"/>
  </cols>
  <sheetData>
    <row r="1" spans="1:3" ht="21.9">
      <c r="A1" s="69" t="s">
        <v>157</v>
      </c>
    </row>
    <row r="2" spans="1:3" ht="19.75">
      <c r="A2" s="69"/>
    </row>
    <row r="3" spans="1:3">
      <c r="A3" s="44" t="s">
        <v>116</v>
      </c>
    </row>
    <row r="4" spans="1:3">
      <c r="A4" s="45"/>
    </row>
    <row r="5" spans="1:3" ht="18">
      <c r="A5" s="46" t="s">
        <v>117</v>
      </c>
    </row>
    <row r="6" spans="1:3" ht="18">
      <c r="A6" s="47"/>
    </row>
    <row r="7" spans="1:3" ht="20.149999999999999">
      <c r="A7" s="48" t="s">
        <v>118</v>
      </c>
    </row>
    <row r="8" spans="1:3" ht="18">
      <c r="A8" s="46" t="s">
        <v>119</v>
      </c>
    </row>
    <row r="9" spans="1:3" ht="18">
      <c r="A9" s="47"/>
    </row>
    <row r="10" spans="1:3" ht="20.149999999999999">
      <c r="A10" s="48" t="s">
        <v>120</v>
      </c>
    </row>
    <row r="11" spans="1:3" ht="18">
      <c r="A11" s="49" t="s">
        <v>121</v>
      </c>
    </row>
    <row r="12" spans="1:3" ht="18">
      <c r="A12" s="47" t="s">
        <v>122</v>
      </c>
    </row>
    <row r="13" spans="1:3" ht="18">
      <c r="A13" s="50" t="s">
        <v>123</v>
      </c>
    </row>
    <row r="14" spans="1:3" ht="18">
      <c r="A14" s="51" t="s">
        <v>124</v>
      </c>
      <c r="B14" s="51" t="s">
        <v>124</v>
      </c>
      <c r="C14" s="52" t="s">
        <v>127</v>
      </c>
    </row>
    <row r="15" spans="1:3" ht="18">
      <c r="A15" s="51" t="s">
        <v>125</v>
      </c>
      <c r="B15" s="51" t="s">
        <v>126</v>
      </c>
      <c r="C15" s="52"/>
    </row>
    <row r="16" spans="1:3" ht="18">
      <c r="A16" s="53">
        <v>1</v>
      </c>
      <c r="B16" s="53">
        <v>101</v>
      </c>
      <c r="C16" s="53" t="s">
        <v>128</v>
      </c>
    </row>
    <row r="17" spans="1:3" ht="18">
      <c r="A17" s="53">
        <v>2</v>
      </c>
      <c r="B17" s="53">
        <v>102</v>
      </c>
      <c r="C17" s="53" t="s">
        <v>129</v>
      </c>
    </row>
    <row r="18" spans="1:3" ht="18">
      <c r="A18" s="53">
        <v>3</v>
      </c>
      <c r="B18" s="53">
        <v>103</v>
      </c>
      <c r="C18" s="53" t="s">
        <v>130</v>
      </c>
    </row>
    <row r="19" spans="1:3" ht="18">
      <c r="A19" s="53">
        <v>4</v>
      </c>
      <c r="B19" s="53">
        <v>104</v>
      </c>
      <c r="C19" s="53" t="s">
        <v>131</v>
      </c>
    </row>
    <row r="20" spans="1:3" ht="18">
      <c r="A20" s="53">
        <v>5</v>
      </c>
      <c r="B20" s="53">
        <v>105</v>
      </c>
      <c r="C20" s="53" t="s">
        <v>132</v>
      </c>
    </row>
    <row r="21" spans="1:3" ht="18">
      <c r="A21" s="53">
        <v>6</v>
      </c>
      <c r="B21" s="53">
        <v>106</v>
      </c>
      <c r="C21" s="53" t="s">
        <v>133</v>
      </c>
    </row>
    <row r="22" spans="1:3" ht="18">
      <c r="A22" s="53">
        <v>7</v>
      </c>
      <c r="B22" s="53">
        <v>107</v>
      </c>
      <c r="C22" s="53" t="s">
        <v>134</v>
      </c>
    </row>
    <row r="23" spans="1:3" ht="18">
      <c r="A23" s="53">
        <v>8</v>
      </c>
      <c r="B23" s="53">
        <v>108</v>
      </c>
      <c r="C23" s="53" t="s">
        <v>135</v>
      </c>
    </row>
    <row r="24" spans="1:3" ht="18">
      <c r="A24" s="53">
        <v>9</v>
      </c>
      <c r="B24" s="53">
        <v>109</v>
      </c>
      <c r="C24" s="53" t="s">
        <v>136</v>
      </c>
    </row>
    <row r="25" spans="1:3" ht="18">
      <c r="A25" s="53">
        <v>10</v>
      </c>
      <c r="B25" s="53">
        <v>110</v>
      </c>
      <c r="C25" s="53" t="s">
        <v>137</v>
      </c>
    </row>
    <row r="26" spans="1:3" ht="18.45" thickBot="1">
      <c r="A26" s="54">
        <v>11</v>
      </c>
      <c r="B26" s="54">
        <v>111</v>
      </c>
      <c r="C26" s="54" t="s">
        <v>138</v>
      </c>
    </row>
    <row r="27" spans="1:3" ht="18">
      <c r="A27" s="50" t="s">
        <v>139</v>
      </c>
    </row>
    <row r="28" spans="1:3" ht="18">
      <c r="A28" s="50" t="s">
        <v>140</v>
      </c>
    </row>
    <row r="29" spans="1:3" ht="18">
      <c r="A29" s="47"/>
    </row>
    <row r="30" spans="1:3" ht="20.149999999999999">
      <c r="A30" s="48" t="s">
        <v>141</v>
      </c>
    </row>
    <row r="31" spans="1:3" ht="18">
      <c r="A31" s="46" t="s">
        <v>142</v>
      </c>
    </row>
    <row r="32" spans="1:3" ht="18">
      <c r="A32" s="46" t="s">
        <v>143</v>
      </c>
    </row>
    <row r="33" spans="1:3" ht="18">
      <c r="A33" s="46" t="s">
        <v>144</v>
      </c>
    </row>
    <row r="34" spans="1:3" ht="18">
      <c r="A34" s="47" t="s">
        <v>145</v>
      </c>
    </row>
    <row r="35" spans="1:3" ht="18">
      <c r="A35" s="46" t="s">
        <v>146</v>
      </c>
    </row>
    <row r="36" spans="1:3" ht="18">
      <c r="A36" s="47"/>
    </row>
    <row r="37" spans="1:3" ht="20.149999999999999">
      <c r="A37" s="48" t="s">
        <v>147</v>
      </c>
    </row>
    <row r="38" spans="1:3" ht="18">
      <c r="A38" s="46" t="s">
        <v>148</v>
      </c>
    </row>
    <row r="39" spans="1:3">
      <c r="A39" s="55" t="s">
        <v>149</v>
      </c>
      <c r="B39" s="56"/>
      <c r="C39" s="56"/>
    </row>
    <row r="40" spans="1:3" ht="18">
      <c r="A40" s="53">
        <v>120</v>
      </c>
      <c r="B40" s="57"/>
      <c r="C40" s="57"/>
    </row>
    <row r="41" spans="1:3" ht="18">
      <c r="A41" s="53">
        <v>10</v>
      </c>
      <c r="B41" s="57"/>
      <c r="C41" s="57"/>
    </row>
    <row r="42" spans="1:3" ht="18">
      <c r="A42" s="53">
        <v>150</v>
      </c>
      <c r="B42" s="57"/>
      <c r="C42" s="57"/>
    </row>
    <row r="43" spans="1:3" ht="18">
      <c r="A43" s="53">
        <v>23</v>
      </c>
      <c r="B43" s="57"/>
      <c r="C43" s="57"/>
    </row>
    <row r="44" spans="1:3">
      <c r="A44" s="58" t="s">
        <v>150</v>
      </c>
      <c r="B44" s="58" t="s">
        <v>151</v>
      </c>
      <c r="C44" s="58" t="s">
        <v>152</v>
      </c>
    </row>
    <row r="45" spans="1:3" ht="52.75">
      <c r="A45" s="53">
        <f>SUBTOTAL(9,A3:A6)</f>
        <v>0</v>
      </c>
      <c r="B45" s="59" t="s">
        <v>153</v>
      </c>
      <c r="C45" s="53">
        <v>303</v>
      </c>
    </row>
    <row r="46" spans="1:3" ht="52.75">
      <c r="A46" s="53" t="e">
        <f>SUBTOTAL(1,A3:A6)</f>
        <v>#DIV/0!</v>
      </c>
      <c r="B46" s="59" t="s">
        <v>154</v>
      </c>
      <c r="C46" s="53">
        <v>75.75</v>
      </c>
    </row>
    <row r="47" spans="1:3">
      <c r="A47" s="58" t="s">
        <v>155</v>
      </c>
      <c r="B47" s="57"/>
      <c r="C47" s="57"/>
    </row>
    <row r="48" spans="1:3" ht="18.45" thickBot="1">
      <c r="A48" s="60" t="s">
        <v>156</v>
      </c>
      <c r="B48" s="60"/>
      <c r="C48" s="60"/>
    </row>
    <row r="49" spans="1:1">
      <c r="A49" s="61"/>
    </row>
  </sheetData>
  <mergeCells count="2">
    <mergeCell ref="C14:C15"/>
    <mergeCell ref="A48:C48"/>
  </mergeCells>
  <phoneticPr fontId="1" type="noConversion"/>
  <hyperlinks>
    <hyperlink ref="A3" r:id="rId1" display="javascript:" xr:uid="{C5BA8A7D-3A8F-4B11-BDFE-A4ED5C8E3DF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F704-697D-4EF6-B9DA-F85388F90B4D}">
  <dimension ref="A1:K3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7" sqref="I7"/>
    </sheetView>
  </sheetViews>
  <sheetFormatPr defaultRowHeight="16.75"/>
  <cols>
    <col min="1" max="1" width="8.23046875" style="43" customWidth="1"/>
    <col min="2" max="2" width="28.15234375" style="43" customWidth="1"/>
    <col min="3" max="3" width="21.921875" style="43" customWidth="1"/>
    <col min="4" max="8" width="9.23046875" style="43"/>
    <col min="9" max="9" width="19.69140625" style="43" customWidth="1"/>
    <col min="10" max="10" width="18.3828125" style="43" customWidth="1"/>
    <col min="11" max="11" width="16.07421875" style="43" customWidth="1"/>
    <col min="12" max="16384" width="9.23046875" style="43"/>
  </cols>
  <sheetData>
    <row r="1" spans="1:11" ht="21.9">
      <c r="A1" s="62" t="s">
        <v>149</v>
      </c>
      <c r="B1" s="63"/>
      <c r="C1" s="63"/>
      <c r="I1" s="69" t="s">
        <v>157</v>
      </c>
    </row>
    <row r="2" spans="1:11" ht="20.149999999999999">
      <c r="A2" s="64">
        <v>120</v>
      </c>
      <c r="B2" s="65"/>
      <c r="C2" s="65"/>
      <c r="I2" s="48" t="s">
        <v>118</v>
      </c>
      <c r="J2" s="46" t="s">
        <v>119</v>
      </c>
    </row>
    <row r="3" spans="1:11" ht="18">
      <c r="A3" s="64">
        <v>10</v>
      </c>
      <c r="B3" s="65"/>
      <c r="C3" s="65"/>
    </row>
    <row r="4" spans="1:11" ht="18">
      <c r="A4" s="64">
        <v>150</v>
      </c>
      <c r="B4" s="65"/>
      <c r="C4" s="65"/>
      <c r="I4" s="47"/>
    </row>
    <row r="5" spans="1:11" ht="20.149999999999999">
      <c r="A5" s="64">
        <v>23</v>
      </c>
      <c r="B5" s="65"/>
      <c r="C5" s="65"/>
      <c r="I5" s="48" t="s">
        <v>120</v>
      </c>
      <c r="J5" s="49" t="s">
        <v>121</v>
      </c>
    </row>
    <row r="6" spans="1:11" ht="18">
      <c r="A6" s="66" t="s">
        <v>150</v>
      </c>
      <c r="B6" s="66" t="s">
        <v>151</v>
      </c>
      <c r="C6" s="66" t="s">
        <v>152</v>
      </c>
      <c r="I6" s="47" t="s">
        <v>122</v>
      </c>
    </row>
    <row r="7" spans="1:11" ht="52.75">
      <c r="A7" s="64">
        <f>SUBTOTAL(9,A2:A5)</f>
        <v>303</v>
      </c>
      <c r="B7" s="59" t="s">
        <v>153</v>
      </c>
      <c r="C7" s="64">
        <v>303</v>
      </c>
      <c r="I7" s="50" t="s">
        <v>123</v>
      </c>
    </row>
    <row r="8" spans="1:11" ht="52.75">
      <c r="A8" s="64">
        <f>SUBTOTAL(1,A2:A5)</f>
        <v>75.75</v>
      </c>
      <c r="B8" s="59" t="s">
        <v>154</v>
      </c>
      <c r="C8" s="64">
        <v>75.75</v>
      </c>
      <c r="I8" s="51" t="s">
        <v>124</v>
      </c>
      <c r="J8" s="51" t="s">
        <v>124</v>
      </c>
      <c r="K8" s="52" t="s">
        <v>127</v>
      </c>
    </row>
    <row r="9" spans="1:11" ht="18">
      <c r="I9" s="51" t="s">
        <v>125</v>
      </c>
      <c r="J9" s="51" t="s">
        <v>126</v>
      </c>
      <c r="K9" s="52"/>
    </row>
    <row r="10" spans="1:11" ht="18">
      <c r="I10" s="53">
        <v>1</v>
      </c>
      <c r="J10" s="53">
        <v>101</v>
      </c>
      <c r="K10" s="53" t="s">
        <v>128</v>
      </c>
    </row>
    <row r="11" spans="1:11" ht="18">
      <c r="I11" s="53">
        <v>2</v>
      </c>
      <c r="J11" s="53">
        <v>102</v>
      </c>
      <c r="K11" s="53" t="s">
        <v>129</v>
      </c>
    </row>
    <row r="12" spans="1:11" ht="18">
      <c r="A12" s="66"/>
      <c r="B12" s="65"/>
      <c r="C12" s="65"/>
      <c r="I12" s="53">
        <v>3</v>
      </c>
      <c r="J12" s="53">
        <v>103</v>
      </c>
      <c r="K12" s="53" t="s">
        <v>130</v>
      </c>
    </row>
    <row r="13" spans="1:11" ht="18.45" thickBot="1">
      <c r="A13" s="70" t="s">
        <v>156</v>
      </c>
      <c r="B13" s="70"/>
      <c r="C13" s="70"/>
      <c r="I13" s="53">
        <v>4</v>
      </c>
      <c r="J13" s="53">
        <v>104</v>
      </c>
      <c r="K13" s="53" t="s">
        <v>131</v>
      </c>
    </row>
    <row r="14" spans="1:11" ht="18">
      <c r="I14" s="53">
        <v>5</v>
      </c>
      <c r="J14" s="53">
        <v>105</v>
      </c>
      <c r="K14" s="53" t="s">
        <v>132</v>
      </c>
    </row>
    <row r="15" spans="1:11" ht="18">
      <c r="I15" s="53">
        <v>6</v>
      </c>
      <c r="J15" s="53">
        <v>106</v>
      </c>
      <c r="K15" s="53" t="s">
        <v>133</v>
      </c>
    </row>
    <row r="16" spans="1:11" ht="18">
      <c r="I16" s="53">
        <v>7</v>
      </c>
      <c r="J16" s="53">
        <v>107</v>
      </c>
      <c r="K16" s="53" t="s">
        <v>134</v>
      </c>
    </row>
    <row r="17" spans="1:11" ht="18">
      <c r="I17" s="53">
        <v>8</v>
      </c>
      <c r="J17" s="53">
        <v>108</v>
      </c>
      <c r="K17" s="53" t="s">
        <v>135</v>
      </c>
    </row>
    <row r="18" spans="1:11" ht="18">
      <c r="I18" s="53">
        <v>9</v>
      </c>
      <c r="J18" s="53">
        <v>109</v>
      </c>
      <c r="K18" s="53" t="s">
        <v>136</v>
      </c>
    </row>
    <row r="19" spans="1:11" ht="18">
      <c r="I19" s="53">
        <v>10</v>
      </c>
      <c r="J19" s="53">
        <v>110</v>
      </c>
      <c r="K19" s="53" t="s">
        <v>137</v>
      </c>
    </row>
    <row r="20" spans="1:11" ht="18.45" thickBot="1">
      <c r="I20" s="54">
        <v>11</v>
      </c>
      <c r="J20" s="54">
        <v>111</v>
      </c>
      <c r="K20" s="54" t="s">
        <v>138</v>
      </c>
    </row>
    <row r="21" spans="1:11" ht="18">
      <c r="I21" s="50" t="s">
        <v>139</v>
      </c>
    </row>
    <row r="22" spans="1:11" ht="18">
      <c r="I22" s="50" t="s">
        <v>140</v>
      </c>
    </row>
    <row r="23" spans="1:11" ht="18">
      <c r="A23" s="47"/>
    </row>
    <row r="24" spans="1:11" ht="18">
      <c r="A24" s="47"/>
    </row>
    <row r="25" spans="1:11" ht="20.149999999999999">
      <c r="I25" s="48" t="s">
        <v>147</v>
      </c>
    </row>
    <row r="26" spans="1:11" ht="18">
      <c r="I26" s="46" t="s">
        <v>148</v>
      </c>
    </row>
    <row r="27" spans="1:11">
      <c r="I27" s="62" t="s">
        <v>149</v>
      </c>
      <c r="J27" s="63"/>
      <c r="K27" s="63"/>
    </row>
    <row r="28" spans="1:11" ht="18">
      <c r="I28" s="64">
        <v>120</v>
      </c>
      <c r="J28" s="65"/>
      <c r="K28" s="65"/>
    </row>
    <row r="29" spans="1:11" ht="18">
      <c r="I29" s="64">
        <v>10</v>
      </c>
      <c r="J29" s="65"/>
      <c r="K29" s="65"/>
    </row>
    <row r="30" spans="1:11" ht="18">
      <c r="I30" s="64">
        <v>150</v>
      </c>
      <c r="J30" s="65"/>
      <c r="K30" s="65"/>
    </row>
    <row r="31" spans="1:11" ht="18">
      <c r="I31" s="64">
        <v>23</v>
      </c>
      <c r="J31" s="65"/>
      <c r="K31" s="65"/>
    </row>
    <row r="32" spans="1:11">
      <c r="I32" s="66" t="s">
        <v>150</v>
      </c>
      <c r="J32" s="66" t="s">
        <v>151</v>
      </c>
      <c r="K32" s="66" t="s">
        <v>152</v>
      </c>
    </row>
    <row r="33" spans="1:11" ht="18">
      <c r="I33" s="64">
        <f>SUBTOTAL(9,I28:I31)</f>
        <v>303</v>
      </c>
      <c r="J33" s="67" t="s">
        <v>153</v>
      </c>
      <c r="K33" s="64">
        <v>303</v>
      </c>
    </row>
    <row r="34" spans="1:11" ht="18">
      <c r="I34" s="64" t="e">
        <f>SUBTOTAL(1,#REF!)</f>
        <v>#REF!</v>
      </c>
      <c r="J34" s="67" t="s">
        <v>154</v>
      </c>
      <c r="K34" s="64">
        <v>75.75</v>
      </c>
    </row>
    <row r="35" spans="1:11">
      <c r="I35" s="66" t="s">
        <v>155</v>
      </c>
      <c r="J35" s="65"/>
      <c r="K35" s="65"/>
    </row>
    <row r="36" spans="1:11" ht="18.45" thickBot="1">
      <c r="I36" s="68" t="s">
        <v>156</v>
      </c>
      <c r="J36" s="68"/>
      <c r="K36" s="68"/>
    </row>
    <row r="37" spans="1:11">
      <c r="A37" s="61"/>
    </row>
  </sheetData>
  <mergeCells count="2">
    <mergeCell ref="K8:K9"/>
    <mergeCell ref="I36:K3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kpa1</vt:lpstr>
      <vt:lpstr>kpa2</vt:lpstr>
      <vt:lpstr>subtotal-格式化條件</vt:lpstr>
      <vt:lpstr>subtotal</vt:lpstr>
      <vt:lpstr>小計加總</vt:lpstr>
      <vt:lpstr>小計平均</vt:lpstr>
      <vt:lpstr>subtotal函數</vt:lpstr>
      <vt:lpstr>subtotal函數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2019-11-01T07:28:05Z</dcterms:created>
  <dcterms:modified xsi:type="dcterms:W3CDTF">2023-04-20T07:59:50Z</dcterms:modified>
</cp:coreProperties>
</file>