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120" yWindow="90" windowWidth="12510" windowHeight="5715" tabRatio="899"/>
  </bookViews>
  <sheets>
    <sheet name="資料庫" sheetId="100" r:id="rId1"/>
    <sheet name="排序篩選" sheetId="99" r:id="rId2"/>
    <sheet name="排序" sheetId="1" r:id="rId3"/>
    <sheet name="多重排序" sheetId="3" r:id="rId4"/>
    <sheet name="導引排序" sheetId="5" r:id="rId5"/>
    <sheet name="顏色排序" sheetId="7" r:id="rId6"/>
    <sheet name="篩選-單欄" sheetId="11" r:id="rId7"/>
    <sheet name="篩選-多重條件" sheetId="15" r:id="rId8"/>
    <sheet name="篩選-介於" sheetId="17" r:id="rId9"/>
    <sheet name="篩選-找前幾名" sheetId="13" r:id="rId10"/>
    <sheet name="篩選-日期介於" sheetId="19" r:id="rId11"/>
    <sheet name="篩選-萬用字元" sheetId="21" r:id="rId12"/>
    <sheet name="篩選-萬用字元1" sheetId="23" r:id="rId13"/>
    <sheet name="篩選-字串" sheetId="89" r:id="rId14"/>
    <sheet name="篩選-字串比較" sheetId="25" r:id="rId15"/>
    <sheet name="篩選-字串比較1" sheetId="27" r:id="rId16"/>
    <sheet name="小計-單一統計數字" sheetId="65" r:id="rId17"/>
    <sheet name="小計-多組統計數字" sheetId="93" r:id="rId18"/>
    <sheet name="小計-練習" sheetId="94" r:id="rId19"/>
    <sheet name="進階篩選-單欄" sheetId="29" r:id="rId20"/>
    <sheet name="進階篩選-單欄-練習" sheetId="30" r:id="rId21"/>
    <sheet name="進階篩選-比較式" sheetId="31" state="hidden" r:id="rId22"/>
    <sheet name="進階篩選-日期" sheetId="33" state="hidden" r:id="rId23"/>
    <sheet name="進階篩選-且" sheetId="35" r:id="rId24"/>
    <sheet name="進階篩選-或" sheetId="39" r:id="rId25"/>
    <sheet name="進階篩選-同列兩個相同欄名" sheetId="37" r:id="rId26"/>
    <sheet name="進階篩選-多列多欄" sheetId="41" r:id="rId27"/>
    <sheet name="進階篩選-練習" sheetId="42" r:id="rId28"/>
    <sheet name="進階篩選-輸出全部欄位" sheetId="59" r:id="rId29"/>
    <sheet name="進階篩選-輸出部份欄位" sheetId="61" r:id="rId30"/>
    <sheet name="進階篩選-不重複" sheetId="63" r:id="rId31"/>
    <sheet name="移除重複記錄" sheetId="95" r:id="rId32"/>
    <sheet name="進階篩選-不重複+移除-練習" sheetId="64" r:id="rId33"/>
  </sheets>
  <definedNames>
    <definedName name="_xlnm._FilterDatabase" localSheetId="31" hidden="1">移除重複記錄!$A$8:$I$8</definedName>
    <definedName name="_xlnm._FilterDatabase" localSheetId="30" hidden="1">'進階篩選-不重複'!$A$1:$I$7</definedName>
    <definedName name="_xlnm._FilterDatabase" localSheetId="22" hidden="1">'進階篩選-日期'!$A$1:$K$13</definedName>
    <definedName name="_xlnm._FilterDatabase" localSheetId="21" hidden="1">'進階篩選-比較式'!$A$1:$K$13</definedName>
    <definedName name="_xlnm._FilterDatabase" localSheetId="23" hidden="1">'進階篩選-且'!$A$1:$K$13</definedName>
    <definedName name="_xlnm._FilterDatabase" localSheetId="25" hidden="1">'進階篩選-同列兩個相同欄名'!$A$1:$K$13</definedName>
    <definedName name="_xlnm._FilterDatabase" localSheetId="26" hidden="1">'進階篩選-多列多欄'!$A$1:$K$13</definedName>
    <definedName name="_xlnm._FilterDatabase" localSheetId="24" hidden="1">'進階篩選-或'!$A$1:$K$13</definedName>
    <definedName name="_xlnm._FilterDatabase" localSheetId="19" hidden="1">'進階篩選-單欄'!$A$1:$K$13</definedName>
    <definedName name="_xlnm._FilterDatabase" localSheetId="20" hidden="1">'進階篩選-單欄-練習'!$A$1:$K$13</definedName>
    <definedName name="_xlnm._FilterDatabase" localSheetId="27" hidden="1">'進階篩選-練習'!$A$1:$K$13</definedName>
    <definedName name="_xlnm._FilterDatabase" localSheetId="28" hidden="1">'進階篩選-輸出全部欄位'!$A$1:$J$13</definedName>
    <definedName name="_xlnm._FilterDatabase" localSheetId="29" hidden="1">'進階篩選-輸出部份欄位'!$A$1:$J$13</definedName>
    <definedName name="_xlnm._FilterDatabase" localSheetId="8" hidden="1">'篩選-介於'!$A$1:$J$13</definedName>
    <definedName name="_xlnm._FilterDatabase" localSheetId="10" hidden="1">'篩選-日期介於'!$A$1:$J$13</definedName>
    <definedName name="_xlnm._FilterDatabase" localSheetId="7" hidden="1">'篩選-多重條件'!$A$1:$J$13</definedName>
    <definedName name="_xlnm._FilterDatabase" localSheetId="13" hidden="1">'篩選-字串'!$A$1:$K$13</definedName>
    <definedName name="_xlnm._FilterDatabase" localSheetId="14" hidden="1">'篩選-字串比較'!$A$1:$K$13</definedName>
    <definedName name="_xlnm._FilterDatabase" localSheetId="15" hidden="1">'篩選-字串比較1'!$A$1:$K$13</definedName>
    <definedName name="_xlnm._FilterDatabase" localSheetId="9" hidden="1">'篩選-找前幾名'!$A$1:$J$13</definedName>
    <definedName name="_xlnm._FilterDatabase" localSheetId="6" hidden="1">'篩選-單欄'!$A$1:$J$13</definedName>
    <definedName name="_xlnm._FilterDatabase" localSheetId="11" hidden="1">'篩選-萬用字元'!$A$1:$J$13</definedName>
    <definedName name="_xlnm._FilterDatabase" localSheetId="12" hidden="1">'篩選-萬用字元1'!$A$1:$J$13</definedName>
    <definedName name="_xlnm._FilterDatabase" localSheetId="5" hidden="1">顏色排序!$A$1:$F$13</definedName>
  </definedNames>
  <calcPr calcId="162913"/>
</workbook>
</file>

<file path=xl/calcChain.xml><?xml version="1.0" encoding="utf-8"?>
<calcChain xmlns="http://schemas.openxmlformats.org/spreadsheetml/2006/main">
  <c r="H7" i="95" l="1"/>
  <c r="I7" i="95" s="1"/>
  <c r="H6" i="95"/>
  <c r="I6" i="95" s="1"/>
  <c r="H5" i="95"/>
  <c r="I5" i="95" s="1"/>
  <c r="H4" i="95"/>
  <c r="I4" i="95" s="1"/>
  <c r="H3" i="95"/>
  <c r="I3" i="95" s="1"/>
  <c r="H2" i="95"/>
  <c r="I2" i="95" s="1"/>
  <c r="H15" i="95" l="1"/>
  <c r="I15" i="95" s="1"/>
  <c r="H14" i="95"/>
  <c r="I14" i="95" s="1"/>
  <c r="H13" i="95"/>
  <c r="I13" i="95" s="1"/>
  <c r="H12" i="95"/>
  <c r="I12" i="95" s="1"/>
  <c r="A17" i="29" l="1"/>
  <c r="I13" i="13" l="1"/>
  <c r="J13" i="13" s="1"/>
  <c r="I8" i="13"/>
  <c r="J8" i="13" s="1"/>
  <c r="I3" i="13"/>
  <c r="J3" i="13" s="1"/>
  <c r="I11" i="13"/>
  <c r="J11" i="13" s="1"/>
  <c r="I7" i="13"/>
  <c r="J7" i="13" s="1"/>
  <c r="I9" i="13"/>
  <c r="J9" i="13" s="1"/>
  <c r="I10" i="13"/>
  <c r="J10" i="13" s="1"/>
  <c r="I4" i="13"/>
  <c r="J4" i="13" s="1"/>
  <c r="I6" i="13"/>
  <c r="J6" i="13" s="1"/>
  <c r="I12" i="13"/>
  <c r="J12" i="13" s="1"/>
  <c r="I2" i="13"/>
  <c r="J2" i="13" s="1"/>
  <c r="I5" i="13"/>
  <c r="J5" i="13" s="1"/>
  <c r="I13" i="17"/>
  <c r="J13" i="17" s="1"/>
  <c r="I12" i="17"/>
  <c r="J12" i="17" s="1"/>
  <c r="I11" i="17"/>
  <c r="J11" i="17" s="1"/>
  <c r="I10" i="17"/>
  <c r="J10" i="17" s="1"/>
  <c r="I9" i="17"/>
  <c r="J9" i="17" s="1"/>
  <c r="I8" i="17"/>
  <c r="J8" i="17" s="1"/>
  <c r="I7" i="17"/>
  <c r="J7" i="17" s="1"/>
  <c r="I6" i="17"/>
  <c r="J6" i="17" s="1"/>
  <c r="I5" i="17"/>
  <c r="J5" i="17" s="1"/>
  <c r="I4" i="17"/>
  <c r="J4" i="17" s="1"/>
  <c r="I3" i="17"/>
  <c r="J3" i="17" s="1"/>
  <c r="I2" i="17"/>
  <c r="J2" i="17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I5" i="15"/>
  <c r="J5" i="15" s="1"/>
  <c r="I4" i="15"/>
  <c r="J4" i="15" s="1"/>
  <c r="I3" i="15"/>
  <c r="J3" i="15" s="1"/>
  <c r="I2" i="15"/>
  <c r="J2" i="15" s="1"/>
  <c r="I13" i="11"/>
  <c r="J13" i="11" s="1"/>
  <c r="I8" i="11"/>
  <c r="J8" i="11" s="1"/>
  <c r="I3" i="11"/>
  <c r="J3" i="11" s="1"/>
  <c r="I11" i="11"/>
  <c r="J11" i="11" s="1"/>
  <c r="I7" i="11"/>
  <c r="J7" i="11" s="1"/>
  <c r="I9" i="11"/>
  <c r="J9" i="11" s="1"/>
  <c r="I10" i="11"/>
  <c r="J10" i="11" s="1"/>
  <c r="I4" i="11"/>
  <c r="J4" i="11" s="1"/>
  <c r="I6" i="11"/>
  <c r="J6" i="11" s="1"/>
  <c r="I12" i="11"/>
  <c r="J12" i="11" s="1"/>
  <c r="I2" i="11"/>
  <c r="J2" i="11" s="1"/>
  <c r="I5" i="11"/>
  <c r="J5" i="11" s="1"/>
  <c r="I8" i="5"/>
  <c r="J8" i="5" s="1"/>
  <c r="I13" i="5"/>
  <c r="J13" i="5" s="1"/>
  <c r="I7" i="5"/>
  <c r="J7" i="5" s="1"/>
  <c r="I12" i="5"/>
  <c r="J12" i="5" s="1"/>
  <c r="I11" i="5"/>
  <c r="J11" i="5" s="1"/>
  <c r="I6" i="5"/>
  <c r="J6" i="5" s="1"/>
  <c r="I10" i="5"/>
  <c r="J10" i="5" s="1"/>
  <c r="I5" i="5"/>
  <c r="J5" i="5" s="1"/>
  <c r="I9" i="5"/>
  <c r="J9" i="5" s="1"/>
  <c r="I4" i="5"/>
  <c r="J4" i="5" s="1"/>
  <c r="I3" i="5"/>
  <c r="J3" i="5" s="1"/>
  <c r="I2" i="5"/>
  <c r="J2" i="5" s="1"/>
  <c r="I3" i="3"/>
  <c r="J3" i="3" s="1"/>
  <c r="I11" i="3"/>
  <c r="J11" i="3" s="1"/>
  <c r="I6" i="3"/>
  <c r="J6" i="3" s="1"/>
  <c r="I13" i="3"/>
  <c r="J13" i="3" s="1"/>
  <c r="I12" i="3"/>
  <c r="J12" i="3" s="1"/>
  <c r="I8" i="3"/>
  <c r="J8" i="3" s="1"/>
  <c r="I9" i="3"/>
  <c r="J9" i="3" s="1"/>
  <c r="I5" i="3"/>
  <c r="J5" i="3" s="1"/>
  <c r="I10" i="3"/>
  <c r="J10" i="3" s="1"/>
  <c r="I2" i="3"/>
  <c r="J2" i="3" s="1"/>
  <c r="I4" i="3"/>
  <c r="J4" i="3" s="1"/>
  <c r="I7" i="3"/>
  <c r="J7" i="3" s="1"/>
  <c r="I13" i="94"/>
  <c r="J13" i="94" s="1"/>
  <c r="I12" i="94"/>
  <c r="J12" i="94" s="1"/>
  <c r="I11" i="94"/>
  <c r="J11" i="94" s="1"/>
  <c r="I10" i="94"/>
  <c r="J10" i="94" s="1"/>
  <c r="I9" i="94"/>
  <c r="J9" i="94" s="1"/>
  <c r="I8" i="94"/>
  <c r="I7" i="94"/>
  <c r="J7" i="94" s="1"/>
  <c r="I6" i="94"/>
  <c r="J6" i="94" s="1"/>
  <c r="I5" i="94"/>
  <c r="J5" i="94" s="1"/>
  <c r="I4" i="94"/>
  <c r="J4" i="94" s="1"/>
  <c r="I3" i="94"/>
  <c r="J3" i="94" s="1"/>
  <c r="I2" i="94"/>
  <c r="J2" i="94" s="1"/>
  <c r="I15" i="93"/>
  <c r="J15" i="93" s="1"/>
  <c r="I14" i="93"/>
  <c r="J14" i="93" s="1"/>
  <c r="I13" i="93"/>
  <c r="J13" i="93" s="1"/>
  <c r="I12" i="93"/>
  <c r="J12" i="93" s="1"/>
  <c r="I11" i="93"/>
  <c r="I8" i="93"/>
  <c r="I7" i="93"/>
  <c r="J7" i="93" s="1"/>
  <c r="I6" i="93"/>
  <c r="J6" i="93" s="1"/>
  <c r="I5" i="93"/>
  <c r="J5" i="93" s="1"/>
  <c r="I4" i="93"/>
  <c r="J4" i="93" s="1"/>
  <c r="I3" i="93"/>
  <c r="J3" i="93" s="1"/>
  <c r="I2" i="93"/>
  <c r="I7" i="65"/>
  <c r="J7" i="65" s="1"/>
  <c r="I6" i="65"/>
  <c r="J6" i="65" s="1"/>
  <c r="I14" i="65"/>
  <c r="J14" i="65" s="1"/>
  <c r="I13" i="65"/>
  <c r="J13" i="65" s="1"/>
  <c r="I5" i="65"/>
  <c r="J5" i="65" s="1"/>
  <c r="I12" i="65"/>
  <c r="J12" i="65" s="1"/>
  <c r="I11" i="65"/>
  <c r="J11" i="65" s="1"/>
  <c r="I10" i="65"/>
  <c r="I8" i="65"/>
  <c r="J8" i="65" s="1"/>
  <c r="I4" i="65"/>
  <c r="J4" i="65" s="1"/>
  <c r="I3" i="65"/>
  <c r="J3" i="65" s="1"/>
  <c r="I2" i="65"/>
  <c r="I13" i="61"/>
  <c r="J13" i="61" s="1"/>
  <c r="I12" i="61"/>
  <c r="J12" i="61" s="1"/>
  <c r="I11" i="61"/>
  <c r="J11" i="61" s="1"/>
  <c r="I10" i="61"/>
  <c r="J10" i="61" s="1"/>
  <c r="I9" i="61"/>
  <c r="J9" i="61" s="1"/>
  <c r="I8" i="61"/>
  <c r="J8" i="61" s="1"/>
  <c r="I7" i="61"/>
  <c r="J7" i="61" s="1"/>
  <c r="I6" i="61"/>
  <c r="J6" i="61" s="1"/>
  <c r="I5" i="61"/>
  <c r="J5" i="61" s="1"/>
  <c r="I4" i="61"/>
  <c r="J4" i="61" s="1"/>
  <c r="I3" i="61"/>
  <c r="J3" i="61" s="1"/>
  <c r="I2" i="61"/>
  <c r="J2" i="61" s="1"/>
  <c r="I13" i="59"/>
  <c r="J13" i="59" s="1"/>
  <c r="I12" i="59"/>
  <c r="J12" i="59" s="1"/>
  <c r="I11" i="59"/>
  <c r="J11" i="59" s="1"/>
  <c r="I10" i="59"/>
  <c r="J10" i="59" s="1"/>
  <c r="I9" i="59"/>
  <c r="J9" i="59" s="1"/>
  <c r="I8" i="59"/>
  <c r="J8" i="59" s="1"/>
  <c r="I7" i="59"/>
  <c r="J7" i="59" s="1"/>
  <c r="I6" i="59"/>
  <c r="J6" i="59" s="1"/>
  <c r="I5" i="59"/>
  <c r="J5" i="59" s="1"/>
  <c r="I4" i="59"/>
  <c r="J4" i="59" s="1"/>
  <c r="I3" i="59"/>
  <c r="J3" i="59" s="1"/>
  <c r="I2" i="59"/>
  <c r="J2" i="59" s="1"/>
  <c r="J13" i="42"/>
  <c r="K13" i="42" s="1"/>
  <c r="J12" i="42"/>
  <c r="K12" i="42" s="1"/>
  <c r="J11" i="42"/>
  <c r="K11" i="42" s="1"/>
  <c r="J10" i="42"/>
  <c r="K10" i="42" s="1"/>
  <c r="J9" i="42"/>
  <c r="K9" i="42" s="1"/>
  <c r="J8" i="42"/>
  <c r="K8" i="42" s="1"/>
  <c r="J7" i="42"/>
  <c r="K7" i="42" s="1"/>
  <c r="J6" i="42"/>
  <c r="K6" i="42" s="1"/>
  <c r="J5" i="42"/>
  <c r="K5" i="42" s="1"/>
  <c r="J4" i="42"/>
  <c r="K4" i="42" s="1"/>
  <c r="J3" i="42"/>
  <c r="K3" i="42" s="1"/>
  <c r="J2" i="42"/>
  <c r="K2" i="42" s="1"/>
  <c r="J13" i="41"/>
  <c r="K13" i="41" s="1"/>
  <c r="J12" i="41"/>
  <c r="K12" i="41" s="1"/>
  <c r="J11" i="41"/>
  <c r="K11" i="41" s="1"/>
  <c r="J10" i="41"/>
  <c r="K10" i="41" s="1"/>
  <c r="J9" i="41"/>
  <c r="K9" i="41" s="1"/>
  <c r="J8" i="41"/>
  <c r="K8" i="41" s="1"/>
  <c r="J7" i="41"/>
  <c r="K7" i="41" s="1"/>
  <c r="J6" i="41"/>
  <c r="K6" i="41" s="1"/>
  <c r="J5" i="41"/>
  <c r="K5" i="41" s="1"/>
  <c r="J4" i="41"/>
  <c r="K4" i="41" s="1"/>
  <c r="J3" i="41"/>
  <c r="K3" i="41" s="1"/>
  <c r="J2" i="41"/>
  <c r="K2" i="41" s="1"/>
  <c r="J13" i="39"/>
  <c r="K13" i="39" s="1"/>
  <c r="J12" i="39"/>
  <c r="K12" i="39" s="1"/>
  <c r="J11" i="39"/>
  <c r="K11" i="39" s="1"/>
  <c r="J10" i="39"/>
  <c r="K10" i="39" s="1"/>
  <c r="J9" i="39"/>
  <c r="K9" i="39" s="1"/>
  <c r="J8" i="39"/>
  <c r="K8" i="39" s="1"/>
  <c r="J7" i="39"/>
  <c r="K7" i="39" s="1"/>
  <c r="J6" i="39"/>
  <c r="K6" i="39" s="1"/>
  <c r="J5" i="39"/>
  <c r="K5" i="39" s="1"/>
  <c r="J4" i="39"/>
  <c r="K4" i="39" s="1"/>
  <c r="J3" i="39"/>
  <c r="K3" i="39" s="1"/>
  <c r="J2" i="39"/>
  <c r="K2" i="39" s="1"/>
  <c r="J13" i="37"/>
  <c r="K13" i="37" s="1"/>
  <c r="J12" i="37"/>
  <c r="K12" i="37" s="1"/>
  <c r="J11" i="37"/>
  <c r="K11" i="37" s="1"/>
  <c r="J10" i="37"/>
  <c r="K10" i="37" s="1"/>
  <c r="J9" i="37"/>
  <c r="K9" i="37" s="1"/>
  <c r="J8" i="37"/>
  <c r="K8" i="37" s="1"/>
  <c r="J7" i="37"/>
  <c r="K7" i="37" s="1"/>
  <c r="J6" i="37"/>
  <c r="K6" i="37" s="1"/>
  <c r="J5" i="37"/>
  <c r="K5" i="37" s="1"/>
  <c r="J4" i="37"/>
  <c r="K4" i="37" s="1"/>
  <c r="J3" i="37"/>
  <c r="K3" i="37" s="1"/>
  <c r="J2" i="37"/>
  <c r="K2" i="37" s="1"/>
  <c r="J13" i="35"/>
  <c r="K13" i="35" s="1"/>
  <c r="J12" i="35"/>
  <c r="K12" i="35" s="1"/>
  <c r="J11" i="35"/>
  <c r="K11" i="35" s="1"/>
  <c r="J10" i="35"/>
  <c r="K10" i="35" s="1"/>
  <c r="J9" i="35"/>
  <c r="K9" i="35" s="1"/>
  <c r="J8" i="35"/>
  <c r="K8" i="35" s="1"/>
  <c r="J7" i="35"/>
  <c r="K7" i="35" s="1"/>
  <c r="J6" i="35"/>
  <c r="K6" i="35" s="1"/>
  <c r="J5" i="35"/>
  <c r="K5" i="35" s="1"/>
  <c r="J4" i="35"/>
  <c r="K4" i="35" s="1"/>
  <c r="J3" i="35"/>
  <c r="K3" i="35" s="1"/>
  <c r="J2" i="35"/>
  <c r="K2" i="35" s="1"/>
  <c r="J13" i="33"/>
  <c r="K13" i="33" s="1"/>
  <c r="J12" i="33"/>
  <c r="K12" i="33" s="1"/>
  <c r="J11" i="33"/>
  <c r="K11" i="33" s="1"/>
  <c r="J10" i="33"/>
  <c r="K10" i="33" s="1"/>
  <c r="J9" i="33"/>
  <c r="K9" i="33" s="1"/>
  <c r="J8" i="33"/>
  <c r="K8" i="33" s="1"/>
  <c r="J7" i="33"/>
  <c r="K7" i="33" s="1"/>
  <c r="J6" i="33"/>
  <c r="K6" i="33" s="1"/>
  <c r="J5" i="33"/>
  <c r="K5" i="33" s="1"/>
  <c r="J4" i="33"/>
  <c r="K4" i="33" s="1"/>
  <c r="J3" i="33"/>
  <c r="K3" i="33" s="1"/>
  <c r="J2" i="33"/>
  <c r="K2" i="33" s="1"/>
  <c r="J13" i="31"/>
  <c r="K13" i="31" s="1"/>
  <c r="J12" i="31"/>
  <c r="K12" i="31" s="1"/>
  <c r="J11" i="31"/>
  <c r="K11" i="31" s="1"/>
  <c r="J10" i="31"/>
  <c r="K10" i="31" s="1"/>
  <c r="J9" i="31"/>
  <c r="K9" i="31" s="1"/>
  <c r="J8" i="31"/>
  <c r="K8" i="31" s="1"/>
  <c r="J7" i="31"/>
  <c r="K7" i="31" s="1"/>
  <c r="J6" i="31"/>
  <c r="K6" i="31" s="1"/>
  <c r="J5" i="31"/>
  <c r="K5" i="31" s="1"/>
  <c r="J4" i="31"/>
  <c r="K4" i="31" s="1"/>
  <c r="J3" i="31"/>
  <c r="K3" i="31" s="1"/>
  <c r="J2" i="31"/>
  <c r="K2" i="31" s="1"/>
  <c r="J4" i="30"/>
  <c r="K4" i="30" s="1"/>
  <c r="J5" i="30"/>
  <c r="K5" i="30" s="1"/>
  <c r="J13" i="30"/>
  <c r="K13" i="30" s="1"/>
  <c r="J6" i="30"/>
  <c r="K6" i="30" s="1"/>
  <c r="J11" i="30"/>
  <c r="K11" i="30" s="1"/>
  <c r="J8" i="30"/>
  <c r="K8" i="30" s="1"/>
  <c r="J12" i="30"/>
  <c r="K12" i="30" s="1"/>
  <c r="J7" i="30"/>
  <c r="K7" i="30" s="1"/>
  <c r="J3" i="30"/>
  <c r="K3" i="30" s="1"/>
  <c r="J2" i="30"/>
  <c r="K2" i="30" s="1"/>
  <c r="J9" i="30"/>
  <c r="K9" i="30" s="1"/>
  <c r="J10" i="30"/>
  <c r="K10" i="30" s="1"/>
  <c r="J4" i="29"/>
  <c r="K4" i="29" s="1"/>
  <c r="J5" i="29"/>
  <c r="K5" i="29" s="1"/>
  <c r="J13" i="29"/>
  <c r="K13" i="29" s="1"/>
  <c r="J6" i="29"/>
  <c r="K6" i="29" s="1"/>
  <c r="J11" i="29"/>
  <c r="K11" i="29" s="1"/>
  <c r="J8" i="29"/>
  <c r="K8" i="29" s="1"/>
  <c r="J12" i="29"/>
  <c r="K12" i="29" s="1"/>
  <c r="J7" i="29"/>
  <c r="K7" i="29" s="1"/>
  <c r="J3" i="29"/>
  <c r="K3" i="29" s="1"/>
  <c r="J2" i="29"/>
  <c r="K2" i="29" s="1"/>
  <c r="J9" i="29"/>
  <c r="K9" i="29" s="1"/>
  <c r="J10" i="29"/>
  <c r="K10" i="29" s="1"/>
  <c r="J13" i="27"/>
  <c r="K13" i="27" s="1"/>
  <c r="J12" i="27"/>
  <c r="K12" i="27" s="1"/>
  <c r="J11" i="27"/>
  <c r="K11" i="27" s="1"/>
  <c r="J10" i="27"/>
  <c r="K10" i="27" s="1"/>
  <c r="J9" i="27"/>
  <c r="K9" i="27" s="1"/>
  <c r="J8" i="27"/>
  <c r="K8" i="27" s="1"/>
  <c r="J7" i="27"/>
  <c r="K7" i="27" s="1"/>
  <c r="J6" i="27"/>
  <c r="K6" i="27" s="1"/>
  <c r="J5" i="27"/>
  <c r="K5" i="27" s="1"/>
  <c r="J4" i="27"/>
  <c r="K4" i="27" s="1"/>
  <c r="J3" i="27"/>
  <c r="K3" i="27" s="1"/>
  <c r="J2" i="27"/>
  <c r="K2" i="27" s="1"/>
  <c r="J13" i="25"/>
  <c r="K13" i="25" s="1"/>
  <c r="J12" i="25"/>
  <c r="K12" i="25" s="1"/>
  <c r="J11" i="25"/>
  <c r="K11" i="25" s="1"/>
  <c r="J10" i="25"/>
  <c r="K10" i="25" s="1"/>
  <c r="J9" i="25"/>
  <c r="K9" i="25" s="1"/>
  <c r="J8" i="25"/>
  <c r="K8" i="25" s="1"/>
  <c r="J7" i="25"/>
  <c r="K7" i="25" s="1"/>
  <c r="J6" i="25"/>
  <c r="K6" i="25" s="1"/>
  <c r="J5" i="25"/>
  <c r="K5" i="25" s="1"/>
  <c r="J4" i="25"/>
  <c r="K4" i="25" s="1"/>
  <c r="J3" i="25"/>
  <c r="K3" i="25" s="1"/>
  <c r="J2" i="25"/>
  <c r="K2" i="25" s="1"/>
  <c r="I13" i="23"/>
  <c r="J13" i="23" s="1"/>
  <c r="I12" i="23"/>
  <c r="J12" i="23" s="1"/>
  <c r="I11" i="23"/>
  <c r="J11" i="23" s="1"/>
  <c r="I10" i="23"/>
  <c r="J10" i="23" s="1"/>
  <c r="I9" i="23"/>
  <c r="J9" i="23" s="1"/>
  <c r="I8" i="23"/>
  <c r="J8" i="23" s="1"/>
  <c r="I7" i="23"/>
  <c r="J7" i="23" s="1"/>
  <c r="I6" i="23"/>
  <c r="J6" i="23" s="1"/>
  <c r="I5" i="23"/>
  <c r="J5" i="23" s="1"/>
  <c r="I4" i="23"/>
  <c r="J4" i="23" s="1"/>
  <c r="I3" i="23"/>
  <c r="J3" i="23" s="1"/>
  <c r="I2" i="23"/>
  <c r="J2" i="23" s="1"/>
  <c r="I13" i="21"/>
  <c r="J13" i="21" s="1"/>
  <c r="I12" i="21"/>
  <c r="J12" i="21" s="1"/>
  <c r="I11" i="21"/>
  <c r="J11" i="21" s="1"/>
  <c r="I10" i="21"/>
  <c r="J10" i="21" s="1"/>
  <c r="I9" i="21"/>
  <c r="J9" i="21" s="1"/>
  <c r="I8" i="21"/>
  <c r="J8" i="21" s="1"/>
  <c r="I7" i="21"/>
  <c r="J7" i="21" s="1"/>
  <c r="I6" i="21"/>
  <c r="J6" i="21" s="1"/>
  <c r="I5" i="21"/>
  <c r="J5" i="21" s="1"/>
  <c r="I4" i="21"/>
  <c r="J4" i="21" s="1"/>
  <c r="I3" i="21"/>
  <c r="J3" i="21" s="1"/>
  <c r="I2" i="21"/>
  <c r="J2" i="21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I3" i="19"/>
  <c r="J3" i="19" s="1"/>
  <c r="I2" i="19"/>
  <c r="J2" i="19" s="1"/>
  <c r="J6" i="89"/>
  <c r="K6" i="89" s="1"/>
  <c r="J3" i="89"/>
  <c r="K3" i="89" s="1"/>
  <c r="J5" i="89"/>
  <c r="K5" i="89" s="1"/>
  <c r="J13" i="89"/>
  <c r="K13" i="89" s="1"/>
  <c r="J11" i="89"/>
  <c r="K11" i="89" s="1"/>
  <c r="J8" i="89"/>
  <c r="K8" i="89" s="1"/>
  <c r="J7" i="89"/>
  <c r="K7" i="89" s="1"/>
  <c r="J12" i="89"/>
  <c r="K12" i="89" s="1"/>
  <c r="J10" i="89"/>
  <c r="K10" i="89" s="1"/>
  <c r="J9" i="89"/>
  <c r="K9" i="89" s="1"/>
  <c r="J4" i="89"/>
  <c r="K4" i="89" s="1"/>
  <c r="J2" i="89"/>
  <c r="K2" i="89" s="1"/>
  <c r="H7" i="64"/>
  <c r="I7" i="64" s="1"/>
  <c r="H6" i="64"/>
  <c r="I6" i="64" s="1"/>
  <c r="H5" i="64"/>
  <c r="I5" i="64" s="1"/>
  <c r="H4" i="64"/>
  <c r="I4" i="64" s="1"/>
  <c r="H3" i="64"/>
  <c r="I3" i="64" s="1"/>
  <c r="H2" i="64"/>
  <c r="I2" i="64" s="1"/>
  <c r="H7" i="63"/>
  <c r="I7" i="63" s="1"/>
  <c r="H6" i="63"/>
  <c r="I6" i="63" s="1"/>
  <c r="H5" i="63"/>
  <c r="I5" i="63" s="1"/>
  <c r="H4" i="63"/>
  <c r="I4" i="63" s="1"/>
  <c r="H3" i="63"/>
  <c r="I3" i="63" s="1"/>
  <c r="H2" i="63"/>
  <c r="I2" i="63" s="1"/>
  <c r="A18" i="61"/>
  <c r="A16" i="39"/>
  <c r="A17" i="37"/>
  <c r="C16" i="37"/>
  <c r="B16" i="37"/>
  <c r="A16" i="37"/>
  <c r="A17" i="35"/>
  <c r="B16" i="35"/>
  <c r="A16" i="35"/>
  <c r="A16" i="33"/>
  <c r="A16" i="31"/>
  <c r="A16" i="29"/>
  <c r="I13" i="1"/>
  <c r="J13" i="1" s="1"/>
  <c r="I4" i="1"/>
  <c r="J4" i="1" s="1"/>
  <c r="I10" i="1"/>
  <c r="J10" i="1" s="1"/>
  <c r="I7" i="1"/>
  <c r="J7" i="1" s="1"/>
  <c r="I8" i="1"/>
  <c r="J8" i="1" s="1"/>
  <c r="I12" i="1"/>
  <c r="J12" i="1" s="1"/>
  <c r="I9" i="1"/>
  <c r="J9" i="1" s="1"/>
  <c r="I5" i="1"/>
  <c r="J5" i="1" s="1"/>
  <c r="I2" i="1"/>
  <c r="J2" i="1" s="1"/>
  <c r="I6" i="1"/>
  <c r="J6" i="1" s="1"/>
  <c r="I11" i="1"/>
  <c r="J11" i="1" s="1"/>
  <c r="I3" i="1"/>
  <c r="J3" i="1" s="1"/>
  <c r="I16" i="93" l="1"/>
  <c r="I9" i="93"/>
  <c r="I15" i="65"/>
  <c r="J11" i="93"/>
  <c r="I17" i="93"/>
  <c r="I10" i="93"/>
  <c r="I9" i="65"/>
  <c r="I16" i="65" s="1"/>
  <c r="J10" i="65"/>
  <c r="J15" i="65" s="1"/>
  <c r="J2" i="65"/>
  <c r="J8" i="94"/>
  <c r="J2" i="93"/>
  <c r="J8" i="93"/>
  <c r="I19" i="93" l="1"/>
  <c r="I18" i="93"/>
  <c r="J17" i="93"/>
  <c r="J16" i="93"/>
  <c r="J9" i="93"/>
  <c r="J10" i="93"/>
  <c r="J9" i="65"/>
  <c r="J16" i="65" s="1"/>
  <c r="J18" i="93" l="1"/>
  <c r="J19" i="93"/>
</calcChain>
</file>

<file path=xl/sharedStrings.xml><?xml version="1.0" encoding="utf-8"?>
<sst xmlns="http://schemas.openxmlformats.org/spreadsheetml/2006/main" count="2752" uniqueCount="154">
  <si>
    <t>編號</t>
    <phoneticPr fontId="3" type="noConversion"/>
  </si>
  <si>
    <t>姓名</t>
  </si>
  <si>
    <t>性別</t>
  </si>
  <si>
    <t>部門</t>
  </si>
  <si>
    <t>職稱</t>
  </si>
  <si>
    <t>生日</t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</si>
  <si>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</si>
  <si>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</si>
  <si>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</si>
  <si>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</si>
  <si>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A02</t>
    <phoneticPr fontId="3" type="noConversion"/>
  </si>
  <si>
    <t>呂玉鳳</t>
    <phoneticPr fontId="3" type="noConversion"/>
  </si>
  <si>
    <t>女</t>
  </si>
  <si>
    <t>會計</t>
  </si>
  <si>
    <t>主任</t>
  </si>
  <si>
    <t>已婚</t>
    <phoneticPr fontId="3" type="noConversion"/>
  </si>
  <si>
    <r>
      <t>A</t>
    </r>
    <r>
      <rPr>
        <sz val="12"/>
        <rFont val="新細明體"/>
        <family val="1"/>
        <charset val="136"/>
      </rPr>
      <t>04</t>
    </r>
    <phoneticPr fontId="3" type="noConversion"/>
  </si>
  <si>
    <t>蕭惠真</t>
    <phoneticPr fontId="3" type="noConversion"/>
  </si>
  <si>
    <t>專員</t>
  </si>
  <si>
    <t>A05</t>
    <phoneticPr fontId="3" type="noConversion"/>
  </si>
  <si>
    <t>林美惠</t>
  </si>
  <si>
    <t>M01</t>
    <phoneticPr fontId="3" type="noConversion"/>
  </si>
  <si>
    <t>男</t>
  </si>
  <si>
    <t>業務</t>
  </si>
  <si>
    <t>M03</t>
    <phoneticPr fontId="3" type="noConversion"/>
  </si>
  <si>
    <t>蘇儀義</t>
    <phoneticPr fontId="3" type="noConversion"/>
  </si>
  <si>
    <t>男</t>
    <phoneticPr fontId="3" type="noConversion"/>
  </si>
  <si>
    <t>M04</t>
    <phoneticPr fontId="3" type="noConversion"/>
  </si>
  <si>
    <t>黃啟川</t>
  </si>
  <si>
    <t>未婚</t>
    <phoneticPr fontId="3" type="noConversion"/>
  </si>
  <si>
    <t>M05</t>
  </si>
  <si>
    <t>林龍盛</t>
    <phoneticPr fontId="3" type="noConversion"/>
  </si>
  <si>
    <t>M07</t>
  </si>
  <si>
    <t>林美珍</t>
    <phoneticPr fontId="3" type="noConversion"/>
  </si>
  <si>
    <t>女</t>
    <phoneticPr fontId="3" type="noConversion"/>
  </si>
  <si>
    <t>業務</t>
    <phoneticPr fontId="3" type="noConversion"/>
  </si>
  <si>
    <t>M08</t>
  </si>
  <si>
    <t>劉銘川</t>
    <phoneticPr fontId="3" type="noConversion"/>
  </si>
  <si>
    <t>專員</t>
    <phoneticPr fontId="3" type="noConversion"/>
  </si>
  <si>
    <r>
      <t>M0</t>
    </r>
    <r>
      <rPr>
        <sz val="12"/>
        <rFont val="新細明體"/>
        <family val="1"/>
        <charset val="136"/>
      </rPr>
      <t>8</t>
    </r>
    <phoneticPr fontId="3" type="noConversion"/>
  </si>
  <si>
    <t>梁國棟</t>
  </si>
  <si>
    <r>
      <t>S</t>
    </r>
    <r>
      <rPr>
        <sz val="12"/>
        <rFont val="新細明體"/>
        <family val="1"/>
        <charset val="136"/>
      </rPr>
      <t>01</t>
    </r>
    <phoneticPr fontId="3" type="noConversion"/>
  </si>
  <si>
    <t>孫國寧</t>
  </si>
  <si>
    <t>門市</t>
  </si>
  <si>
    <r>
      <t>S</t>
    </r>
    <r>
      <rPr>
        <sz val="12"/>
        <rFont val="新細明體"/>
        <family val="1"/>
        <charset val="136"/>
      </rPr>
      <t>03</t>
    </r>
    <phoneticPr fontId="3" type="noConversion"/>
  </si>
  <si>
    <t>楊惠芬</t>
    <phoneticPr fontId="3" type="noConversion"/>
  </si>
  <si>
    <t>林美惠</t>
    <phoneticPr fontId="3" type="noConversion"/>
  </si>
  <si>
    <t>孫國寧</t>
    <phoneticPr fontId="3" type="noConversion"/>
  </si>
  <si>
    <t>電話</t>
  </si>
  <si>
    <t>2517-6399</t>
  </si>
  <si>
    <t>2515-5428</t>
  </si>
  <si>
    <t>2617-6408</t>
  </si>
  <si>
    <t>2736-3972</t>
  </si>
  <si>
    <t>8894-5677</t>
  </si>
  <si>
    <t>5897-4651</t>
  </si>
  <si>
    <t>2555-7892</t>
  </si>
  <si>
    <t>7639-8751</t>
  </si>
  <si>
    <t>3399-5146</t>
  </si>
  <si>
    <t>2502-1520</t>
  </si>
  <si>
    <t>2657-1301</t>
  </si>
  <si>
    <t>2666-3342</t>
  </si>
  <si>
    <t>準則範圍A16:A17</t>
    <phoneticPr fontId="3" type="noConversion"/>
  </si>
  <si>
    <t>準則範圍A16:A17</t>
    <phoneticPr fontId="3" type="noConversion"/>
  </si>
  <si>
    <t>&gt;30</t>
    <phoneticPr fontId="3" type="noConversion"/>
  </si>
  <si>
    <t>準則範圍A16:B18</t>
    <phoneticPr fontId="3" type="noConversion"/>
  </si>
  <si>
    <t>&gt;50000</t>
    <phoneticPr fontId="3" type="noConversion"/>
  </si>
  <si>
    <t>準則範圍A16:C18</t>
    <phoneticPr fontId="3" type="noConversion"/>
  </si>
  <si>
    <t>&gt;=40000</t>
    <phoneticPr fontId="3" type="noConversion"/>
  </si>
  <si>
    <t>&lt;=50000</t>
    <phoneticPr fontId="3" type="noConversion"/>
  </si>
  <si>
    <t>準則範圍A16:A20</t>
    <phoneticPr fontId="3" type="noConversion"/>
  </si>
  <si>
    <t>&lt;30</t>
    <phoneticPr fontId="3" type="noConversion"/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</si>
  <si>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</si>
  <si>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</si>
  <si>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</si>
  <si>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</si>
  <si>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呂玉鳳</t>
    <phoneticPr fontId="3" type="noConversion"/>
  </si>
  <si>
    <t>已婚</t>
    <phoneticPr fontId="3" type="noConversion"/>
  </si>
  <si>
    <t>男</t>
    <phoneticPr fontId="3" type="noConversion"/>
  </si>
  <si>
    <t>蕭惠真</t>
    <phoneticPr fontId="3" type="noConversion"/>
  </si>
  <si>
    <t>蘇儀義</t>
    <phoneticPr fontId="3" type="noConversion"/>
  </si>
  <si>
    <t>無條件之不重複輸出</t>
    <phoneticPr fontId="3" type="noConversion"/>
  </si>
  <si>
    <t>無條件之不重複輸出</t>
    <phoneticPr fontId="3" type="noConversion"/>
  </si>
  <si>
    <t>&gt;=1986/1/1</t>
    <phoneticPr fontId="3" type="noConversion"/>
  </si>
  <si>
    <t>吳明美</t>
    <phoneticPr fontId="3" type="noConversion"/>
  </si>
  <si>
    <t>吳明美</t>
    <phoneticPr fontId="3" type="noConversion"/>
  </si>
  <si>
    <t>吳明美</t>
    <phoneticPr fontId="3" type="noConversion"/>
  </si>
  <si>
    <t>吳明美</t>
    <phoneticPr fontId="3" type="noConversion"/>
  </si>
  <si>
    <t>女</t>
    <phoneticPr fontId="3" type="noConversion"/>
  </si>
  <si>
    <t>&gt;=30</t>
    <phoneticPr fontId="3" type="noConversion"/>
  </si>
  <si>
    <t>女 平均值</t>
  </si>
  <si>
    <t>男 平均值</t>
  </si>
  <si>
    <t>總計平均數</t>
  </si>
  <si>
    <t>女 最大值</t>
  </si>
  <si>
    <t>男 最大值</t>
  </si>
  <si>
    <t>總計最大值</t>
  </si>
  <si>
    <t>蘇*</t>
    <phoneticPr fontId="3" type="noConversion"/>
  </si>
  <si>
    <t>梁*</t>
    <phoneticPr fontId="3" type="noConversion"/>
  </si>
  <si>
    <t>楊*</t>
    <phoneticPr fontId="3" type="noConversion"/>
  </si>
  <si>
    <t>黃*</t>
    <phoneticPr fontId="3" type="noConversion"/>
  </si>
  <si>
    <r>
      <t>資料/排序與篩選/從A到Z排序</t>
    </r>
    <r>
      <rPr>
        <sz val="12"/>
        <color rgb="FF404040"/>
        <rFont val="微軟正黑體"/>
        <family val="2"/>
        <charset val="136"/>
      </rPr>
      <t>』或『</t>
    </r>
    <r>
      <rPr>
        <sz val="12"/>
        <color rgb="FFC00000"/>
        <rFont val="華康粗黑體"/>
        <family val="3"/>
        <charset val="136"/>
      </rPr>
      <t>從Z到A排序</t>
    </r>
    <r>
      <rPr>
        <sz val="12"/>
        <color rgb="FF404040"/>
        <rFont val="微軟正黑體"/>
        <family val="2"/>
        <charset val="136"/>
      </rPr>
      <t>』鈕</t>
    </r>
    <phoneticPr fontId="3" type="noConversion"/>
  </si>
  <si>
    <t>數字</t>
  </si>
  <si>
    <t>文字</t>
  </si>
  <si>
    <t>邏輯值</t>
  </si>
  <si>
    <t>錯誤值</t>
  </si>
  <si>
    <t>空白儲存格</t>
  </si>
  <si>
    <t>除了空白儲存格之外，遞減排序的順序與上列順序恰好相反無論遞增或遞減排序，空白儲存格永遠是排於最後</t>
  </si>
  <si>
    <r>
      <t>u</t>
    </r>
    <r>
      <rPr>
        <sz val="10"/>
        <color rgb="FF404040"/>
        <rFont val="Trebuchet MS"/>
        <family val="2"/>
      </rPr>
      <t>Excel</t>
    </r>
    <r>
      <rPr>
        <sz val="10"/>
        <color rgb="FF404040"/>
        <rFont val="微軟正黑體"/>
        <family val="2"/>
        <charset val="136"/>
      </rPr>
      <t>進行遞增排序時，其資料排列之順序依序為：</t>
    </r>
  </si>
  <si>
    <r>
      <t>u</t>
    </r>
    <r>
      <rPr>
        <sz val="12"/>
        <color rgb="FF404040"/>
        <rFont val="微軟正黑體"/>
        <family val="2"/>
        <charset val="136"/>
      </rPr>
      <t>多重排序上，其處理方式為逆向進行，先排最後一個依據，然後逐一倒著順序排，</t>
    </r>
    <r>
      <rPr>
        <sz val="12"/>
        <color rgb="FF404040"/>
        <rFont val="Trebuchet MS"/>
        <family val="2"/>
      </rPr>
      <t>……</t>
    </r>
    <r>
      <rPr>
        <sz val="12"/>
        <color rgb="FF404040"/>
        <rFont val="微軟正黑體"/>
        <family val="2"/>
        <charset val="136"/>
      </rPr>
      <t>最後，才排主排序鍵</t>
    </r>
  </si>
  <si>
    <r>
      <t>最多可以排序</t>
    </r>
    <r>
      <rPr>
        <sz val="12"/>
        <color rgb="FF404040"/>
        <rFont val="Trebuchet MS"/>
        <family val="2"/>
      </rPr>
      <t>64</t>
    </r>
    <r>
      <rPr>
        <sz val="12"/>
        <color rgb="FF404040"/>
        <rFont val="微軟正黑體"/>
        <family val="2"/>
        <charset val="136"/>
      </rPr>
      <t>個欄</t>
    </r>
    <phoneticPr fontId="3" type="noConversion"/>
  </si>
  <si>
    <r>
      <t>u</t>
    </r>
    <r>
      <rPr>
        <sz val="12"/>
        <color rgb="FF404040"/>
        <rFont val="微軟正黑體"/>
        <family val="2"/>
        <charset val="136"/>
      </rPr>
      <t>利用儲存格色彩、字型色彩或圖示進行排序，係</t>
    </r>
    <r>
      <rPr>
        <sz val="12"/>
        <color rgb="FF404040"/>
        <rFont val="Trebuchet MS"/>
        <family val="2"/>
      </rPr>
      <t>Excel 2007</t>
    </r>
    <r>
      <rPr>
        <sz val="12"/>
        <color rgb="FF404040"/>
        <rFont val="微軟正黑體"/>
        <family val="2"/>
        <charset val="136"/>
      </rPr>
      <t>之新增功能</t>
    </r>
  </si>
  <si>
    <r>
      <t>u</t>
    </r>
    <r>
      <rPr>
        <sz val="12"/>
        <color rgb="FF404040"/>
        <rFont val="微軟正黑體"/>
        <family val="2"/>
        <charset val="136"/>
      </rPr>
      <t>對這些排序依據，</t>
    </r>
    <r>
      <rPr>
        <sz val="12"/>
        <color rgb="FF404040"/>
        <rFont val="Trebuchet MS"/>
        <family val="2"/>
      </rPr>
      <t>Excel</t>
    </r>
    <r>
      <rPr>
        <sz val="12"/>
        <color rgb="FF404040"/>
        <rFont val="微軟正黑體"/>
        <family val="2"/>
        <charset val="136"/>
      </rPr>
      <t>並沒有預設的順序，使用者必須分別為每一個色彩或圖示定義所要的順序</t>
    </r>
  </si>
  <si>
    <r>
      <t>u</t>
    </r>
    <r>
      <rPr>
        <sz val="12"/>
        <color rgb="FF404040"/>
        <rFont val="微軟正黑體"/>
        <family val="2"/>
        <charset val="136"/>
      </rPr>
      <t>無論是色彩或圖示，其處理方式類似，故我們就僅以儲存格色彩為例進行說明</t>
    </r>
  </si>
  <si>
    <t>u一個至少擁有兩列 × 一欄之資料範圍</t>
  </si>
  <si>
    <t>u此範圍中之第一列（即表頭部份）將被視為欄名列，此列中每一欄之字串標記，即為該欄資料之欄名（field）</t>
  </si>
  <si>
    <t>u其欄名可為任何合理之文字標記（中文或英文），最多可使用255個字元</t>
  </si>
  <si>
    <t>此範圍內，第二列開始之每一列資料，即被視為一筆記錄（record）</t>
  </si>
  <si>
    <r>
      <t>按『</t>
    </r>
    <r>
      <rPr>
        <sz val="12"/>
        <color rgb="FFC00000"/>
        <rFont val="華康粗黑體"/>
        <family val="3"/>
        <charset val="136"/>
      </rPr>
      <t>資料/排序與篩選/篩選</t>
    </r>
    <r>
      <rPr>
        <sz val="12"/>
        <color rgb="FF404040"/>
        <rFont val="微軟正黑體"/>
        <family val="2"/>
        <charset val="136"/>
      </rPr>
      <t>』鈕，將直接於各欄名右側加入一向下箭頭</t>
    </r>
    <phoneticPr fontId="3" type="noConversion"/>
  </si>
  <si>
    <r>
      <t>Excel</t>
    </r>
    <r>
      <rPr>
        <sz val="14"/>
        <color rgb="FF90C226"/>
        <rFont val="微軟正黑體"/>
        <family val="2"/>
        <charset val="136"/>
      </rPr>
      <t>之資料庫</t>
    </r>
  </si>
  <si>
    <t>以排序工具鈕處理多重排序</t>
  </si>
  <si>
    <t>透過導引完成排序</t>
  </si>
  <si>
    <t>色彩或圖示排序</t>
  </si>
  <si>
    <t>自動篩選</t>
  </si>
  <si>
    <t>多重欄位多重條件</t>
  </si>
  <si>
    <t>數值篩選</t>
  </si>
  <si>
    <t>依順序找前幾名</t>
  </si>
  <si>
    <t>日期篩選</t>
  </si>
  <si>
    <t>文字篩選</t>
  </si>
  <si>
    <t>進階篩選</t>
  </si>
  <si>
    <t>以比較式來安排準則</t>
  </si>
  <si>
    <t>同列之複合條件</t>
  </si>
  <si>
    <t>不同列之複合條件</t>
  </si>
  <si>
    <t>以參照位址組成之比較式</t>
  </si>
  <si>
    <t>找某年出生者</t>
  </si>
  <si>
    <t>找某月份之壽星</t>
  </si>
  <si>
    <t>將篩選結果複製到別處</t>
  </si>
  <si>
    <t>不選重複的記錄</t>
  </si>
  <si>
    <t>移除重複的記錄</t>
  </si>
  <si>
    <t>安排多個統計數字</t>
  </si>
  <si>
    <t>依條件求平均</t>
  </si>
  <si>
    <t>資料庫統計函數</t>
  </si>
  <si>
    <t>資料驗證</t>
  </si>
  <si>
    <r>
      <t>排序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單一排序鍵</t>
    </r>
  </si>
  <si>
    <r>
      <t>自動篩選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單一欄位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</si>
  <si>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安排準則範圍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</si>
  <si>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於原資料範圍進行進階篩選</t>
    </r>
  </si>
  <si>
    <r>
      <t>利用</t>
    </r>
    <r>
      <rPr>
        <b/>
        <sz val="12"/>
        <color rgb="FF0070C0"/>
        <rFont val="Trebuchet MS"/>
        <family val="2"/>
      </rPr>
      <t>AND</t>
    </r>
    <r>
      <rPr>
        <b/>
        <sz val="12"/>
        <color rgb="FF0070C0"/>
        <rFont val="微軟正黑體"/>
        <family val="2"/>
        <charset val="136"/>
      </rPr>
      <t>及</t>
    </r>
    <r>
      <rPr>
        <b/>
        <sz val="12"/>
        <color rgb="FF0070C0"/>
        <rFont val="Trebuchet MS"/>
        <family val="2"/>
      </rPr>
      <t>OR</t>
    </r>
    <r>
      <rPr>
        <b/>
        <sz val="12"/>
        <color rgb="FF0070C0"/>
        <rFont val="微軟正黑體"/>
        <family val="2"/>
        <charset val="136"/>
      </rPr>
      <t>組合複雜之比較式</t>
    </r>
  </si>
  <si>
    <r>
      <t>找年資已滿</t>
    </r>
    <r>
      <rPr>
        <sz val="12"/>
        <color rgb="FF0070C0"/>
        <rFont val="Trebuchet MS"/>
        <family val="2"/>
      </rPr>
      <t>10</t>
    </r>
    <r>
      <rPr>
        <sz val="12"/>
        <color rgb="FF0070C0"/>
        <rFont val="微軟正黑體"/>
        <family val="2"/>
        <charset val="136"/>
      </rPr>
      <t>年者</t>
    </r>
  </si>
  <si>
    <r>
      <t>分組摘要統計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單一統計數字</t>
    </r>
  </si>
  <si>
    <r>
      <t>資料分析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一般統計函數</t>
    </r>
  </si>
  <si>
    <r>
      <t>依條件算筆數</t>
    </r>
    <r>
      <rPr>
        <sz val="12"/>
        <color rgb="FF0070C0"/>
        <rFont val="Trebuchet MS"/>
        <family val="2"/>
      </rPr>
      <t>COUNTIF()</t>
    </r>
  </si>
  <si>
    <r>
      <t>依條件算加總</t>
    </r>
    <r>
      <rPr>
        <sz val="12"/>
        <color rgb="FF0070C0"/>
        <rFont val="Trebuchet MS"/>
        <family val="2"/>
      </rPr>
      <t>SUMIF()</t>
    </r>
  </si>
  <si>
    <r>
      <t>Excel</t>
    </r>
    <r>
      <rPr>
        <sz val="14"/>
        <color rgb="FF0070C0"/>
        <rFont val="微軟正黑體"/>
        <family val="2"/>
        <charset val="136"/>
      </rPr>
      <t>之資料庫</t>
    </r>
  </si>
  <si>
    <t>移除重複記錄</t>
    <phoneticPr fontId="3" type="noConversion"/>
  </si>
  <si>
    <t>subtotal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</si>
</sst>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yy/mm/dd;@"/>
    <numFmt numFmtId="177" formatCode="_-* #,##0_-;\-* #,##0_-;_-* &quot;-&quot;??_-;_-@_-"/>
    <numFmt numFmtId="178" formatCode="yy/mm/dd"/>
    <numFmt numFmtId="179" formatCode="yyyy/mm/dd;@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20"/>
      <color rgb="FF404040"/>
      <name val="微軟正黑體"/>
      <family val="2"/>
      <charset val="136"/>
    </font>
    <font>
      <sz val="10"/>
      <color rgb="FF404040"/>
      <name val="微軟正黑體"/>
      <family val="2"/>
      <charset val="136"/>
    </font>
    <font>
      <sz val="12"/>
      <color rgb="FFC00000"/>
      <name val="華康粗黑體"/>
      <family val="3"/>
      <charset val="136"/>
    </font>
    <font>
      <sz val="12"/>
      <color rgb="FF404040"/>
      <name val="微軟正黑體"/>
      <family val="2"/>
      <charset val="136"/>
    </font>
    <font>
      <sz val="10"/>
      <color rgb="FF404040"/>
      <name val="Trebuchet MS"/>
      <family val="2"/>
    </font>
    <font>
      <sz val="10"/>
      <name val="新細明體"/>
      <family val="1"/>
      <charset val="136"/>
    </font>
    <font>
      <sz val="12"/>
      <color rgb="FF404040"/>
      <name val="Trebuchet MS"/>
      <family val="2"/>
    </font>
    <font>
      <sz val="14"/>
      <color rgb="FF90C226"/>
      <name val="Trebuchet MS"/>
      <family val="2"/>
    </font>
    <font>
      <sz val="14"/>
      <color rgb="FF90C226"/>
      <name val="微軟正黑體"/>
      <family val="2"/>
      <charset val="136"/>
    </font>
    <font>
      <b/>
      <sz val="12"/>
      <color rgb="FF0070C0"/>
      <name val="微軟正黑體"/>
      <family val="2"/>
      <charset val="136"/>
    </font>
    <font>
      <b/>
      <sz val="12"/>
      <color rgb="FF0070C0"/>
      <name val="Trebuchet MS"/>
      <family val="2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4"/>
      <color rgb="FF0070C0"/>
      <name val="Trebuchet MS"/>
      <family val="2"/>
    </font>
    <font>
      <sz val="14"/>
      <color rgb="FF0070C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indexed="22"/>
        <bgColor indexed="1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2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1" applyNumberFormat="1" applyFont="1" applyFill="1" applyBorder="1" applyAlignment="1">
      <alignment horizontal="right" wrapText="1"/>
    </xf>
    <xf numFmtId="0" fontId="1" fillId="2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left" wrapText="1"/>
    </xf>
    <xf numFmtId="0" fontId="1" fillId="4" borderId="0" xfId="2" applyFont="1" applyFill="1" applyBorder="1" applyAlignment="1">
      <alignment horizontal="left" wrapText="1"/>
    </xf>
    <xf numFmtId="0" fontId="1" fillId="5" borderId="0" xfId="2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right"/>
    </xf>
    <xf numFmtId="0" fontId="6" fillId="7" borderId="0" xfId="0" applyFont="1" applyFill="1" applyBorder="1" applyAlignment="1">
      <alignment horizontal="left"/>
    </xf>
    <xf numFmtId="0" fontId="6" fillId="7" borderId="0" xfId="2" applyFont="1" applyFill="1" applyBorder="1" applyAlignment="1">
      <alignment horizontal="left" wrapText="1"/>
    </xf>
    <xf numFmtId="0" fontId="4" fillId="7" borderId="0" xfId="0" applyFont="1" applyFill="1" applyBorder="1" applyAlignment="1"/>
    <xf numFmtId="177" fontId="4" fillId="8" borderId="0" xfId="1" applyNumberFormat="1" applyFont="1" applyFill="1" applyBorder="1" applyAlignment="1">
      <alignment wrapText="1"/>
    </xf>
    <xf numFmtId="178" fontId="4" fillId="7" borderId="0" xfId="0" applyNumberFormat="1" applyFont="1" applyFill="1" applyBorder="1" applyAlignment="1"/>
    <xf numFmtId="0" fontId="0" fillId="0" borderId="0" xfId="0" applyFont="1"/>
    <xf numFmtId="14" fontId="0" fillId="0" borderId="0" xfId="0" applyNumberFormat="1"/>
    <xf numFmtId="179" fontId="1" fillId="0" borderId="0" xfId="0" applyNumberFormat="1" applyFont="1" applyFill="1" applyBorder="1" applyAlignment="1"/>
    <xf numFmtId="0" fontId="0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9" fillId="0" borderId="0" xfId="0" applyFont="1"/>
    <xf numFmtId="0" fontId="8" fillId="0" borderId="0" xfId="0" applyFont="1" applyAlignment="1">
      <alignment horizontal="justify" vertical="center" readingOrder="1"/>
    </xf>
    <xf numFmtId="0" fontId="12" fillId="0" borderId="0" xfId="0" applyFont="1" applyAlignment="1">
      <alignment readingOrder="1"/>
    </xf>
    <xf numFmtId="0" fontId="7" fillId="0" borderId="0" xfId="0" applyFont="1"/>
    <xf numFmtId="0" fontId="10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16" fillId="9" borderId="0" xfId="0" applyFont="1" applyFill="1" applyAlignment="1">
      <alignment horizontal="left" vertical="center" readingOrder="1"/>
    </xf>
  </cellXfs>
  <cellStyles count="3">
    <cellStyle name="一般" xfId="0" builtinId="0"/>
    <cellStyle name="一般_Sheet1" xfId="2"/>
    <cellStyle name="千分位" xfId="1" builtinId="3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13</xdr:col>
      <xdr:colOff>372400</xdr:colOff>
      <xdr:row>27</xdr:row>
      <xdr:rowOff>149696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2133600"/>
          <a:ext cx="5858800" cy="2664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28575</xdr:rowOff>
    </xdr:from>
    <xdr:to>
      <xdr:col>19</xdr:col>
      <xdr:colOff>73095</xdr:colOff>
      <xdr:row>10</xdr:row>
      <xdr:rowOff>110579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28575"/>
          <a:ext cx="4797495" cy="21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7" workbookViewId="0">
      <selection activeCell="A27" sqref="A27"/>
    </sheetView>
  </sheetViews>
  <sheetFormatPr defaultRowHeight="16.5"/>
  <cols>
    <col min="1" max="1" width="42.75" customWidth="1"/>
  </cols>
  <sheetData>
    <row r="1" spans="1:1" ht="18.75">
      <c r="A1" s="33" t="s">
        <v>151</v>
      </c>
    </row>
    <row r="2" spans="1:1" ht="18">
      <c r="A2" s="34" t="s">
        <v>141</v>
      </c>
    </row>
    <row r="3" spans="1:1">
      <c r="A3" s="31" t="s">
        <v>118</v>
      </c>
    </row>
    <row r="4" spans="1:1">
      <c r="A4" s="31" t="s">
        <v>119</v>
      </c>
    </row>
    <row r="5" spans="1:1">
      <c r="A5" s="31" t="s">
        <v>120</v>
      </c>
    </row>
    <row r="6" spans="1:1">
      <c r="A6" s="34" t="s">
        <v>121</v>
      </c>
    </row>
    <row r="7" spans="1:1" ht="18">
      <c r="A7" s="31" t="s">
        <v>142</v>
      </c>
    </row>
    <row r="8" spans="1:1">
      <c r="A8" s="31" t="s">
        <v>122</v>
      </c>
    </row>
    <row r="9" spans="1:1">
      <c r="A9" s="31" t="s">
        <v>123</v>
      </c>
    </row>
    <row r="10" spans="1:1">
      <c r="A10" s="31" t="s">
        <v>124</v>
      </c>
    </row>
    <row r="11" spans="1:1">
      <c r="A11" s="31" t="s">
        <v>125</v>
      </c>
    </row>
    <row r="12" spans="1:1">
      <c r="A12" s="31" t="s">
        <v>126</v>
      </c>
    </row>
    <row r="13" spans="1:1">
      <c r="A13" s="34" t="s">
        <v>127</v>
      </c>
    </row>
    <row r="14" spans="1:1" ht="18">
      <c r="A14" s="31" t="s">
        <v>143</v>
      </c>
    </row>
    <row r="15" spans="1:1" ht="18">
      <c r="A15" s="31" t="s">
        <v>144</v>
      </c>
    </row>
    <row r="16" spans="1:1">
      <c r="A16" s="31" t="s">
        <v>128</v>
      </c>
    </row>
    <row r="17" spans="1:2">
      <c r="A17" s="31" t="s">
        <v>129</v>
      </c>
    </row>
    <row r="18" spans="1:2">
      <c r="A18" s="31" t="s">
        <v>130</v>
      </c>
    </row>
    <row r="19" spans="1:2">
      <c r="A19" s="32" t="s">
        <v>131</v>
      </c>
    </row>
    <row r="20" spans="1:2" ht="18">
      <c r="A20" s="31" t="s">
        <v>145</v>
      </c>
    </row>
    <row r="21" spans="1:2">
      <c r="A21" s="32" t="s">
        <v>132</v>
      </c>
    </row>
    <row r="22" spans="1:2">
      <c r="A22" s="32" t="s">
        <v>133</v>
      </c>
    </row>
    <row r="23" spans="1:2" ht="18">
      <c r="A23" s="32" t="s">
        <v>146</v>
      </c>
    </row>
    <row r="24" spans="1:2">
      <c r="A24" s="32" t="s">
        <v>134</v>
      </c>
    </row>
    <row r="25" spans="1:2">
      <c r="A25" s="32" t="s">
        <v>135</v>
      </c>
    </row>
    <row r="26" spans="1:2">
      <c r="A26" s="32" t="s">
        <v>136</v>
      </c>
    </row>
    <row r="27" spans="1:2" ht="18">
      <c r="A27" s="34" t="s">
        <v>147</v>
      </c>
      <c r="B27" t="s">
        <v>153</v>
      </c>
    </row>
    <row r="28" spans="1:2">
      <c r="A28" s="32" t="s">
        <v>137</v>
      </c>
    </row>
    <row r="29" spans="1:2" ht="18">
      <c r="A29" s="34" t="s">
        <v>148</v>
      </c>
    </row>
    <row r="30" spans="1:2" ht="18">
      <c r="A30" s="32" t="s">
        <v>149</v>
      </c>
    </row>
    <row r="31" spans="1:2" ht="18">
      <c r="A31" s="32" t="s">
        <v>150</v>
      </c>
    </row>
    <row r="32" spans="1:2">
      <c r="A32" s="32" t="s">
        <v>138</v>
      </c>
    </row>
    <row r="33" spans="1:1">
      <c r="A33" s="32" t="s">
        <v>139</v>
      </c>
    </row>
    <row r="34" spans="1:1">
      <c r="A34" s="32" t="s">
        <v>140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J2" sqref="J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9">
      <top10 val="3" filterVal="56650"/>
    </filterColumn>
  </autoFilter>
  <sortState ref="A2:J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P28" sqref="P28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hidden="1">
      <c r="A5" s="3" t="s">
        <v>21</v>
      </c>
      <c r="B5" s="23" t="s">
        <v>85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5">
      <customFilters and="1">
        <customFilter operator="greaterThanOrEqual" val="30317"/>
        <customFilter operator="lessThanOrEqual" val="30681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A2" sqref="A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hidden="1">
      <c r="A5" s="3" t="s">
        <v>21</v>
      </c>
      <c r="B5" s="23" t="s">
        <v>85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0">
      <customFilters>
        <customFilter val="A*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B2" sqref="B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hidden="1">
      <c r="A5" s="3" t="s">
        <v>21</v>
      </c>
      <c r="B5" s="23" t="s">
        <v>85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1">
      <customFilters>
        <customFilter val="林*"/>
        <customFilter val="?國?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workbookViewId="0">
      <selection activeCell="B2" sqref="B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85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autoFilter ref="A1:K13">
    <filterColumn colId="1">
      <customFilters>
        <customFilter val="林*"/>
        <customFilter val="*川"/>
      </customFilters>
    </filterColumn>
  </autoFilter>
  <sortState ref="A2:K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workbookViewId="0">
      <selection activeCell="H2" sqref="H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85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autoFilter ref="A1:K13">
    <filterColumn colId="7">
      <customFilters and="1">
        <customFilter operator="greaterThanOrEqual" val="2520-0000"/>
        <customFilter operator="lessThanOrEqual" val="2750-9999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"/>
  <sheetViews>
    <sheetView workbookViewId="0">
      <selection activeCell="H2" sqref="H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85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</sheetData>
  <autoFilter ref="A1:K13">
    <filterColumn colId="7">
      <customFilters and="1">
        <customFilter operator="notEqual" val="2*"/>
        <customFilter val="*1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"/>
  <sheetViews>
    <sheetView workbookViewId="0">
      <pane ySplit="1" topLeftCell="A14" activePane="bottomLeft" state="frozen"/>
      <selection activeCell="C2" sqref="C2"/>
      <selection pane="bottomLeft" activeCell="C2" sqref="C2"/>
    </sheetView>
  </sheetViews>
  <sheetFormatPr defaultRowHeight="16.5" outlineLevelRow="2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outlineLevel="2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4" ca="1" si="0">YEAR(TODAY())-YEAR(F2)</f>
        <v>32</v>
      </c>
      <c r="J2" s="8">
        <f t="shared" ref="J2:J14" ca="1" si="1">IF(E2="主任",40000,30000)+H2*5000+I2*50</f>
        <v>61600</v>
      </c>
    </row>
    <row r="3" spans="1:10" outlineLevel="2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outlineLevel="2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outlineLevel="2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 outlineLevel="2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 outlineLevel="2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 outlineLevel="2">
      <c r="A8" s="3" t="s">
        <v>21</v>
      </c>
      <c r="B8" s="23" t="s">
        <v>84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ca="1" si="0"/>
        <v>44</v>
      </c>
      <c r="J8" s="8">
        <f t="shared" ca="1" si="1"/>
        <v>62200</v>
      </c>
    </row>
    <row r="9" spans="1:10" outlineLevel="1">
      <c r="A9" s="3"/>
      <c r="B9" s="23"/>
      <c r="C9" s="24" t="s">
        <v>89</v>
      </c>
      <c r="D9" s="5"/>
      <c r="E9" s="5"/>
      <c r="F9" s="6"/>
      <c r="G9" s="7"/>
      <c r="H9" s="7"/>
      <c r="I9" s="7">
        <f ca="1">SUBTOTAL(1,I2:I8)</f>
        <v>37.428571428571431</v>
      </c>
      <c r="J9" s="8">
        <f ca="1">SUBTOTAL(1,J2:J8)</f>
        <v>53300</v>
      </c>
    </row>
    <row r="10" spans="1:10" outlineLevel="2">
      <c r="A10" s="3" t="s">
        <v>24</v>
      </c>
      <c r="B10" s="4" t="s">
        <v>25</v>
      </c>
      <c r="C10" s="4" t="s">
        <v>26</v>
      </c>
      <c r="D10" s="5" t="s">
        <v>23</v>
      </c>
      <c r="E10" s="5" t="s">
        <v>18</v>
      </c>
      <c r="F10" s="6">
        <v>29927</v>
      </c>
      <c r="G10" s="7" t="s">
        <v>15</v>
      </c>
      <c r="H10" s="7">
        <v>5</v>
      </c>
      <c r="I10" s="7">
        <f t="shared" ca="1" si="0"/>
        <v>36</v>
      </c>
      <c r="J10" s="8">
        <f t="shared" ca="1" si="1"/>
        <v>56800</v>
      </c>
    </row>
    <row r="11" spans="1:10" outlineLevel="2">
      <c r="A11" s="3" t="s">
        <v>27</v>
      </c>
      <c r="B11" s="4" t="s">
        <v>28</v>
      </c>
      <c r="C11" s="4" t="s">
        <v>22</v>
      </c>
      <c r="D11" s="5" t="s">
        <v>23</v>
      </c>
      <c r="E11" s="5" t="s">
        <v>18</v>
      </c>
      <c r="F11" s="6">
        <v>32279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outlineLevel="2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outlineLevel="2">
      <c r="A13" s="3" t="s">
        <v>36</v>
      </c>
      <c r="B13" s="4" t="s">
        <v>37</v>
      </c>
      <c r="C13" s="4" t="s">
        <v>26</v>
      </c>
      <c r="D13" s="5" t="s">
        <v>35</v>
      </c>
      <c r="E13" s="5" t="s">
        <v>38</v>
      </c>
      <c r="F13" s="6">
        <v>29533</v>
      </c>
      <c r="G13" s="7" t="s">
        <v>15</v>
      </c>
      <c r="H13" s="7">
        <v>4</v>
      </c>
      <c r="I13" s="7">
        <f t="shared" ca="1" si="0"/>
        <v>37</v>
      </c>
      <c r="J13" s="8">
        <f t="shared" ca="1" si="1"/>
        <v>51850</v>
      </c>
    </row>
    <row r="14" spans="1:10" outlineLevel="2">
      <c r="A14" s="3" t="s">
        <v>39</v>
      </c>
      <c r="B14" s="4" t="s">
        <v>40</v>
      </c>
      <c r="C14" s="4" t="s">
        <v>22</v>
      </c>
      <c r="D14" s="5" t="s">
        <v>23</v>
      </c>
      <c r="E14" s="5" t="s">
        <v>18</v>
      </c>
      <c r="F14" s="6">
        <v>32490</v>
      </c>
      <c r="G14" s="7" t="s">
        <v>29</v>
      </c>
      <c r="H14" s="7">
        <v>4</v>
      </c>
      <c r="I14" s="7">
        <f t="shared" ca="1" si="0"/>
        <v>29</v>
      </c>
      <c r="J14" s="8">
        <f t="shared" ca="1" si="1"/>
        <v>51450</v>
      </c>
    </row>
    <row r="15" spans="1:10" outlineLevel="1">
      <c r="A15" s="3"/>
      <c r="B15" s="4"/>
      <c r="C15" s="24" t="s">
        <v>90</v>
      </c>
      <c r="D15" s="5"/>
      <c r="E15" s="5"/>
      <c r="F15" s="6"/>
      <c r="G15" s="7"/>
      <c r="H15" s="7"/>
      <c r="I15" s="7">
        <f ca="1">SUBTOTAL(1,I10:I14)</f>
        <v>33</v>
      </c>
      <c r="J15" s="8">
        <f ca="1">SUBTOTAL(1,J10:J14)</f>
        <v>51650</v>
      </c>
    </row>
    <row r="16" spans="1:10">
      <c r="A16" s="3"/>
      <c r="B16" s="4"/>
      <c r="C16" s="24" t="s">
        <v>91</v>
      </c>
      <c r="D16" s="5"/>
      <c r="E16" s="5"/>
      <c r="F16" s="6"/>
      <c r="G16" s="7"/>
      <c r="H16" s="7"/>
      <c r="I16" s="7">
        <f ca="1">SUBTOTAL(1,I2:I14)</f>
        <v>35.583333333333336</v>
      </c>
      <c r="J16" s="8">
        <f ca="1">SUBTOTAL(1,J2:J14)</f>
        <v>52612.5</v>
      </c>
    </row>
  </sheetData>
  <sortState ref="A2:J13">
    <sortCondition ref="C6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6.5" outlineLevelRow="3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outlineLevel="3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7" ca="1" si="0">YEAR(TODAY())-YEAR(F2)</f>
        <v>32</v>
      </c>
      <c r="J2" s="8">
        <f t="shared" ref="J2:J7" ca="1" si="1">IF(E2="主任",40000,30000)+H2*5000+I2*50</f>
        <v>61600</v>
      </c>
    </row>
    <row r="3" spans="1:10" outlineLevel="3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outlineLevel="3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outlineLevel="3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 outlineLevel="3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 outlineLevel="3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 outlineLevel="3">
      <c r="A8" s="3" t="s">
        <v>21</v>
      </c>
      <c r="B8" s="23" t="s">
        <v>84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ref="I8:I15" ca="1" si="2">YEAR(TODAY())-YEAR(F8)</f>
        <v>44</v>
      </c>
      <c r="J8" s="8">
        <f t="shared" ref="J8:J15" ca="1" si="3">IF(E8="主任",40000,30000)+H8*5000+I8*50</f>
        <v>62200</v>
      </c>
    </row>
    <row r="9" spans="1:10" outlineLevel="2">
      <c r="A9" s="3"/>
      <c r="B9" s="23"/>
      <c r="C9" s="24" t="s">
        <v>92</v>
      </c>
      <c r="D9" s="5"/>
      <c r="E9" s="5"/>
      <c r="F9" s="6"/>
      <c r="G9" s="7"/>
      <c r="H9" s="7"/>
      <c r="I9" s="7">
        <f ca="1">SUBTOTAL(4,I2:I8)</f>
        <v>46</v>
      </c>
      <c r="J9" s="8">
        <f ca="1">SUBTOTAL(4,J2:J8)</f>
        <v>62200</v>
      </c>
    </row>
    <row r="10" spans="1:10" outlineLevel="1">
      <c r="A10" s="3"/>
      <c r="B10" s="23"/>
      <c r="C10" s="24" t="s">
        <v>89</v>
      </c>
      <c r="D10" s="5"/>
      <c r="E10" s="5"/>
      <c r="F10" s="6"/>
      <c r="G10" s="7"/>
      <c r="H10" s="7"/>
      <c r="I10" s="7">
        <f ca="1">SUBTOTAL(1,I2:I8)</f>
        <v>37.428571428571431</v>
      </c>
      <c r="J10" s="8">
        <f ca="1">SUBTOTAL(1,J2:J8)</f>
        <v>53300</v>
      </c>
    </row>
    <row r="11" spans="1:10" outlineLevel="3">
      <c r="A11" s="3" t="s">
        <v>24</v>
      </c>
      <c r="B11" s="4" t="s">
        <v>25</v>
      </c>
      <c r="C11" s="4" t="s">
        <v>26</v>
      </c>
      <c r="D11" s="5" t="s">
        <v>23</v>
      </c>
      <c r="E11" s="5" t="s">
        <v>18</v>
      </c>
      <c r="F11" s="6">
        <v>29927</v>
      </c>
      <c r="G11" s="7" t="s">
        <v>15</v>
      </c>
      <c r="H11" s="7">
        <v>5</v>
      </c>
      <c r="I11" s="7">
        <f t="shared" ca="1" si="2"/>
        <v>36</v>
      </c>
      <c r="J11" s="8">
        <f t="shared" ca="1" si="3"/>
        <v>56800</v>
      </c>
    </row>
    <row r="12" spans="1:10" outlineLevel="3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>
        <v>4</v>
      </c>
      <c r="I12" s="7">
        <f t="shared" ca="1" si="2"/>
        <v>29</v>
      </c>
      <c r="J12" s="8">
        <f t="shared" ca="1" si="3"/>
        <v>51450</v>
      </c>
    </row>
    <row r="13" spans="1:10" outlineLevel="3">
      <c r="A13" s="3" t="s">
        <v>30</v>
      </c>
      <c r="B13" s="4" t="s">
        <v>31</v>
      </c>
      <c r="C13" s="4" t="s">
        <v>22</v>
      </c>
      <c r="D13" s="5" t="s">
        <v>23</v>
      </c>
      <c r="E13" s="5" t="s">
        <v>18</v>
      </c>
      <c r="F13" s="6">
        <v>30441</v>
      </c>
      <c r="G13" s="7" t="s">
        <v>29</v>
      </c>
      <c r="H13" s="7">
        <v>3</v>
      </c>
      <c r="I13" s="7">
        <f t="shared" ca="1" si="2"/>
        <v>34</v>
      </c>
      <c r="J13" s="8">
        <f t="shared" ca="1" si="3"/>
        <v>46700</v>
      </c>
    </row>
    <row r="14" spans="1:10" outlineLevel="3">
      <c r="A14" s="3" t="s">
        <v>36</v>
      </c>
      <c r="B14" s="4" t="s">
        <v>37</v>
      </c>
      <c r="C14" s="4" t="s">
        <v>26</v>
      </c>
      <c r="D14" s="5" t="s">
        <v>35</v>
      </c>
      <c r="E14" s="5" t="s">
        <v>38</v>
      </c>
      <c r="F14" s="6">
        <v>29533</v>
      </c>
      <c r="G14" s="7" t="s">
        <v>15</v>
      </c>
      <c r="H14" s="7">
        <v>4</v>
      </c>
      <c r="I14" s="7">
        <f t="shared" ca="1" si="2"/>
        <v>37</v>
      </c>
      <c r="J14" s="8">
        <f t="shared" ca="1" si="3"/>
        <v>51850</v>
      </c>
    </row>
    <row r="15" spans="1:10" outlineLevel="3">
      <c r="A15" s="3" t="s">
        <v>39</v>
      </c>
      <c r="B15" s="4" t="s">
        <v>40</v>
      </c>
      <c r="C15" s="4" t="s">
        <v>22</v>
      </c>
      <c r="D15" s="5" t="s">
        <v>23</v>
      </c>
      <c r="E15" s="5" t="s">
        <v>18</v>
      </c>
      <c r="F15" s="6">
        <v>32490</v>
      </c>
      <c r="G15" s="7" t="s">
        <v>29</v>
      </c>
      <c r="H15" s="7">
        <v>4</v>
      </c>
      <c r="I15" s="7">
        <f t="shared" ca="1" si="2"/>
        <v>29</v>
      </c>
      <c r="J15" s="8">
        <f t="shared" ca="1" si="3"/>
        <v>51450</v>
      </c>
    </row>
    <row r="16" spans="1:10" outlineLevel="2">
      <c r="A16" s="3"/>
      <c r="B16" s="4"/>
      <c r="C16" s="24" t="s">
        <v>93</v>
      </c>
      <c r="D16" s="5"/>
      <c r="E16" s="5"/>
      <c r="F16" s="6"/>
      <c r="G16" s="7"/>
      <c r="H16" s="7"/>
      <c r="I16" s="7">
        <f ca="1">SUBTOTAL(4,I11:I15)</f>
        <v>37</v>
      </c>
      <c r="J16" s="8">
        <f ca="1">SUBTOTAL(4,J11:J15)</f>
        <v>56800</v>
      </c>
    </row>
    <row r="17" spans="1:10" outlineLevel="1">
      <c r="A17" s="3"/>
      <c r="B17" s="4"/>
      <c r="C17" s="24" t="s">
        <v>90</v>
      </c>
      <c r="D17" s="5"/>
      <c r="E17" s="5"/>
      <c r="F17" s="6"/>
      <c r="G17" s="7"/>
      <c r="H17" s="7"/>
      <c r="I17" s="7">
        <f ca="1">SUBTOTAL(1,I11:I15)</f>
        <v>33</v>
      </c>
      <c r="J17" s="8">
        <f ca="1">SUBTOTAL(1,J11:J15)</f>
        <v>51650</v>
      </c>
    </row>
    <row r="18" spans="1:10">
      <c r="A18" s="3"/>
      <c r="B18" s="4"/>
      <c r="C18" s="24" t="s">
        <v>94</v>
      </c>
      <c r="D18" s="5"/>
      <c r="E18" s="5"/>
      <c r="F18" s="6"/>
      <c r="G18" s="7"/>
      <c r="H18" s="7"/>
      <c r="I18" s="7">
        <f ca="1">SUBTOTAL(4,I2:I15)</f>
        <v>46</v>
      </c>
      <c r="J18" s="8">
        <f ca="1">SUBTOTAL(4,J2:J15)</f>
        <v>62200</v>
      </c>
    </row>
    <row r="19" spans="1:10">
      <c r="A19" s="3"/>
      <c r="B19" s="4"/>
      <c r="C19" s="24" t="s">
        <v>91</v>
      </c>
      <c r="D19" s="5"/>
      <c r="E19" s="5"/>
      <c r="F19" s="6"/>
      <c r="G19" s="7"/>
      <c r="H19" s="7"/>
      <c r="I19" s="7">
        <f ca="1">SUBTOTAL(1,I2:I15)</f>
        <v>35.583333333333336</v>
      </c>
      <c r="J19" s="8">
        <f ca="1">SUBTOTAL(1,J2:J15)</f>
        <v>52612.5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6.5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7" ca="1" si="0">YEAR(TODAY())-YEAR(F2)</f>
        <v>32</v>
      </c>
      <c r="J2" s="8">
        <f t="shared" ref="J2:J7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>
      <c r="A8" s="3" t="s">
        <v>21</v>
      </c>
      <c r="B8" s="23" t="s">
        <v>84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ref="I8:I13" ca="1" si="2">YEAR(TODAY())-YEAR(F8)</f>
        <v>44</v>
      </c>
      <c r="J8" s="8">
        <f t="shared" ref="J8:J13" ca="1" si="3">IF(E8="主任",40000,30000)+H8*5000+I8*50</f>
        <v>62200</v>
      </c>
    </row>
    <row r="9" spans="1:10">
      <c r="A9" s="3" t="s">
        <v>24</v>
      </c>
      <c r="B9" s="4" t="s">
        <v>25</v>
      </c>
      <c r="C9" s="4" t="s">
        <v>26</v>
      </c>
      <c r="D9" s="5" t="s">
        <v>23</v>
      </c>
      <c r="E9" s="5" t="s">
        <v>18</v>
      </c>
      <c r="F9" s="6">
        <v>29927</v>
      </c>
      <c r="G9" s="7" t="s">
        <v>15</v>
      </c>
      <c r="H9" s="7">
        <v>5</v>
      </c>
      <c r="I9" s="7">
        <f t="shared" ca="1" si="2"/>
        <v>36</v>
      </c>
      <c r="J9" s="8">
        <f t="shared" ca="1" si="3"/>
        <v>56800</v>
      </c>
    </row>
    <row r="10" spans="1:10">
      <c r="A10" s="3" t="s">
        <v>27</v>
      </c>
      <c r="B10" s="4" t="s">
        <v>28</v>
      </c>
      <c r="C10" s="4" t="s">
        <v>22</v>
      </c>
      <c r="D10" s="5" t="s">
        <v>23</v>
      </c>
      <c r="E10" s="5" t="s">
        <v>18</v>
      </c>
      <c r="F10" s="6">
        <v>32279</v>
      </c>
      <c r="G10" s="7" t="s">
        <v>29</v>
      </c>
      <c r="H10" s="7">
        <v>4</v>
      </c>
      <c r="I10" s="7">
        <f t="shared" ca="1" si="2"/>
        <v>29</v>
      </c>
      <c r="J10" s="8">
        <f t="shared" ca="1" si="3"/>
        <v>51450</v>
      </c>
    </row>
    <row r="11" spans="1:10">
      <c r="A11" s="3" t="s">
        <v>30</v>
      </c>
      <c r="B11" s="4" t="s">
        <v>31</v>
      </c>
      <c r="C11" s="4" t="s">
        <v>22</v>
      </c>
      <c r="D11" s="5" t="s">
        <v>23</v>
      </c>
      <c r="E11" s="5" t="s">
        <v>18</v>
      </c>
      <c r="F11" s="6">
        <v>30441</v>
      </c>
      <c r="G11" s="7" t="s">
        <v>29</v>
      </c>
      <c r="H11" s="7">
        <v>3</v>
      </c>
      <c r="I11" s="7">
        <f t="shared" ca="1" si="2"/>
        <v>34</v>
      </c>
      <c r="J11" s="8">
        <f t="shared" ca="1" si="3"/>
        <v>46700</v>
      </c>
    </row>
    <row r="12" spans="1:10">
      <c r="A12" s="3" t="s">
        <v>36</v>
      </c>
      <c r="B12" s="4" t="s">
        <v>37</v>
      </c>
      <c r="C12" s="4" t="s">
        <v>26</v>
      </c>
      <c r="D12" s="5" t="s">
        <v>35</v>
      </c>
      <c r="E12" s="5" t="s">
        <v>38</v>
      </c>
      <c r="F12" s="6">
        <v>29533</v>
      </c>
      <c r="G12" s="7" t="s">
        <v>15</v>
      </c>
      <c r="H12" s="7">
        <v>4</v>
      </c>
      <c r="I12" s="7">
        <f t="shared" ca="1" si="2"/>
        <v>37</v>
      </c>
      <c r="J12" s="8">
        <f t="shared" ca="1" si="3"/>
        <v>51850</v>
      </c>
    </row>
    <row r="13" spans="1:10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>
        <v>4</v>
      </c>
      <c r="I13" s="7">
        <f t="shared" ca="1" si="2"/>
        <v>29</v>
      </c>
      <c r="J13" s="8">
        <f t="shared" ca="1" si="3"/>
        <v>51450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14"/>
  <sheetViews>
    <sheetView workbookViewId="0">
      <selection activeCell="H33" sqref="H33"/>
    </sheetView>
  </sheetViews>
  <sheetFormatPr defaultRowHeight="16.5"/>
  <sheetData>
    <row r="1" spans="1:1" ht="18.75">
      <c r="A1" s="30" t="s">
        <v>117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10" spans="1:1">
      <c r="A10" s="25" t="s">
        <v>99</v>
      </c>
    </row>
    <row r="11" spans="1:1">
      <c r="A11" s="25"/>
    </row>
    <row r="12" spans="1:1" ht="18">
      <c r="A12" t="s">
        <v>109</v>
      </c>
    </row>
    <row r="13" spans="1:1" ht="18">
      <c r="A13" t="s">
        <v>110</v>
      </c>
    </row>
    <row r="14" spans="1:1">
      <c r="A14" t="s">
        <v>111</v>
      </c>
    </row>
  </sheetData>
  <phoneticPr fontId="3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K17"/>
  <sheetViews>
    <sheetView workbookViewId="0">
      <pane ySplit="1" topLeftCell="A2" activePane="bottomLeft" state="frozen"/>
      <selection pane="bottomLeft" activeCell="F8" sqref="F8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19</v>
      </c>
      <c r="B2" s="4" t="s">
        <v>20</v>
      </c>
      <c r="C2" s="4" t="s">
        <v>12</v>
      </c>
      <c r="D2" s="5" t="s">
        <v>13</v>
      </c>
      <c r="E2" s="5" t="s">
        <v>18</v>
      </c>
      <c r="F2" s="6">
        <v>26146</v>
      </c>
      <c r="G2" s="7" t="s">
        <v>15</v>
      </c>
      <c r="H2" s="7" t="s">
        <v>50</v>
      </c>
      <c r="I2" s="7">
        <v>4</v>
      </c>
      <c r="J2" s="7">
        <f t="shared" ref="J2:J13" ca="1" si="0">YEAR(TODAY())-YEAR(F2)</f>
        <v>46</v>
      </c>
      <c r="K2" s="8">
        <f t="shared" ref="K2:K13" ca="1" si="1">IF(E2="主任",40000,30000)+I2*5000+J2*50</f>
        <v>52300</v>
      </c>
    </row>
    <row r="3" spans="1:11" hidden="1">
      <c r="A3" s="3" t="s">
        <v>21</v>
      </c>
      <c r="B3" s="23" t="s">
        <v>84</v>
      </c>
      <c r="C3" s="4" t="s">
        <v>12</v>
      </c>
      <c r="D3" s="5" t="s">
        <v>23</v>
      </c>
      <c r="E3" s="5" t="s">
        <v>14</v>
      </c>
      <c r="F3" s="6">
        <v>26823</v>
      </c>
      <c r="G3" s="7" t="s">
        <v>15</v>
      </c>
      <c r="H3" s="7" t="s">
        <v>58</v>
      </c>
      <c r="I3" s="7">
        <v>4</v>
      </c>
      <c r="J3" s="7">
        <f t="shared" ca="1" si="0"/>
        <v>44</v>
      </c>
      <c r="K3" s="8">
        <f t="shared" ca="1" si="1"/>
        <v>62200</v>
      </c>
    </row>
    <row r="4" spans="1:11">
      <c r="A4" s="3" t="s">
        <v>44</v>
      </c>
      <c r="B4" s="4" t="s">
        <v>45</v>
      </c>
      <c r="C4" s="4" t="s">
        <v>12</v>
      </c>
      <c r="D4" s="5" t="s">
        <v>43</v>
      </c>
      <c r="E4" s="5" t="s">
        <v>18</v>
      </c>
      <c r="F4" s="6">
        <v>28732</v>
      </c>
      <c r="G4" s="7" t="s">
        <v>29</v>
      </c>
      <c r="H4" s="7" t="s">
        <v>57</v>
      </c>
      <c r="I4" s="7">
        <v>2</v>
      </c>
      <c r="J4" s="7">
        <f t="shared" ca="1" si="0"/>
        <v>39</v>
      </c>
      <c r="K4" s="8">
        <f t="shared" ca="1" si="1"/>
        <v>41950</v>
      </c>
    </row>
    <row r="5" spans="1:11">
      <c r="A5" s="3" t="s">
        <v>41</v>
      </c>
      <c r="B5" s="4" t="s">
        <v>42</v>
      </c>
      <c r="C5" s="4" t="s">
        <v>12</v>
      </c>
      <c r="D5" s="5" t="s">
        <v>43</v>
      </c>
      <c r="E5" s="5" t="s">
        <v>14</v>
      </c>
      <c r="F5" s="6">
        <v>29461</v>
      </c>
      <c r="G5" s="7" t="s">
        <v>15</v>
      </c>
      <c r="H5" s="7" t="s">
        <v>53</v>
      </c>
      <c r="I5" s="7">
        <v>3</v>
      </c>
      <c r="J5" s="7">
        <f t="shared" ca="1" si="0"/>
        <v>37</v>
      </c>
      <c r="K5" s="8">
        <f t="shared" ca="1" si="1"/>
        <v>56850</v>
      </c>
    </row>
    <row r="6" spans="1:11" hidden="1">
      <c r="A6" s="3" t="s">
        <v>36</v>
      </c>
      <c r="B6" s="4" t="s">
        <v>37</v>
      </c>
      <c r="C6" s="4" t="s">
        <v>26</v>
      </c>
      <c r="D6" s="5" t="s">
        <v>35</v>
      </c>
      <c r="E6" s="5" t="s">
        <v>38</v>
      </c>
      <c r="F6" s="6">
        <v>29533</v>
      </c>
      <c r="G6" s="7" t="s">
        <v>15</v>
      </c>
      <c r="H6" s="7" t="s">
        <v>52</v>
      </c>
      <c r="I6" s="7">
        <v>4</v>
      </c>
      <c r="J6" s="7">
        <f t="shared" ca="1" si="0"/>
        <v>37</v>
      </c>
      <c r="K6" s="8">
        <f t="shared" ca="1" si="1"/>
        <v>51850</v>
      </c>
    </row>
    <row r="7" spans="1:11" hidden="1">
      <c r="A7" s="3" t="s">
        <v>24</v>
      </c>
      <c r="B7" s="4" t="s">
        <v>25</v>
      </c>
      <c r="C7" s="4" t="s">
        <v>26</v>
      </c>
      <c r="D7" s="5" t="s">
        <v>23</v>
      </c>
      <c r="E7" s="5" t="s">
        <v>18</v>
      </c>
      <c r="F7" s="6">
        <v>29927</v>
      </c>
      <c r="G7" s="7" t="s">
        <v>15</v>
      </c>
      <c r="H7" s="7" t="s">
        <v>60</v>
      </c>
      <c r="I7" s="7">
        <v>5</v>
      </c>
      <c r="J7" s="7">
        <f t="shared" ca="1" si="0"/>
        <v>36</v>
      </c>
      <c r="K7" s="8">
        <f t="shared" ca="1" si="1"/>
        <v>56800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16</v>
      </c>
      <c r="B9" s="4" t="s">
        <v>17</v>
      </c>
      <c r="C9" s="4" t="s">
        <v>12</v>
      </c>
      <c r="D9" s="5" t="s">
        <v>13</v>
      </c>
      <c r="E9" s="5" t="s">
        <v>18</v>
      </c>
      <c r="F9" s="6">
        <v>30654</v>
      </c>
      <c r="G9" s="7" t="s">
        <v>15</v>
      </c>
      <c r="H9" s="7" t="s">
        <v>59</v>
      </c>
      <c r="I9" s="7">
        <v>3</v>
      </c>
      <c r="J9" s="7">
        <f t="shared" ca="1" si="0"/>
        <v>34</v>
      </c>
      <c r="K9" s="8">
        <f t="shared" ca="1" si="1"/>
        <v>46700</v>
      </c>
    </row>
    <row r="10" spans="1:11" hidden="1">
      <c r="A10" s="3" t="s">
        <v>10</v>
      </c>
      <c r="B10" s="4" t="s">
        <v>11</v>
      </c>
      <c r="C10" s="4" t="s">
        <v>12</v>
      </c>
      <c r="D10" s="5" t="s">
        <v>13</v>
      </c>
      <c r="E10" s="5" t="s">
        <v>14</v>
      </c>
      <c r="F10" s="6">
        <v>31111</v>
      </c>
      <c r="G10" s="7" t="s">
        <v>15</v>
      </c>
      <c r="H10" s="7" t="s">
        <v>49</v>
      </c>
      <c r="I10" s="7">
        <v>4</v>
      </c>
      <c r="J10" s="7">
        <f t="shared" ca="1" si="0"/>
        <v>32</v>
      </c>
      <c r="K10" s="8">
        <f t="shared" ca="1" si="1"/>
        <v>61600</v>
      </c>
    </row>
    <row r="11" spans="1:11" hidden="1">
      <c r="A11" s="3" t="s">
        <v>32</v>
      </c>
      <c r="B11" s="4" t="s">
        <v>33</v>
      </c>
      <c r="C11" s="4" t="s">
        <v>34</v>
      </c>
      <c r="D11" s="5" t="s">
        <v>35</v>
      </c>
      <c r="E11" s="5" t="s">
        <v>18</v>
      </c>
      <c r="F11" s="6">
        <v>32024</v>
      </c>
      <c r="G11" s="7" t="s">
        <v>29</v>
      </c>
      <c r="H11" s="7" t="s">
        <v>51</v>
      </c>
      <c r="I11" s="7">
        <v>4</v>
      </c>
      <c r="J11" s="7">
        <f t="shared" ca="1" si="0"/>
        <v>30</v>
      </c>
      <c r="K11" s="8">
        <f t="shared" ca="1" si="1"/>
        <v>51500</v>
      </c>
    </row>
    <row r="12" spans="1:11" hidden="1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 t="s">
        <v>54</v>
      </c>
      <c r="I12" s="7">
        <v>4</v>
      </c>
      <c r="J12" s="7">
        <f t="shared" ca="1" si="0"/>
        <v>29</v>
      </c>
      <c r="K12" s="8">
        <f t="shared" ca="1" si="1"/>
        <v>51450</v>
      </c>
    </row>
    <row r="13" spans="1:11" hidden="1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 t="s">
        <v>56</v>
      </c>
      <c r="I13" s="7">
        <v>4</v>
      </c>
      <c r="J13" s="7">
        <f t="shared" ca="1" si="0"/>
        <v>29</v>
      </c>
      <c r="K13" s="8">
        <f t="shared" ca="1" si="1"/>
        <v>51450</v>
      </c>
    </row>
    <row r="15" spans="1:11">
      <c r="A15" t="s">
        <v>61</v>
      </c>
    </row>
    <row r="16" spans="1:11">
      <c r="A16" s="1" t="str">
        <f>D1</f>
        <v>部門</v>
      </c>
    </row>
    <row r="17" spans="1:1">
      <c r="A17" s="5" t="str">
        <f>D5</f>
        <v>門市</v>
      </c>
    </row>
  </sheetData>
  <sortState ref="A2:K13">
    <sortCondition ref="F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D5" sqref="D5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>
      <c r="A2" s="3" t="s">
        <v>19</v>
      </c>
      <c r="B2" s="4" t="s">
        <v>20</v>
      </c>
      <c r="C2" s="4" t="s">
        <v>12</v>
      </c>
      <c r="D2" s="5" t="s">
        <v>13</v>
      </c>
      <c r="E2" s="5" t="s">
        <v>18</v>
      </c>
      <c r="F2" s="6">
        <v>26146</v>
      </c>
      <c r="G2" s="7" t="s">
        <v>15</v>
      </c>
      <c r="H2" s="7" t="s">
        <v>50</v>
      </c>
      <c r="I2" s="7">
        <v>4</v>
      </c>
      <c r="J2" s="7">
        <f t="shared" ref="J2:J13" ca="1" si="0">YEAR(TODAY())-YEAR(F2)</f>
        <v>46</v>
      </c>
      <c r="K2" s="8">
        <f t="shared" ref="K2:K13" ca="1" si="1">IF(E2="主任",40000,30000)+I2*5000+J2*50</f>
        <v>52300</v>
      </c>
    </row>
    <row r="3" spans="1:11">
      <c r="A3" s="3" t="s">
        <v>21</v>
      </c>
      <c r="B3" s="23" t="s">
        <v>84</v>
      </c>
      <c r="C3" s="4" t="s">
        <v>12</v>
      </c>
      <c r="D3" s="5" t="s">
        <v>23</v>
      </c>
      <c r="E3" s="5" t="s">
        <v>14</v>
      </c>
      <c r="F3" s="6">
        <v>26823</v>
      </c>
      <c r="G3" s="7" t="s">
        <v>15</v>
      </c>
      <c r="H3" s="7" t="s">
        <v>58</v>
      </c>
      <c r="I3" s="7">
        <v>4</v>
      </c>
      <c r="J3" s="7">
        <f t="shared" ca="1" si="0"/>
        <v>44</v>
      </c>
      <c r="K3" s="8">
        <f t="shared" ca="1" si="1"/>
        <v>62200</v>
      </c>
    </row>
    <row r="4" spans="1:11">
      <c r="A4" s="3" t="s">
        <v>44</v>
      </c>
      <c r="B4" s="4" t="s">
        <v>45</v>
      </c>
      <c r="C4" s="4" t="s">
        <v>12</v>
      </c>
      <c r="D4" s="5" t="s">
        <v>43</v>
      </c>
      <c r="E4" s="5" t="s">
        <v>18</v>
      </c>
      <c r="F4" s="6">
        <v>28732</v>
      </c>
      <c r="G4" s="7" t="s">
        <v>29</v>
      </c>
      <c r="H4" s="7" t="s">
        <v>57</v>
      </c>
      <c r="I4" s="7">
        <v>2</v>
      </c>
      <c r="J4" s="7">
        <f t="shared" ca="1" si="0"/>
        <v>39</v>
      </c>
      <c r="K4" s="8">
        <f t="shared" ca="1" si="1"/>
        <v>41950</v>
      </c>
    </row>
    <row r="5" spans="1:11">
      <c r="A5" s="3" t="s">
        <v>41</v>
      </c>
      <c r="B5" s="4" t="s">
        <v>42</v>
      </c>
      <c r="C5" s="4" t="s">
        <v>12</v>
      </c>
      <c r="D5" s="5" t="s">
        <v>43</v>
      </c>
      <c r="E5" s="5" t="s">
        <v>14</v>
      </c>
      <c r="F5" s="6">
        <v>29461</v>
      </c>
      <c r="G5" s="7" t="s">
        <v>15</v>
      </c>
      <c r="H5" s="7" t="s">
        <v>53</v>
      </c>
      <c r="I5" s="7">
        <v>3</v>
      </c>
      <c r="J5" s="7">
        <f t="shared" ca="1" si="0"/>
        <v>37</v>
      </c>
      <c r="K5" s="8">
        <f t="shared" ca="1" si="1"/>
        <v>56850</v>
      </c>
    </row>
    <row r="6" spans="1:11">
      <c r="A6" s="3" t="s">
        <v>36</v>
      </c>
      <c r="B6" s="4" t="s">
        <v>37</v>
      </c>
      <c r="C6" s="4" t="s">
        <v>26</v>
      </c>
      <c r="D6" s="5" t="s">
        <v>35</v>
      </c>
      <c r="E6" s="5" t="s">
        <v>38</v>
      </c>
      <c r="F6" s="6">
        <v>29533</v>
      </c>
      <c r="G6" s="7" t="s">
        <v>15</v>
      </c>
      <c r="H6" s="7" t="s">
        <v>52</v>
      </c>
      <c r="I6" s="7">
        <v>4</v>
      </c>
      <c r="J6" s="7">
        <f t="shared" ca="1" si="0"/>
        <v>37</v>
      </c>
      <c r="K6" s="8">
        <f t="shared" ca="1" si="1"/>
        <v>51850</v>
      </c>
    </row>
    <row r="7" spans="1:11">
      <c r="A7" s="3" t="s">
        <v>24</v>
      </c>
      <c r="B7" s="4" t="s">
        <v>25</v>
      </c>
      <c r="C7" s="4" t="s">
        <v>26</v>
      </c>
      <c r="D7" s="5" t="s">
        <v>23</v>
      </c>
      <c r="E7" s="5" t="s">
        <v>18</v>
      </c>
      <c r="F7" s="6">
        <v>29927</v>
      </c>
      <c r="G7" s="7" t="s">
        <v>15</v>
      </c>
      <c r="H7" s="7" t="s">
        <v>60</v>
      </c>
      <c r="I7" s="7">
        <v>5</v>
      </c>
      <c r="J7" s="7">
        <f t="shared" ca="1" si="0"/>
        <v>36</v>
      </c>
      <c r="K7" s="8">
        <f t="shared" ca="1" si="1"/>
        <v>56800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16</v>
      </c>
      <c r="B9" s="4" t="s">
        <v>17</v>
      </c>
      <c r="C9" s="4" t="s">
        <v>12</v>
      </c>
      <c r="D9" s="5" t="s">
        <v>13</v>
      </c>
      <c r="E9" s="5" t="s">
        <v>18</v>
      </c>
      <c r="F9" s="6">
        <v>30654</v>
      </c>
      <c r="G9" s="7" t="s">
        <v>15</v>
      </c>
      <c r="H9" s="7" t="s">
        <v>59</v>
      </c>
      <c r="I9" s="7">
        <v>3</v>
      </c>
      <c r="J9" s="7">
        <f t="shared" ca="1" si="0"/>
        <v>34</v>
      </c>
      <c r="K9" s="8">
        <f t="shared" ca="1" si="1"/>
        <v>46700</v>
      </c>
    </row>
    <row r="10" spans="1:11">
      <c r="A10" s="3" t="s">
        <v>10</v>
      </c>
      <c r="B10" s="4" t="s">
        <v>11</v>
      </c>
      <c r="C10" s="4" t="s">
        <v>12</v>
      </c>
      <c r="D10" s="5" t="s">
        <v>13</v>
      </c>
      <c r="E10" s="5" t="s">
        <v>14</v>
      </c>
      <c r="F10" s="6">
        <v>31111</v>
      </c>
      <c r="G10" s="7" t="s">
        <v>15</v>
      </c>
      <c r="H10" s="7" t="s">
        <v>49</v>
      </c>
      <c r="I10" s="7">
        <v>4</v>
      </c>
      <c r="J10" s="7">
        <f t="shared" ca="1" si="0"/>
        <v>32</v>
      </c>
      <c r="K10" s="8">
        <f t="shared" ca="1" si="1"/>
        <v>61600</v>
      </c>
    </row>
    <row r="11" spans="1:11">
      <c r="A11" s="3" t="s">
        <v>32</v>
      </c>
      <c r="B11" s="4" t="s">
        <v>33</v>
      </c>
      <c r="C11" s="4" t="s">
        <v>34</v>
      </c>
      <c r="D11" s="5" t="s">
        <v>35</v>
      </c>
      <c r="E11" s="5" t="s">
        <v>18</v>
      </c>
      <c r="F11" s="6">
        <v>32024</v>
      </c>
      <c r="G11" s="7" t="s">
        <v>29</v>
      </c>
      <c r="H11" s="7" t="s">
        <v>51</v>
      </c>
      <c r="I11" s="7">
        <v>4</v>
      </c>
      <c r="J11" s="7">
        <f t="shared" ca="1" si="0"/>
        <v>30</v>
      </c>
      <c r="K11" s="8">
        <f t="shared" ca="1" si="1"/>
        <v>51500</v>
      </c>
    </row>
    <row r="12" spans="1:11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 t="s">
        <v>54</v>
      </c>
      <c r="I12" s="7">
        <v>4</v>
      </c>
      <c r="J12" s="7">
        <f t="shared" ca="1" si="0"/>
        <v>29</v>
      </c>
      <c r="K12" s="8">
        <f t="shared" ca="1" si="1"/>
        <v>51450</v>
      </c>
    </row>
    <row r="13" spans="1:11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 t="s">
        <v>56</v>
      </c>
      <c r="I13" s="7">
        <v>4</v>
      </c>
      <c r="J13" s="7">
        <f t="shared" ca="1" si="0"/>
        <v>29</v>
      </c>
      <c r="K13" s="8">
        <f t="shared" ca="1" si="1"/>
        <v>51450</v>
      </c>
    </row>
    <row r="15" spans="1:11">
      <c r="A15" t="s">
        <v>62</v>
      </c>
    </row>
  </sheetData>
  <sortState ref="A2:K13">
    <sortCondition ref="F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activeCell="D12" sqref="D12"/>
      <selection pane="bottomLeft" activeCell="D12" sqref="D1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61</v>
      </c>
    </row>
    <row r="16" spans="1:11">
      <c r="A16" s="1" t="str">
        <f>J1</f>
        <v>年齡</v>
      </c>
    </row>
    <row r="17" spans="1:1">
      <c r="A17" t="s">
        <v>63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activeCell="D12" sqref="D12"/>
      <selection pane="bottomLeft" activeCell="D12" sqref="D12"/>
    </sheetView>
  </sheetViews>
  <sheetFormatPr defaultRowHeight="16.5"/>
  <cols>
    <col min="1" max="1" width="9.5" customWidth="1"/>
    <col min="2" max="2" width="8.125" bestFit="1" customWidth="1"/>
    <col min="3" max="5" width="6" bestFit="1" customWidth="1"/>
    <col min="6" max="6" width="10.5" bestFit="1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22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22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22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22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22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22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22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22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61</v>
      </c>
    </row>
    <row r="16" spans="1:11">
      <c r="A16" s="1" t="str">
        <f>F1</f>
        <v>生日</v>
      </c>
    </row>
    <row r="17" spans="1:1">
      <c r="A17" t="s">
        <v>82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2" activePane="bottomLeft" state="frozen"/>
      <selection pane="bottomLeft" activeCell="B9" sqref="B9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64</v>
      </c>
    </row>
    <row r="16" spans="1:11">
      <c r="A16" s="1" t="str">
        <f>G1</f>
        <v>婚姻</v>
      </c>
      <c r="B16" s="2" t="str">
        <f>K1</f>
        <v>薪資</v>
      </c>
    </row>
    <row r="17" spans="1:2">
      <c r="A17" t="str">
        <f>G7</f>
        <v>未婚</v>
      </c>
      <c r="B17" t="s">
        <v>65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0"/>
  <sheetViews>
    <sheetView workbookViewId="0">
      <pane ySplit="1" topLeftCell="A2" activePane="bottomLeft" state="frozen"/>
      <selection pane="bottomLeft" activeCell="F25" sqref="F25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69</v>
      </c>
    </row>
    <row r="16" spans="1:11">
      <c r="A16" s="1" t="str">
        <f>B1</f>
        <v>姓名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"/>
  <sheetViews>
    <sheetView workbookViewId="0">
      <pane ySplit="1" topLeftCell="A8" activePane="bottomLeft" state="frozen"/>
      <selection pane="bottomLeft" activeCell="E12" sqref="E12"/>
    </sheetView>
  </sheetViews>
  <sheetFormatPr defaultRowHeight="16.5"/>
  <cols>
    <col min="1" max="1" width="6" bestFit="1" customWidth="1"/>
    <col min="2" max="2" width="8.125" bestFit="1" customWidth="1"/>
    <col min="3" max="3" width="8.5" bestFit="1" customWidth="1"/>
    <col min="4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 hidden="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66</v>
      </c>
    </row>
    <row r="16" spans="1:11">
      <c r="A16" s="1" t="str">
        <f>G1</f>
        <v>婚姻</v>
      </c>
      <c r="B16" s="2" t="str">
        <f>K1</f>
        <v>薪資</v>
      </c>
      <c r="C16" s="2" t="str">
        <f>K1</f>
        <v>薪資</v>
      </c>
    </row>
    <row r="17" spans="1:3">
      <c r="A17" t="str">
        <f>G7</f>
        <v>未婚</v>
      </c>
      <c r="B17" t="s">
        <v>67</v>
      </c>
      <c r="C17" t="s">
        <v>68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"/>
  <sheetViews>
    <sheetView workbookViewId="0">
      <pane ySplit="1" topLeftCell="A2" activePane="bottomLeft" state="frozen"/>
      <selection pane="bottomLeft" activeCell="D11" sqref="D1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 hidden="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 hidden="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 hidden="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 hidden="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 hidden="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66</v>
      </c>
    </row>
    <row r="16" spans="1:11">
      <c r="A16" s="1" t="s">
        <v>2</v>
      </c>
      <c r="B16" s="1" t="s">
        <v>6</v>
      </c>
      <c r="C16" s="2" t="s">
        <v>8</v>
      </c>
    </row>
    <row r="17" spans="1:3">
      <c r="A17" s="4" t="s">
        <v>22</v>
      </c>
      <c r="B17" s="7" t="s">
        <v>15</v>
      </c>
      <c r="C17" t="s">
        <v>88</v>
      </c>
    </row>
    <row r="18" spans="1:3">
      <c r="A18" s="4" t="s">
        <v>12</v>
      </c>
      <c r="B18" s="7" t="s">
        <v>29</v>
      </c>
      <c r="C18" t="s">
        <v>70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15"/>
  <sheetViews>
    <sheetView workbookViewId="0">
      <pane ySplit="1" topLeftCell="A2" activePane="bottomLeft" state="frozen"/>
      <selection pane="bottomLeft" activeCell="L37" sqref="L37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7" width="6" bestFit="1" customWidth="1"/>
    <col min="8" max="8" width="10.125" bestFit="1" customWidth="1"/>
    <col min="9" max="10" width="6" bestFit="1" customWidth="1"/>
    <col min="11" max="11" width="8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 t="s">
        <v>49</v>
      </c>
      <c r="I2" s="7">
        <v>4</v>
      </c>
      <c r="J2" s="7">
        <f t="shared" ref="J2:J13" ca="1" si="0">YEAR(TODAY())-YEAR(F2)</f>
        <v>32</v>
      </c>
      <c r="K2" s="8">
        <f t="shared" ref="K2:K13" ca="1" si="1">IF(E2="主任",40000,30000)+I2*5000+J2*50</f>
        <v>61600</v>
      </c>
    </row>
    <row r="3" spans="1:1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 t="s">
        <v>59</v>
      </c>
      <c r="I3" s="7">
        <v>3</v>
      </c>
      <c r="J3" s="7">
        <f t="shared" ca="1" si="0"/>
        <v>34</v>
      </c>
      <c r="K3" s="8">
        <f t="shared" ca="1" si="1"/>
        <v>46700</v>
      </c>
    </row>
    <row r="4" spans="1:1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 t="s">
        <v>50</v>
      </c>
      <c r="I4" s="7">
        <v>4</v>
      </c>
      <c r="J4" s="7">
        <f t="shared" ca="1" si="0"/>
        <v>46</v>
      </c>
      <c r="K4" s="8">
        <f t="shared" ca="1" si="1"/>
        <v>52300</v>
      </c>
    </row>
    <row r="5" spans="1:1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 t="s">
        <v>58</v>
      </c>
      <c r="I5" s="7">
        <v>4</v>
      </c>
      <c r="J5" s="7">
        <f t="shared" ca="1" si="0"/>
        <v>44</v>
      </c>
      <c r="K5" s="8">
        <f t="shared" ca="1" si="1"/>
        <v>62200</v>
      </c>
    </row>
    <row r="6" spans="1:11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 t="s">
        <v>60</v>
      </c>
      <c r="I6" s="7">
        <v>5</v>
      </c>
      <c r="J6" s="7">
        <f t="shared" ca="1" si="0"/>
        <v>36</v>
      </c>
      <c r="K6" s="8">
        <f t="shared" ca="1" si="1"/>
        <v>56800</v>
      </c>
    </row>
    <row r="7" spans="1:11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 t="s">
        <v>54</v>
      </c>
      <c r="I7" s="7">
        <v>4</v>
      </c>
      <c r="J7" s="7">
        <f t="shared" ca="1" si="0"/>
        <v>29</v>
      </c>
      <c r="K7" s="8">
        <f t="shared" ca="1" si="1"/>
        <v>51450</v>
      </c>
    </row>
    <row r="8" spans="1:11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 t="s">
        <v>55</v>
      </c>
      <c r="I8" s="7">
        <v>3</v>
      </c>
      <c r="J8" s="7">
        <f t="shared" ca="1" si="0"/>
        <v>34</v>
      </c>
      <c r="K8" s="8">
        <f t="shared" ca="1" si="1"/>
        <v>46700</v>
      </c>
    </row>
    <row r="9" spans="1:1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 t="s">
        <v>51</v>
      </c>
      <c r="I9" s="7">
        <v>4</v>
      </c>
      <c r="J9" s="7">
        <f t="shared" ca="1" si="0"/>
        <v>30</v>
      </c>
      <c r="K9" s="8">
        <f t="shared" ca="1" si="1"/>
        <v>51500</v>
      </c>
    </row>
    <row r="10" spans="1:11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 t="s">
        <v>52</v>
      </c>
      <c r="I10" s="7">
        <v>4</v>
      </c>
      <c r="J10" s="7">
        <f t="shared" ca="1" si="0"/>
        <v>37</v>
      </c>
      <c r="K10" s="8">
        <f t="shared" ca="1" si="1"/>
        <v>51850</v>
      </c>
    </row>
    <row r="11" spans="1:11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 t="s">
        <v>56</v>
      </c>
      <c r="I11" s="7">
        <v>4</v>
      </c>
      <c r="J11" s="7">
        <f t="shared" ca="1" si="0"/>
        <v>29</v>
      </c>
      <c r="K11" s="8">
        <f t="shared" ca="1" si="1"/>
        <v>51450</v>
      </c>
    </row>
    <row r="12" spans="1:1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 t="s">
        <v>53</v>
      </c>
      <c r="I12" s="7">
        <v>3</v>
      </c>
      <c r="J12" s="7">
        <f t="shared" ca="1" si="0"/>
        <v>37</v>
      </c>
      <c r="K12" s="8">
        <f t="shared" ca="1" si="1"/>
        <v>56850</v>
      </c>
    </row>
    <row r="13" spans="1:1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 t="s">
        <v>57</v>
      </c>
      <c r="I13" s="7">
        <v>2</v>
      </c>
      <c r="J13" s="7">
        <f t="shared" ca="1" si="0"/>
        <v>39</v>
      </c>
      <c r="K13" s="8">
        <f t="shared" ca="1" si="1"/>
        <v>41950</v>
      </c>
    </row>
    <row r="15" spans="1:11">
      <c r="A15" t="s">
        <v>66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13" activePane="bottomLeft" state="frozen"/>
      <selection activeCell="A16" sqref="A16"/>
      <selection pane="bottomLeft" activeCell="B27" sqref="B27:G30"/>
    </sheetView>
  </sheetViews>
  <sheetFormatPr defaultRowHeight="16.5"/>
  <cols>
    <col min="1" max="1" width="6" bestFit="1" customWidth="1"/>
    <col min="2" max="2" width="7.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</row>
    <row r="16" spans="1:10">
      <c r="A16" s="5" t="s">
        <v>13</v>
      </c>
    </row>
    <row r="18" spans="1:10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2" t="s">
        <v>7</v>
      </c>
      <c r="I18" s="2" t="s">
        <v>8</v>
      </c>
      <c r="J18" s="2" t="s">
        <v>9</v>
      </c>
    </row>
    <row r="19" spans="1:10">
      <c r="A19" s="3" t="s">
        <v>10</v>
      </c>
      <c r="B19" s="4" t="s">
        <v>11</v>
      </c>
      <c r="C19" s="4" t="s">
        <v>12</v>
      </c>
      <c r="D19" s="5" t="s">
        <v>13</v>
      </c>
      <c r="E19" s="5" t="s">
        <v>14</v>
      </c>
      <c r="F19" s="6">
        <v>31111</v>
      </c>
      <c r="G19" s="7" t="s">
        <v>15</v>
      </c>
      <c r="H19" s="7">
        <v>4</v>
      </c>
      <c r="I19" s="7">
        <v>28</v>
      </c>
      <c r="J19" s="8">
        <v>61400</v>
      </c>
    </row>
    <row r="20" spans="1:10">
      <c r="A20" s="3" t="s">
        <v>16</v>
      </c>
      <c r="B20" s="4" t="s">
        <v>17</v>
      </c>
      <c r="C20" s="4" t="s">
        <v>12</v>
      </c>
      <c r="D20" s="5" t="s">
        <v>13</v>
      </c>
      <c r="E20" s="5" t="s">
        <v>18</v>
      </c>
      <c r="F20" s="6">
        <v>30654</v>
      </c>
      <c r="G20" s="7" t="s">
        <v>15</v>
      </c>
      <c r="H20" s="7">
        <v>3</v>
      </c>
      <c r="I20" s="7">
        <v>30</v>
      </c>
      <c r="J20" s="8">
        <v>46500</v>
      </c>
    </row>
    <row r="21" spans="1:10">
      <c r="A21" s="3" t="s">
        <v>19</v>
      </c>
      <c r="B21" s="4" t="s">
        <v>20</v>
      </c>
      <c r="C21" s="4" t="s">
        <v>12</v>
      </c>
      <c r="D21" s="5" t="s">
        <v>13</v>
      </c>
      <c r="E21" s="5" t="s">
        <v>18</v>
      </c>
      <c r="F21" s="6">
        <v>26146</v>
      </c>
      <c r="G21" s="7" t="s">
        <v>15</v>
      </c>
      <c r="H21" s="7">
        <v>4</v>
      </c>
      <c r="I21" s="7">
        <v>42</v>
      </c>
      <c r="J21" s="8">
        <v>52100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M1" sqref="M1"/>
    </sheetView>
  </sheetViews>
  <sheetFormatPr defaultRowHeight="16.5"/>
  <cols>
    <col min="1" max="1" width="6.25" bestFit="1" customWidth="1"/>
    <col min="2" max="2" width="8.25" bestFit="1" customWidth="1"/>
    <col min="3" max="5" width="6.25" bestFit="1" customWidth="1"/>
    <col min="6" max="6" width="8.625" bestFit="1" customWidth="1"/>
    <col min="7" max="9" width="6.25" bestFit="1" customWidth="1"/>
    <col min="10" max="10" width="8.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M1" s="25" t="s">
        <v>99</v>
      </c>
    </row>
    <row r="2" spans="1:14">
      <c r="A2" s="3" t="s">
        <v>21</v>
      </c>
      <c r="B2" s="23" t="s">
        <v>83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  <c r="K2" s="21"/>
    </row>
    <row r="3" spans="1:14" ht="17.25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  <c r="K3" s="21"/>
      <c r="M3" s="27" t="s">
        <v>106</v>
      </c>
      <c r="N3" s="27"/>
    </row>
    <row r="4" spans="1:14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  <c r="K4" s="21"/>
      <c r="M4" s="26" t="s">
        <v>100</v>
      </c>
    </row>
    <row r="5" spans="1:14">
      <c r="A5" s="3" t="s">
        <v>24</v>
      </c>
      <c r="B5" s="4" t="s">
        <v>25</v>
      </c>
      <c r="C5" s="4" t="s">
        <v>26</v>
      </c>
      <c r="D5" s="5" t="s">
        <v>23</v>
      </c>
      <c r="E5" s="5" t="s">
        <v>18</v>
      </c>
      <c r="F5" s="6">
        <v>29927</v>
      </c>
      <c r="G5" s="7" t="s">
        <v>15</v>
      </c>
      <c r="H5" s="7">
        <v>5</v>
      </c>
      <c r="I5" s="7">
        <f t="shared" ca="1" si="0"/>
        <v>36</v>
      </c>
      <c r="J5" s="8">
        <f t="shared" ca="1" si="1"/>
        <v>56800</v>
      </c>
      <c r="K5" s="21"/>
      <c r="M5" s="26" t="s">
        <v>101</v>
      </c>
    </row>
    <row r="6" spans="1:14">
      <c r="A6" s="3" t="s">
        <v>19</v>
      </c>
      <c r="B6" s="4" t="s">
        <v>20</v>
      </c>
      <c r="C6" s="4" t="s">
        <v>12</v>
      </c>
      <c r="D6" s="5" t="s">
        <v>13</v>
      </c>
      <c r="E6" s="5" t="s">
        <v>18</v>
      </c>
      <c r="F6" s="6">
        <v>26146</v>
      </c>
      <c r="G6" s="7" t="s">
        <v>15</v>
      </c>
      <c r="H6" s="7">
        <v>4</v>
      </c>
      <c r="I6" s="7">
        <f t="shared" ca="1" si="0"/>
        <v>46</v>
      </c>
      <c r="J6" s="8">
        <f t="shared" ca="1" si="1"/>
        <v>52300</v>
      </c>
      <c r="K6" s="21"/>
      <c r="M6" s="26" t="s">
        <v>102</v>
      </c>
    </row>
    <row r="7" spans="1:14">
      <c r="A7" s="3" t="s">
        <v>36</v>
      </c>
      <c r="B7" s="4" t="s">
        <v>37</v>
      </c>
      <c r="C7" s="4" t="s">
        <v>26</v>
      </c>
      <c r="D7" s="5" t="s">
        <v>35</v>
      </c>
      <c r="E7" s="5" t="s">
        <v>38</v>
      </c>
      <c r="F7" s="6">
        <v>29533</v>
      </c>
      <c r="G7" s="7" t="s">
        <v>15</v>
      </c>
      <c r="H7" s="7">
        <v>4</v>
      </c>
      <c r="I7" s="7">
        <f t="shared" ca="1" si="0"/>
        <v>37</v>
      </c>
      <c r="J7" s="8">
        <f t="shared" ca="1" si="1"/>
        <v>51850</v>
      </c>
      <c r="K7" s="21"/>
      <c r="M7" s="26" t="s">
        <v>103</v>
      </c>
    </row>
    <row r="8" spans="1:14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  <c r="K8" s="21"/>
      <c r="M8" s="26" t="s">
        <v>104</v>
      </c>
    </row>
    <row r="9" spans="1:14">
      <c r="A9" s="3" t="s">
        <v>27</v>
      </c>
      <c r="B9" s="4" t="s">
        <v>28</v>
      </c>
      <c r="C9" s="4" t="s">
        <v>22</v>
      </c>
      <c r="D9" s="5" t="s">
        <v>23</v>
      </c>
      <c r="E9" s="5" t="s">
        <v>18</v>
      </c>
      <c r="F9" s="6">
        <v>32279</v>
      </c>
      <c r="G9" s="7" t="s">
        <v>29</v>
      </c>
      <c r="H9" s="7">
        <v>4</v>
      </c>
      <c r="I9" s="7">
        <f t="shared" ca="1" si="0"/>
        <v>29</v>
      </c>
      <c r="J9" s="8">
        <f t="shared" ca="1" si="1"/>
        <v>51450</v>
      </c>
      <c r="K9" s="21"/>
      <c r="M9" t="s">
        <v>105</v>
      </c>
    </row>
    <row r="10" spans="1:14">
      <c r="A10" s="3" t="s">
        <v>39</v>
      </c>
      <c r="B10" s="4" t="s">
        <v>40</v>
      </c>
      <c r="C10" s="4" t="s">
        <v>22</v>
      </c>
      <c r="D10" s="5" t="s">
        <v>23</v>
      </c>
      <c r="E10" s="5" t="s">
        <v>18</v>
      </c>
      <c r="F10" s="6">
        <v>32490</v>
      </c>
      <c r="G10" s="7" t="s">
        <v>29</v>
      </c>
      <c r="H10" s="7">
        <v>4</v>
      </c>
      <c r="I10" s="7">
        <f t="shared" ca="1" si="0"/>
        <v>29</v>
      </c>
      <c r="J10" s="8">
        <f t="shared" ca="1" si="1"/>
        <v>51450</v>
      </c>
      <c r="K10" s="21"/>
    </row>
    <row r="11" spans="1:14">
      <c r="A11" s="3" t="s">
        <v>16</v>
      </c>
      <c r="B11" s="4" t="s">
        <v>17</v>
      </c>
      <c r="C11" s="4" t="s">
        <v>12</v>
      </c>
      <c r="D11" s="5" t="s">
        <v>13</v>
      </c>
      <c r="E11" s="5" t="s">
        <v>18</v>
      </c>
      <c r="F11" s="6">
        <v>30654</v>
      </c>
      <c r="G11" s="7" t="s">
        <v>15</v>
      </c>
      <c r="H11" s="7">
        <v>3</v>
      </c>
      <c r="I11" s="7">
        <f t="shared" ca="1" si="0"/>
        <v>34</v>
      </c>
      <c r="J11" s="8">
        <f t="shared" ca="1" si="1"/>
        <v>46700</v>
      </c>
      <c r="K11" s="21"/>
    </row>
    <row r="12" spans="1:14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  <c r="K12" s="21"/>
    </row>
    <row r="13" spans="1:14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  <c r="K13" s="21"/>
    </row>
  </sheetData>
  <sortState ref="A2:J13">
    <sortCondition descending="1" ref="J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9" activePane="bottomLeft" state="frozen"/>
      <selection pane="bottomLeft" activeCell="A18" sqref="A18:F21"/>
    </sheetView>
  </sheetViews>
  <sheetFormatPr defaultRowHeight="16.5"/>
  <cols>
    <col min="1" max="2" width="7.5" bestFit="1" customWidth="1"/>
    <col min="3" max="3" width="6" bestFit="1" customWidth="1"/>
    <col min="4" max="4" width="8" bestFit="1" customWidth="1"/>
    <col min="5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</row>
    <row r="16" spans="1:10">
      <c r="A16" s="5" t="s">
        <v>13</v>
      </c>
    </row>
    <row r="18" spans="1:6">
      <c r="A18" s="1" t="str">
        <f>B1</f>
        <v>姓名</v>
      </c>
      <c r="B18" s="1" t="s">
        <v>3</v>
      </c>
      <c r="C18" s="2" t="s">
        <v>7</v>
      </c>
      <c r="D18" s="2" t="s">
        <v>9</v>
      </c>
      <c r="E18" s="1" t="s">
        <v>4</v>
      </c>
      <c r="F18" s="1" t="s">
        <v>5</v>
      </c>
    </row>
    <row r="19" spans="1:6">
      <c r="A19" s="4" t="s">
        <v>11</v>
      </c>
      <c r="B19" s="5" t="s">
        <v>13</v>
      </c>
      <c r="C19" s="7">
        <v>4</v>
      </c>
      <c r="D19" s="8">
        <v>61400</v>
      </c>
      <c r="E19" s="5" t="s">
        <v>14</v>
      </c>
      <c r="F19" s="6">
        <v>31111</v>
      </c>
    </row>
    <row r="20" spans="1:6">
      <c r="A20" s="4" t="s">
        <v>17</v>
      </c>
      <c r="B20" s="5" t="s">
        <v>13</v>
      </c>
      <c r="C20" s="7">
        <v>3</v>
      </c>
      <c r="D20" s="8">
        <v>46500</v>
      </c>
      <c r="E20" s="5" t="s">
        <v>18</v>
      </c>
      <c r="F20" s="6">
        <v>30654</v>
      </c>
    </row>
    <row r="21" spans="1:6">
      <c r="A21" s="4" t="s">
        <v>20</v>
      </c>
      <c r="B21" s="5" t="s">
        <v>13</v>
      </c>
      <c r="C21" s="7">
        <v>4</v>
      </c>
      <c r="D21" s="8">
        <v>52100</v>
      </c>
      <c r="E21" s="5" t="s">
        <v>18</v>
      </c>
      <c r="F21" s="6">
        <v>26146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XFD7"/>
    </sheetView>
  </sheetViews>
  <sheetFormatPr defaultRowHeight="16.5"/>
  <cols>
    <col min="1" max="1" width="8.375" bestFit="1" customWidth="1"/>
    <col min="2" max="2" width="7.875" customWidth="1"/>
    <col min="3" max="4" width="6.25" bestFit="1" customWidth="1"/>
    <col min="6" max="8" width="6.25" bestFit="1" customWidth="1"/>
  </cols>
  <sheetData>
    <row r="1" spans="1:9" ht="17.25" thickBot="1">
      <c r="A1" s="13" t="s">
        <v>1</v>
      </c>
      <c r="B1" s="13" t="s">
        <v>2</v>
      </c>
      <c r="C1" s="13" t="s">
        <v>3</v>
      </c>
      <c r="D1" s="13" t="s">
        <v>4</v>
      </c>
      <c r="E1" s="14" t="s">
        <v>5</v>
      </c>
      <c r="F1" s="14" t="s">
        <v>71</v>
      </c>
      <c r="G1" s="14" t="s">
        <v>72</v>
      </c>
      <c r="H1" s="14" t="s">
        <v>73</v>
      </c>
      <c r="I1" s="14" t="s">
        <v>74</v>
      </c>
    </row>
    <row r="2" spans="1:9">
      <c r="A2" s="16" t="s">
        <v>78</v>
      </c>
      <c r="B2" s="16" t="s">
        <v>12</v>
      </c>
      <c r="C2" s="15" t="s">
        <v>13</v>
      </c>
      <c r="D2" s="15" t="s">
        <v>14</v>
      </c>
      <c r="E2" s="19">
        <v>30020</v>
      </c>
      <c r="F2" s="17" t="s">
        <v>76</v>
      </c>
      <c r="G2" s="17">
        <v>4</v>
      </c>
      <c r="H2" s="17">
        <f t="shared" ref="H2:H7" ca="1" si="0">YEAR(TODAY())-YEAR(E2)</f>
        <v>35</v>
      </c>
      <c r="I2" s="18">
        <f t="shared" ref="I2:I7" ca="1" si="1">IF(D2="主任",40000,30000)+G2*5000+H2*50</f>
        <v>61750</v>
      </c>
    </row>
    <row r="3" spans="1:9">
      <c r="A3" s="16" t="s">
        <v>75</v>
      </c>
      <c r="B3" s="16" t="s">
        <v>12</v>
      </c>
      <c r="C3" s="15" t="s">
        <v>13</v>
      </c>
      <c r="D3" s="15" t="s">
        <v>18</v>
      </c>
      <c r="E3" s="19">
        <v>28650</v>
      </c>
      <c r="F3" s="17" t="s">
        <v>76</v>
      </c>
      <c r="G3" s="17">
        <v>3</v>
      </c>
      <c r="H3" s="17">
        <f t="shared" ca="1" si="0"/>
        <v>39</v>
      </c>
      <c r="I3" s="18">
        <f t="shared" ca="1" si="1"/>
        <v>46950</v>
      </c>
    </row>
    <row r="4" spans="1:9">
      <c r="A4" s="16" t="s">
        <v>86</v>
      </c>
      <c r="B4" s="16" t="s">
        <v>87</v>
      </c>
      <c r="C4" s="15" t="s">
        <v>23</v>
      </c>
      <c r="D4" s="15" t="s">
        <v>14</v>
      </c>
      <c r="E4" s="19">
        <v>24727</v>
      </c>
      <c r="F4" s="17" t="s">
        <v>76</v>
      </c>
      <c r="G4" s="17">
        <v>4</v>
      </c>
      <c r="H4" s="17">
        <f t="shared" ca="1" si="0"/>
        <v>50</v>
      </c>
      <c r="I4" s="18">
        <f t="shared" ca="1" si="1"/>
        <v>62500</v>
      </c>
    </row>
    <row r="5" spans="1:9">
      <c r="A5" s="16" t="s">
        <v>79</v>
      </c>
      <c r="B5" s="16" t="s">
        <v>77</v>
      </c>
      <c r="C5" s="15" t="s">
        <v>23</v>
      </c>
      <c r="D5" s="15" t="s">
        <v>18</v>
      </c>
      <c r="E5" s="19">
        <v>27831</v>
      </c>
      <c r="F5" s="17" t="s">
        <v>76</v>
      </c>
      <c r="G5" s="17">
        <v>5</v>
      </c>
      <c r="H5" s="17">
        <f t="shared" ca="1" si="0"/>
        <v>41</v>
      </c>
      <c r="I5" s="18">
        <f t="shared" ca="1" si="1"/>
        <v>57050</v>
      </c>
    </row>
    <row r="6" spans="1:9">
      <c r="A6" s="16" t="s">
        <v>75</v>
      </c>
      <c r="B6" s="16" t="s">
        <v>12</v>
      </c>
      <c r="C6" s="15" t="s">
        <v>13</v>
      </c>
      <c r="D6" s="15" t="s">
        <v>18</v>
      </c>
      <c r="E6" s="19">
        <v>28650</v>
      </c>
      <c r="F6" s="17" t="s">
        <v>76</v>
      </c>
      <c r="G6" s="17">
        <v>3</v>
      </c>
      <c r="H6" s="17">
        <f t="shared" ca="1" si="0"/>
        <v>39</v>
      </c>
      <c r="I6" s="18">
        <f t="shared" ca="1" si="1"/>
        <v>46950</v>
      </c>
    </row>
    <row r="7" spans="1:9">
      <c r="A7" s="16" t="s">
        <v>79</v>
      </c>
      <c r="B7" s="16" t="s">
        <v>77</v>
      </c>
      <c r="C7" s="15" t="s">
        <v>23</v>
      </c>
      <c r="D7" s="15" t="s">
        <v>18</v>
      </c>
      <c r="E7" s="19">
        <v>27831</v>
      </c>
      <c r="F7" s="17" t="s">
        <v>76</v>
      </c>
      <c r="G7" s="17">
        <v>5</v>
      </c>
      <c r="H7" s="17">
        <f t="shared" ca="1" si="0"/>
        <v>41</v>
      </c>
      <c r="I7" s="18">
        <f t="shared" ca="1" si="1"/>
        <v>57050</v>
      </c>
    </row>
    <row r="9" spans="1:9" ht="17.25" thickBot="1">
      <c r="A9" s="13" t="s">
        <v>80</v>
      </c>
      <c r="B9" s="13"/>
      <c r="C9" s="13"/>
    </row>
    <row r="10" spans="1:9" ht="17.25" thickBot="1">
      <c r="A10" s="13" t="s">
        <v>1</v>
      </c>
      <c r="B10" s="13" t="s">
        <v>2</v>
      </c>
      <c r="C10" s="13" t="s">
        <v>3</v>
      </c>
      <c r="D10" s="13" t="s">
        <v>4</v>
      </c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</row>
    <row r="11" spans="1:9">
      <c r="A11" s="16" t="s">
        <v>17</v>
      </c>
      <c r="B11" s="16" t="s">
        <v>12</v>
      </c>
      <c r="C11" s="15" t="s">
        <v>13</v>
      </c>
      <c r="D11" s="15" t="s">
        <v>14</v>
      </c>
      <c r="E11" s="19">
        <v>30020</v>
      </c>
      <c r="F11" s="17" t="s">
        <v>15</v>
      </c>
      <c r="G11" s="17">
        <v>4</v>
      </c>
      <c r="H11" s="17">
        <v>31</v>
      </c>
      <c r="I11" s="18">
        <v>61550</v>
      </c>
    </row>
    <row r="12" spans="1:9">
      <c r="A12" s="16" t="s">
        <v>11</v>
      </c>
      <c r="B12" s="16" t="s">
        <v>12</v>
      </c>
      <c r="C12" s="15" t="s">
        <v>13</v>
      </c>
      <c r="D12" s="15" t="s">
        <v>18</v>
      </c>
      <c r="E12" s="19">
        <v>28650</v>
      </c>
      <c r="F12" s="17" t="s">
        <v>15</v>
      </c>
      <c r="G12" s="17">
        <v>3</v>
      </c>
      <c r="H12" s="17">
        <v>35</v>
      </c>
      <c r="I12" s="18">
        <v>46750</v>
      </c>
    </row>
    <row r="13" spans="1:9">
      <c r="A13" s="16" t="s">
        <v>83</v>
      </c>
      <c r="B13" s="16" t="s">
        <v>34</v>
      </c>
      <c r="C13" s="15" t="s">
        <v>23</v>
      </c>
      <c r="D13" s="15" t="s">
        <v>14</v>
      </c>
      <c r="E13" s="19">
        <v>24727</v>
      </c>
      <c r="F13" s="17" t="s">
        <v>15</v>
      </c>
      <c r="G13" s="17">
        <v>4</v>
      </c>
      <c r="H13" s="17">
        <v>46</v>
      </c>
      <c r="I13" s="18">
        <v>62300</v>
      </c>
    </row>
    <row r="14" spans="1:9">
      <c r="A14" s="16" t="s">
        <v>79</v>
      </c>
      <c r="B14" s="16" t="s">
        <v>26</v>
      </c>
      <c r="C14" s="15" t="s">
        <v>23</v>
      </c>
      <c r="D14" s="15" t="s">
        <v>18</v>
      </c>
      <c r="E14" s="19">
        <v>27831</v>
      </c>
      <c r="F14" s="17" t="s">
        <v>15</v>
      </c>
      <c r="G14" s="17">
        <v>5</v>
      </c>
      <c r="H14" s="17">
        <v>37</v>
      </c>
      <c r="I14" s="18">
        <v>56850</v>
      </c>
    </row>
  </sheetData>
  <phoneticPr fontId="3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21" sqref="E21"/>
    </sheetView>
  </sheetViews>
  <sheetFormatPr defaultRowHeight="16.5"/>
  <cols>
    <col min="1" max="1" width="8.375" bestFit="1" customWidth="1"/>
    <col min="2" max="2" width="7.875" customWidth="1"/>
    <col min="3" max="4" width="6.25" bestFit="1" customWidth="1"/>
    <col min="6" max="8" width="6.25" bestFit="1" customWidth="1"/>
  </cols>
  <sheetData>
    <row r="1" spans="1:9" ht="17.25" thickBot="1">
      <c r="A1" s="13" t="s">
        <v>1</v>
      </c>
      <c r="B1" s="13" t="s">
        <v>2</v>
      </c>
      <c r="C1" s="13" t="s">
        <v>3</v>
      </c>
      <c r="D1" s="13" t="s">
        <v>4</v>
      </c>
      <c r="E1" s="14" t="s">
        <v>5</v>
      </c>
      <c r="F1" s="14" t="s">
        <v>71</v>
      </c>
      <c r="G1" s="14" t="s">
        <v>72</v>
      </c>
      <c r="H1" s="14" t="s">
        <v>73</v>
      </c>
      <c r="I1" s="14" t="s">
        <v>74</v>
      </c>
    </row>
    <row r="2" spans="1:9">
      <c r="A2" s="16" t="s">
        <v>78</v>
      </c>
      <c r="B2" s="16" t="s">
        <v>12</v>
      </c>
      <c r="C2" s="15" t="s">
        <v>13</v>
      </c>
      <c r="D2" s="15" t="s">
        <v>14</v>
      </c>
      <c r="E2" s="19">
        <v>30020</v>
      </c>
      <c r="F2" s="17" t="s">
        <v>76</v>
      </c>
      <c r="G2" s="17">
        <v>4</v>
      </c>
      <c r="H2" s="17">
        <f t="shared" ref="H2:H7" ca="1" si="0">YEAR(TODAY())-YEAR(E2)</f>
        <v>35</v>
      </c>
      <c r="I2" s="18">
        <f t="shared" ref="I2:I7" ca="1" si="1">IF(D2="主任",40000,30000)+G2*5000+H2*50</f>
        <v>61750</v>
      </c>
    </row>
    <row r="3" spans="1:9">
      <c r="A3" s="16" t="s">
        <v>75</v>
      </c>
      <c r="B3" s="16" t="s">
        <v>12</v>
      </c>
      <c r="C3" s="15" t="s">
        <v>13</v>
      </c>
      <c r="D3" s="15" t="s">
        <v>18</v>
      </c>
      <c r="E3" s="19">
        <v>28650</v>
      </c>
      <c r="F3" s="17" t="s">
        <v>76</v>
      </c>
      <c r="G3" s="17">
        <v>3</v>
      </c>
      <c r="H3" s="17">
        <f t="shared" ca="1" si="0"/>
        <v>39</v>
      </c>
      <c r="I3" s="18">
        <f t="shared" ca="1" si="1"/>
        <v>46950</v>
      </c>
    </row>
    <row r="4" spans="1:9">
      <c r="A4" s="16" t="s">
        <v>83</v>
      </c>
      <c r="B4" s="16" t="s">
        <v>87</v>
      </c>
      <c r="C4" s="15" t="s">
        <v>23</v>
      </c>
      <c r="D4" s="15" t="s">
        <v>14</v>
      </c>
      <c r="E4" s="19">
        <v>24727</v>
      </c>
      <c r="F4" s="17" t="s">
        <v>76</v>
      </c>
      <c r="G4" s="17">
        <v>4</v>
      </c>
      <c r="H4" s="17">
        <f t="shared" ca="1" si="0"/>
        <v>50</v>
      </c>
      <c r="I4" s="18">
        <f t="shared" ca="1" si="1"/>
        <v>62500</v>
      </c>
    </row>
    <row r="5" spans="1:9">
      <c r="A5" s="16" t="s">
        <v>79</v>
      </c>
      <c r="B5" s="16" t="s">
        <v>77</v>
      </c>
      <c r="C5" s="15" t="s">
        <v>23</v>
      </c>
      <c r="D5" s="15" t="s">
        <v>18</v>
      </c>
      <c r="E5" s="19">
        <v>27831</v>
      </c>
      <c r="F5" s="17" t="s">
        <v>76</v>
      </c>
      <c r="G5" s="17">
        <v>5</v>
      </c>
      <c r="H5" s="17">
        <f t="shared" ca="1" si="0"/>
        <v>41</v>
      </c>
      <c r="I5" s="18">
        <f t="shared" ca="1" si="1"/>
        <v>57050</v>
      </c>
    </row>
    <row r="6" spans="1:9">
      <c r="A6" s="16" t="s">
        <v>75</v>
      </c>
      <c r="B6" s="16" t="s">
        <v>12</v>
      </c>
      <c r="C6" s="15" t="s">
        <v>13</v>
      </c>
      <c r="D6" s="15" t="s">
        <v>18</v>
      </c>
      <c r="E6" s="19">
        <v>28650</v>
      </c>
      <c r="F6" s="17" t="s">
        <v>76</v>
      </c>
      <c r="G6" s="17">
        <v>3</v>
      </c>
      <c r="H6" s="17">
        <f t="shared" ca="1" si="0"/>
        <v>39</v>
      </c>
      <c r="I6" s="18">
        <f t="shared" ca="1" si="1"/>
        <v>46950</v>
      </c>
    </row>
    <row r="7" spans="1:9">
      <c r="A7" s="16" t="s">
        <v>79</v>
      </c>
      <c r="B7" s="16" t="s">
        <v>77</v>
      </c>
      <c r="C7" s="15" t="s">
        <v>23</v>
      </c>
      <c r="D7" s="15" t="s">
        <v>18</v>
      </c>
      <c r="E7" s="19">
        <v>27831</v>
      </c>
      <c r="F7" s="17" t="s">
        <v>76</v>
      </c>
      <c r="G7" s="17">
        <v>5</v>
      </c>
      <c r="H7" s="17">
        <f t="shared" ca="1" si="0"/>
        <v>41</v>
      </c>
      <c r="I7" s="18">
        <f t="shared" ca="1" si="1"/>
        <v>57050</v>
      </c>
    </row>
    <row r="10" spans="1:9" ht="17.25" thickBot="1">
      <c r="A10" s="13" t="s">
        <v>152</v>
      </c>
    </row>
    <row r="11" spans="1:9" ht="17.25" thickBot="1">
      <c r="A11" s="13" t="s">
        <v>1</v>
      </c>
      <c r="B11" s="13" t="s">
        <v>2</v>
      </c>
      <c r="C11" s="13" t="s">
        <v>3</v>
      </c>
      <c r="D11" s="13" t="s">
        <v>4</v>
      </c>
      <c r="E11" s="14" t="s">
        <v>5</v>
      </c>
      <c r="F11" s="14" t="s">
        <v>71</v>
      </c>
      <c r="G11" s="14" t="s">
        <v>72</v>
      </c>
      <c r="H11" s="14" t="s">
        <v>8</v>
      </c>
      <c r="I11" s="14" t="s">
        <v>9</v>
      </c>
    </row>
    <row r="12" spans="1:9">
      <c r="A12" s="16" t="s">
        <v>17</v>
      </c>
      <c r="B12" s="16" t="s">
        <v>12</v>
      </c>
      <c r="C12" s="15" t="s">
        <v>13</v>
      </c>
      <c r="D12" s="15" t="s">
        <v>14</v>
      </c>
      <c r="E12" s="19">
        <v>30020</v>
      </c>
      <c r="F12" s="17" t="s">
        <v>15</v>
      </c>
      <c r="G12" s="17">
        <v>4</v>
      </c>
      <c r="H12" s="17">
        <f ca="1">YEAR(TODAY())-YEAR(E12)</f>
        <v>35</v>
      </c>
      <c r="I12" s="18">
        <f ca="1">IF(D12="主任",40000,30000)+G12*5000+H12*50</f>
        <v>61750</v>
      </c>
    </row>
    <row r="13" spans="1:9">
      <c r="A13" s="16" t="s">
        <v>11</v>
      </c>
      <c r="B13" s="16" t="s">
        <v>12</v>
      </c>
      <c r="C13" s="15" t="s">
        <v>13</v>
      </c>
      <c r="D13" s="15" t="s">
        <v>18</v>
      </c>
      <c r="E13" s="19">
        <v>28650</v>
      </c>
      <c r="F13" s="17" t="s">
        <v>15</v>
      </c>
      <c r="G13" s="17">
        <v>3</v>
      </c>
      <c r="H13" s="17">
        <f ca="1">YEAR(TODAY())-YEAR(E13)</f>
        <v>39</v>
      </c>
      <c r="I13" s="18">
        <f ca="1">IF(D13="主任",40000,30000)+G13*5000+H13*50</f>
        <v>46950</v>
      </c>
    </row>
    <row r="14" spans="1:9">
      <c r="A14" s="16" t="s">
        <v>83</v>
      </c>
      <c r="B14" s="16" t="s">
        <v>34</v>
      </c>
      <c r="C14" s="15" t="s">
        <v>23</v>
      </c>
      <c r="D14" s="15" t="s">
        <v>14</v>
      </c>
      <c r="E14" s="19">
        <v>24727</v>
      </c>
      <c r="F14" s="17" t="s">
        <v>15</v>
      </c>
      <c r="G14" s="17">
        <v>4</v>
      </c>
      <c r="H14" s="17">
        <f ca="1">YEAR(TODAY())-YEAR(E14)</f>
        <v>50</v>
      </c>
      <c r="I14" s="18">
        <f ca="1">IF(D14="主任",40000,30000)+G14*5000+H14*50</f>
        <v>62500</v>
      </c>
    </row>
    <row r="15" spans="1:9">
      <c r="A15" s="16" t="s">
        <v>79</v>
      </c>
      <c r="B15" s="16" t="s">
        <v>26</v>
      </c>
      <c r="C15" s="15" t="s">
        <v>23</v>
      </c>
      <c r="D15" s="15" t="s">
        <v>18</v>
      </c>
      <c r="E15" s="19">
        <v>27831</v>
      </c>
      <c r="F15" s="17" t="s">
        <v>15</v>
      </c>
      <c r="G15" s="17">
        <v>5</v>
      </c>
      <c r="H15" s="17">
        <f ca="1">YEAR(TODAY())-YEAR(E15)</f>
        <v>41</v>
      </c>
      <c r="I15" s="18">
        <f ca="1">IF(D15="主任",40000,30000)+G15*5000+H15*50</f>
        <v>57050</v>
      </c>
    </row>
  </sheetData>
  <phoneticPr fontId="3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22"/>
  <sheetViews>
    <sheetView workbookViewId="0">
      <selection activeCell="A22" sqref="A22"/>
    </sheetView>
  </sheetViews>
  <sheetFormatPr defaultRowHeight="16.5"/>
  <sheetData>
    <row r="1" spans="1:9" ht="17.25" thickBot="1">
      <c r="A1" s="13" t="s">
        <v>1</v>
      </c>
      <c r="B1" s="13" t="s">
        <v>2</v>
      </c>
      <c r="C1" s="13" t="s">
        <v>3</v>
      </c>
      <c r="D1" s="13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>
      <c r="A2" s="16" t="s">
        <v>17</v>
      </c>
      <c r="B2" s="16" t="s">
        <v>12</v>
      </c>
      <c r="C2" s="15" t="s">
        <v>13</v>
      </c>
      <c r="D2" s="15" t="s">
        <v>14</v>
      </c>
      <c r="E2" s="19">
        <v>30020</v>
      </c>
      <c r="F2" s="17" t="s">
        <v>15</v>
      </c>
      <c r="G2" s="17">
        <v>4</v>
      </c>
      <c r="H2" s="17">
        <f t="shared" ref="H2:H7" ca="1" si="0">YEAR(TODAY())-YEAR(E2)</f>
        <v>35</v>
      </c>
      <c r="I2" s="18">
        <f t="shared" ref="I2:I7" ca="1" si="1">IF(D2="主任",40000,30000)+G2*5000+H2*50</f>
        <v>61750</v>
      </c>
    </row>
    <row r="3" spans="1:9">
      <c r="A3" s="16" t="s">
        <v>11</v>
      </c>
      <c r="B3" s="16" t="s">
        <v>12</v>
      </c>
      <c r="C3" s="15" t="s">
        <v>13</v>
      </c>
      <c r="D3" s="15" t="s">
        <v>18</v>
      </c>
      <c r="E3" s="19">
        <v>28650</v>
      </c>
      <c r="F3" s="17" t="s">
        <v>15</v>
      </c>
      <c r="G3" s="17">
        <v>3</v>
      </c>
      <c r="H3" s="17">
        <f t="shared" ca="1" si="0"/>
        <v>39</v>
      </c>
      <c r="I3" s="18">
        <f t="shared" ca="1" si="1"/>
        <v>46950</v>
      </c>
    </row>
    <row r="4" spans="1:9">
      <c r="A4" s="16" t="s">
        <v>86</v>
      </c>
      <c r="B4" s="16" t="s">
        <v>87</v>
      </c>
      <c r="C4" s="15" t="s">
        <v>23</v>
      </c>
      <c r="D4" s="15" t="s">
        <v>14</v>
      </c>
      <c r="E4" s="19">
        <v>24727</v>
      </c>
      <c r="F4" s="17" t="s">
        <v>15</v>
      </c>
      <c r="G4" s="17">
        <v>4</v>
      </c>
      <c r="H4" s="17">
        <f t="shared" ca="1" si="0"/>
        <v>50</v>
      </c>
      <c r="I4" s="18">
        <f t="shared" ca="1" si="1"/>
        <v>62500</v>
      </c>
    </row>
    <row r="5" spans="1:9">
      <c r="A5" s="16" t="s">
        <v>25</v>
      </c>
      <c r="B5" s="16" t="s">
        <v>26</v>
      </c>
      <c r="C5" s="15" t="s">
        <v>23</v>
      </c>
      <c r="D5" s="15" t="s">
        <v>18</v>
      </c>
      <c r="E5" s="19">
        <v>27831</v>
      </c>
      <c r="F5" s="17" t="s">
        <v>15</v>
      </c>
      <c r="G5" s="17">
        <v>5</v>
      </c>
      <c r="H5" s="17">
        <f t="shared" ca="1" si="0"/>
        <v>41</v>
      </c>
      <c r="I5" s="18">
        <f t="shared" ca="1" si="1"/>
        <v>57050</v>
      </c>
    </row>
    <row r="6" spans="1:9">
      <c r="A6" s="16" t="s">
        <v>11</v>
      </c>
      <c r="B6" s="16" t="s">
        <v>12</v>
      </c>
      <c r="C6" s="15" t="s">
        <v>13</v>
      </c>
      <c r="D6" s="15" t="s">
        <v>18</v>
      </c>
      <c r="E6" s="19">
        <v>28650</v>
      </c>
      <c r="F6" s="17" t="s">
        <v>15</v>
      </c>
      <c r="G6" s="17">
        <v>3</v>
      </c>
      <c r="H6" s="17">
        <f t="shared" ca="1" si="0"/>
        <v>39</v>
      </c>
      <c r="I6" s="18">
        <f t="shared" ca="1" si="1"/>
        <v>46950</v>
      </c>
    </row>
    <row r="7" spans="1:9">
      <c r="A7" s="16" t="s">
        <v>25</v>
      </c>
      <c r="B7" s="16" t="s">
        <v>26</v>
      </c>
      <c r="C7" s="15" t="s">
        <v>23</v>
      </c>
      <c r="D7" s="15" t="s">
        <v>18</v>
      </c>
      <c r="E7" s="19">
        <v>27831</v>
      </c>
      <c r="F7" s="17" t="s">
        <v>15</v>
      </c>
      <c r="G7" s="17">
        <v>5</v>
      </c>
      <c r="H7" s="17">
        <f t="shared" ca="1" si="0"/>
        <v>41</v>
      </c>
      <c r="I7" s="18">
        <f t="shared" ca="1" si="1"/>
        <v>57050</v>
      </c>
    </row>
    <row r="9" spans="1:9" ht="17.25" thickBot="1">
      <c r="A9" s="13" t="s">
        <v>81</v>
      </c>
      <c r="B9" s="13"/>
      <c r="C9" s="13"/>
    </row>
    <row r="22" spans="1:3" ht="17.25" thickBot="1">
      <c r="A22" s="13" t="s">
        <v>152</v>
      </c>
      <c r="B22" s="13"/>
      <c r="C22" s="13"/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1" sqref="I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3" ht="18">
      <c r="A2" s="3" t="s">
        <v>41</v>
      </c>
      <c r="B2" s="4" t="s">
        <v>42</v>
      </c>
      <c r="C2" s="4" t="s">
        <v>12</v>
      </c>
      <c r="D2" s="5" t="s">
        <v>43</v>
      </c>
      <c r="E2" s="5" t="s">
        <v>14</v>
      </c>
      <c r="F2" s="6">
        <v>29461</v>
      </c>
      <c r="G2" s="7" t="s">
        <v>15</v>
      </c>
      <c r="H2" s="7">
        <v>3</v>
      </c>
      <c r="I2" s="7">
        <f t="shared" ref="I2:I13" ca="1" si="0">YEAR(TODAY())-YEAR(F2)</f>
        <v>37</v>
      </c>
      <c r="J2" s="8">
        <f t="shared" ref="J2:J13" ca="1" si="1">IF(E2="主任",40000,30000)+H2*5000+I2*50</f>
        <v>56850</v>
      </c>
      <c r="M2" s="20" t="s">
        <v>107</v>
      </c>
    </row>
    <row r="3" spans="1:13">
      <c r="A3" s="3" t="s">
        <v>44</v>
      </c>
      <c r="B3" s="4" t="s">
        <v>45</v>
      </c>
      <c r="C3" s="4" t="s">
        <v>12</v>
      </c>
      <c r="D3" s="5" t="s">
        <v>43</v>
      </c>
      <c r="E3" s="5" t="s">
        <v>18</v>
      </c>
      <c r="F3" s="6">
        <v>28732</v>
      </c>
      <c r="G3" s="7" t="s">
        <v>29</v>
      </c>
      <c r="H3" s="7">
        <v>2</v>
      </c>
      <c r="I3" s="7">
        <f t="shared" ca="1" si="0"/>
        <v>39</v>
      </c>
      <c r="J3" s="8">
        <f t="shared" ca="1" si="1"/>
        <v>41950</v>
      </c>
    </row>
    <row r="4" spans="1:13">
      <c r="A4" s="3" t="s">
        <v>10</v>
      </c>
      <c r="B4" s="4" t="s">
        <v>11</v>
      </c>
      <c r="C4" s="4" t="s">
        <v>12</v>
      </c>
      <c r="D4" s="5" t="s">
        <v>13</v>
      </c>
      <c r="E4" s="5" t="s">
        <v>14</v>
      </c>
      <c r="F4" s="6">
        <v>31111</v>
      </c>
      <c r="G4" s="7" t="s">
        <v>15</v>
      </c>
      <c r="H4" s="7">
        <v>4</v>
      </c>
      <c r="I4" s="7">
        <f t="shared" ca="1" si="0"/>
        <v>32</v>
      </c>
      <c r="J4" s="8">
        <f t="shared" ca="1" si="1"/>
        <v>61600</v>
      </c>
    </row>
    <row r="5" spans="1:13">
      <c r="A5" s="3" t="s">
        <v>19</v>
      </c>
      <c r="B5" s="4" t="s">
        <v>20</v>
      </c>
      <c r="C5" s="4" t="s">
        <v>12</v>
      </c>
      <c r="D5" s="5" t="s">
        <v>13</v>
      </c>
      <c r="E5" s="5" t="s">
        <v>18</v>
      </c>
      <c r="F5" s="6">
        <v>26146</v>
      </c>
      <c r="G5" s="7" t="s">
        <v>15</v>
      </c>
      <c r="H5" s="7">
        <v>4</v>
      </c>
      <c r="I5" s="7">
        <f t="shared" ca="1" si="0"/>
        <v>46</v>
      </c>
      <c r="J5" s="8">
        <f t="shared" ca="1" si="1"/>
        <v>52300</v>
      </c>
    </row>
    <row r="6" spans="1:13">
      <c r="A6" s="3" t="s">
        <v>16</v>
      </c>
      <c r="B6" s="4" t="s">
        <v>17</v>
      </c>
      <c r="C6" s="4" t="s">
        <v>12</v>
      </c>
      <c r="D6" s="5" t="s">
        <v>13</v>
      </c>
      <c r="E6" s="5" t="s">
        <v>18</v>
      </c>
      <c r="F6" s="6">
        <v>30654</v>
      </c>
      <c r="G6" s="7" t="s">
        <v>15</v>
      </c>
      <c r="H6" s="7">
        <v>3</v>
      </c>
      <c r="I6" s="7">
        <f t="shared" ca="1" si="0"/>
        <v>34</v>
      </c>
      <c r="J6" s="8">
        <f t="shared" ca="1" si="1"/>
        <v>46700</v>
      </c>
    </row>
    <row r="7" spans="1:13">
      <c r="A7" s="3" t="s">
        <v>21</v>
      </c>
      <c r="B7" s="23" t="s">
        <v>83</v>
      </c>
      <c r="C7" s="4" t="s">
        <v>12</v>
      </c>
      <c r="D7" s="5" t="s">
        <v>23</v>
      </c>
      <c r="E7" s="5" t="s">
        <v>14</v>
      </c>
      <c r="F7" s="6">
        <v>26823</v>
      </c>
      <c r="G7" s="7" t="s">
        <v>15</v>
      </c>
      <c r="H7" s="7">
        <v>4</v>
      </c>
      <c r="I7" s="7">
        <f t="shared" ca="1" si="0"/>
        <v>44</v>
      </c>
      <c r="J7" s="8">
        <f t="shared" ca="1" si="1"/>
        <v>62200</v>
      </c>
    </row>
    <row r="8" spans="1:13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</row>
    <row r="9" spans="1:13">
      <c r="A9" s="3" t="s">
        <v>36</v>
      </c>
      <c r="B9" s="4" t="s">
        <v>37</v>
      </c>
      <c r="C9" s="4" t="s">
        <v>26</v>
      </c>
      <c r="D9" s="5" t="s">
        <v>35</v>
      </c>
      <c r="E9" s="5" t="s">
        <v>38</v>
      </c>
      <c r="F9" s="6">
        <v>29533</v>
      </c>
      <c r="G9" s="7" t="s">
        <v>15</v>
      </c>
      <c r="H9" s="7">
        <v>4</v>
      </c>
      <c r="I9" s="7">
        <f t="shared" ca="1" si="0"/>
        <v>37</v>
      </c>
      <c r="J9" s="8">
        <f t="shared" ca="1" si="1"/>
        <v>51850</v>
      </c>
    </row>
    <row r="10" spans="1:13">
      <c r="A10" s="3" t="s">
        <v>24</v>
      </c>
      <c r="B10" s="4" t="s">
        <v>25</v>
      </c>
      <c r="C10" s="4" t="s">
        <v>26</v>
      </c>
      <c r="D10" s="5" t="s">
        <v>23</v>
      </c>
      <c r="E10" s="5" t="s">
        <v>18</v>
      </c>
      <c r="F10" s="6">
        <v>29927</v>
      </c>
      <c r="G10" s="7" t="s">
        <v>15</v>
      </c>
      <c r="H10" s="7">
        <v>5</v>
      </c>
      <c r="I10" s="7">
        <f t="shared" ca="1" si="0"/>
        <v>36</v>
      </c>
      <c r="J10" s="8">
        <f t="shared" ca="1" si="1"/>
        <v>56800</v>
      </c>
    </row>
    <row r="11" spans="1:13">
      <c r="A11" s="3" t="s">
        <v>30</v>
      </c>
      <c r="B11" s="4" t="s">
        <v>31</v>
      </c>
      <c r="C11" s="4" t="s">
        <v>22</v>
      </c>
      <c r="D11" s="5" t="s">
        <v>23</v>
      </c>
      <c r="E11" s="5" t="s">
        <v>18</v>
      </c>
      <c r="F11" s="6">
        <v>30441</v>
      </c>
      <c r="G11" s="7" t="s">
        <v>29</v>
      </c>
      <c r="H11" s="7">
        <v>3</v>
      </c>
      <c r="I11" s="7">
        <f t="shared" ca="1" si="0"/>
        <v>34</v>
      </c>
      <c r="J11" s="8">
        <f t="shared" ca="1" si="1"/>
        <v>46700</v>
      </c>
    </row>
    <row r="12" spans="1:13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>
        <v>4</v>
      </c>
      <c r="I12" s="7">
        <f t="shared" ca="1" si="0"/>
        <v>29</v>
      </c>
      <c r="J12" s="8">
        <f t="shared" ca="1" si="1"/>
        <v>51450</v>
      </c>
    </row>
    <row r="13" spans="1:13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>
        <v>4</v>
      </c>
      <c r="I13" s="7">
        <f t="shared" ca="1" si="0"/>
        <v>29</v>
      </c>
      <c r="J13" s="8">
        <f t="shared" ca="1" si="1"/>
        <v>51450</v>
      </c>
    </row>
  </sheetData>
  <sortState ref="A2:J13">
    <sortCondition ref="C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E33" sqref="E33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4">
      <c r="A2" s="3" t="s">
        <v>21</v>
      </c>
      <c r="B2" s="23" t="s">
        <v>83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</row>
    <row r="3" spans="1:14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</row>
    <row r="4" spans="1:14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</row>
    <row r="5" spans="1:14">
      <c r="A5" s="3" t="s">
        <v>19</v>
      </c>
      <c r="B5" s="4" t="s">
        <v>20</v>
      </c>
      <c r="C5" s="4" t="s">
        <v>12</v>
      </c>
      <c r="D5" s="5" t="s">
        <v>13</v>
      </c>
      <c r="E5" s="5" t="s">
        <v>18</v>
      </c>
      <c r="F5" s="6">
        <v>26146</v>
      </c>
      <c r="G5" s="7" t="s">
        <v>15</v>
      </c>
      <c r="H5" s="7">
        <v>4</v>
      </c>
      <c r="I5" s="7">
        <f t="shared" ca="1" si="0"/>
        <v>46</v>
      </c>
      <c r="J5" s="8">
        <f t="shared" ca="1" si="1"/>
        <v>52300</v>
      </c>
    </row>
    <row r="6" spans="1:14">
      <c r="A6" s="3" t="s">
        <v>32</v>
      </c>
      <c r="B6" s="4" t="s">
        <v>33</v>
      </c>
      <c r="C6" s="4" t="s">
        <v>34</v>
      </c>
      <c r="D6" s="5" t="s">
        <v>35</v>
      </c>
      <c r="E6" s="5" t="s">
        <v>18</v>
      </c>
      <c r="F6" s="6">
        <v>32024</v>
      </c>
      <c r="G6" s="7" t="s">
        <v>29</v>
      </c>
      <c r="H6" s="7">
        <v>4</v>
      </c>
      <c r="I6" s="7">
        <f t="shared" ca="1" si="0"/>
        <v>30</v>
      </c>
      <c r="J6" s="8">
        <f t="shared" ca="1" si="1"/>
        <v>51500</v>
      </c>
    </row>
    <row r="7" spans="1:14">
      <c r="A7" s="3" t="s">
        <v>16</v>
      </c>
      <c r="B7" s="4" t="s">
        <v>17</v>
      </c>
      <c r="C7" s="4" t="s">
        <v>12</v>
      </c>
      <c r="D7" s="5" t="s">
        <v>13</v>
      </c>
      <c r="E7" s="5" t="s">
        <v>18</v>
      </c>
      <c r="F7" s="6">
        <v>30654</v>
      </c>
      <c r="G7" s="7" t="s">
        <v>15</v>
      </c>
      <c r="H7" s="7">
        <v>3</v>
      </c>
      <c r="I7" s="7">
        <f t="shared" ca="1" si="0"/>
        <v>34</v>
      </c>
      <c r="J7" s="8">
        <f t="shared" ca="1" si="1"/>
        <v>46700</v>
      </c>
    </row>
    <row r="8" spans="1:14">
      <c r="A8" s="3" t="s">
        <v>44</v>
      </c>
      <c r="B8" s="4" t="s">
        <v>45</v>
      </c>
      <c r="C8" s="4" t="s">
        <v>12</v>
      </c>
      <c r="D8" s="5" t="s">
        <v>43</v>
      </c>
      <c r="E8" s="5" t="s">
        <v>18</v>
      </c>
      <c r="F8" s="6">
        <v>28732</v>
      </c>
      <c r="G8" s="7" t="s">
        <v>29</v>
      </c>
      <c r="H8" s="7">
        <v>2</v>
      </c>
      <c r="I8" s="7">
        <f t="shared" ca="1" si="0"/>
        <v>39</v>
      </c>
      <c r="J8" s="8">
        <f t="shared" ca="1" si="1"/>
        <v>41950</v>
      </c>
    </row>
    <row r="9" spans="1:14">
      <c r="A9" s="3" t="s">
        <v>24</v>
      </c>
      <c r="B9" s="4" t="s">
        <v>25</v>
      </c>
      <c r="C9" s="4" t="s">
        <v>26</v>
      </c>
      <c r="D9" s="5" t="s">
        <v>23</v>
      </c>
      <c r="E9" s="5" t="s">
        <v>18</v>
      </c>
      <c r="F9" s="6">
        <v>29927</v>
      </c>
      <c r="G9" s="7" t="s">
        <v>15</v>
      </c>
      <c r="H9" s="7">
        <v>5</v>
      </c>
      <c r="I9" s="7">
        <f t="shared" ca="1" si="0"/>
        <v>36</v>
      </c>
      <c r="J9" s="8">
        <f t="shared" ca="1" si="1"/>
        <v>56800</v>
      </c>
    </row>
    <row r="10" spans="1:14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4">
      <c r="A11" s="3" t="s">
        <v>27</v>
      </c>
      <c r="B11" s="4" t="s">
        <v>28</v>
      </c>
      <c r="C11" s="4" t="s">
        <v>22</v>
      </c>
      <c r="D11" s="5" t="s">
        <v>23</v>
      </c>
      <c r="E11" s="5" t="s">
        <v>18</v>
      </c>
      <c r="F11" s="6">
        <v>32279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4">
      <c r="A12" s="3" t="s">
        <v>39</v>
      </c>
      <c r="B12" s="4" t="s">
        <v>40</v>
      </c>
      <c r="C12" s="4" t="s">
        <v>22</v>
      </c>
      <c r="D12" s="5" t="s">
        <v>23</v>
      </c>
      <c r="E12" s="5" t="s">
        <v>18</v>
      </c>
      <c r="F12" s="6">
        <v>32490</v>
      </c>
      <c r="G12" s="7" t="s">
        <v>29</v>
      </c>
      <c r="H12" s="7">
        <v>4</v>
      </c>
      <c r="I12" s="7">
        <f t="shared" ca="1" si="0"/>
        <v>29</v>
      </c>
      <c r="J12" s="8">
        <f t="shared" ca="1" si="1"/>
        <v>51450</v>
      </c>
    </row>
    <row r="13" spans="1:14">
      <c r="A13" s="3" t="s">
        <v>30</v>
      </c>
      <c r="B13" s="4" t="s">
        <v>31</v>
      </c>
      <c r="C13" s="4" t="s">
        <v>22</v>
      </c>
      <c r="D13" s="5" t="s">
        <v>23</v>
      </c>
      <c r="E13" s="5" t="s">
        <v>18</v>
      </c>
      <c r="F13" s="6">
        <v>30441</v>
      </c>
      <c r="G13" s="7" t="s">
        <v>29</v>
      </c>
      <c r="H13" s="7">
        <v>3</v>
      </c>
      <c r="I13" s="7">
        <f t="shared" ca="1" si="0"/>
        <v>34</v>
      </c>
      <c r="J13" s="8">
        <f t="shared" ca="1" si="1"/>
        <v>46700</v>
      </c>
    </row>
    <row r="14" spans="1:14" ht="26.25">
      <c r="M14" s="28"/>
      <c r="N14" s="29" t="s">
        <v>108</v>
      </c>
    </row>
  </sheetData>
  <sortState ref="A2:J13">
    <sortCondition ref="C2:C13"/>
    <sortCondition descending="1" ref="J2:J13"/>
  </sortState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3" t="s">
        <v>10</v>
      </c>
      <c r="B2" s="9" t="s">
        <v>11</v>
      </c>
      <c r="C2" s="4" t="s">
        <v>12</v>
      </c>
      <c r="D2" s="5" t="s">
        <v>13</v>
      </c>
      <c r="E2" s="5" t="s">
        <v>14</v>
      </c>
      <c r="F2" s="6">
        <v>31111</v>
      </c>
    </row>
    <row r="3" spans="1:6">
      <c r="A3" s="3" t="s">
        <v>24</v>
      </c>
      <c r="B3" s="9" t="s">
        <v>25</v>
      </c>
      <c r="C3" s="4" t="s">
        <v>26</v>
      </c>
      <c r="D3" s="5" t="s">
        <v>23</v>
      </c>
      <c r="E3" s="5" t="s">
        <v>18</v>
      </c>
      <c r="F3" s="6">
        <v>29927</v>
      </c>
    </row>
    <row r="4" spans="1:6">
      <c r="A4" s="3" t="s">
        <v>19</v>
      </c>
      <c r="B4" s="11" t="s">
        <v>46</v>
      </c>
      <c r="C4" s="4" t="s">
        <v>12</v>
      </c>
      <c r="D4" s="5" t="s">
        <v>13</v>
      </c>
      <c r="E4" s="5" t="s">
        <v>18</v>
      </c>
      <c r="F4" s="6">
        <v>26146</v>
      </c>
    </row>
    <row r="5" spans="1:6">
      <c r="A5" s="3" t="s">
        <v>27</v>
      </c>
      <c r="B5" s="11" t="s">
        <v>28</v>
      </c>
      <c r="C5" s="4" t="s">
        <v>22</v>
      </c>
      <c r="D5" s="5" t="s">
        <v>23</v>
      </c>
      <c r="E5" s="5" t="s">
        <v>18</v>
      </c>
      <c r="F5" s="6">
        <v>32279</v>
      </c>
    </row>
    <row r="6" spans="1:6">
      <c r="A6" s="3" t="s">
        <v>41</v>
      </c>
      <c r="B6" s="11" t="s">
        <v>47</v>
      </c>
      <c r="C6" s="4" t="s">
        <v>12</v>
      </c>
      <c r="D6" s="5" t="s">
        <v>43</v>
      </c>
      <c r="E6" s="5" t="s">
        <v>14</v>
      </c>
      <c r="F6" s="6">
        <v>29461</v>
      </c>
    </row>
    <row r="7" spans="1:6">
      <c r="A7" s="3" t="s">
        <v>39</v>
      </c>
      <c r="B7" s="12" t="s">
        <v>40</v>
      </c>
      <c r="C7" s="4" t="s">
        <v>22</v>
      </c>
      <c r="D7" s="5" t="s">
        <v>23</v>
      </c>
      <c r="E7" s="5" t="s">
        <v>18</v>
      </c>
      <c r="F7" s="6">
        <v>29533</v>
      </c>
    </row>
    <row r="8" spans="1:6">
      <c r="A8" s="3" t="s">
        <v>16</v>
      </c>
      <c r="B8" s="10" t="s">
        <v>17</v>
      </c>
      <c r="C8" s="4" t="s">
        <v>12</v>
      </c>
      <c r="D8" s="5" t="s">
        <v>13</v>
      </c>
      <c r="E8" s="5" t="s">
        <v>18</v>
      </c>
      <c r="F8" s="6">
        <v>30654</v>
      </c>
    </row>
    <row r="9" spans="1:6">
      <c r="A9" s="3" t="s">
        <v>30</v>
      </c>
      <c r="B9" s="10" t="s">
        <v>31</v>
      </c>
      <c r="C9" s="4" t="s">
        <v>22</v>
      </c>
      <c r="D9" s="5" t="s">
        <v>23</v>
      </c>
      <c r="E9" s="5" t="s">
        <v>18</v>
      </c>
      <c r="F9" s="6">
        <v>30441</v>
      </c>
    </row>
    <row r="10" spans="1:6">
      <c r="A10" s="3" t="s">
        <v>21</v>
      </c>
      <c r="B10" s="23" t="s">
        <v>84</v>
      </c>
      <c r="C10" s="4" t="s">
        <v>12</v>
      </c>
      <c r="D10" s="5" t="s">
        <v>23</v>
      </c>
      <c r="E10" s="5" t="s">
        <v>14</v>
      </c>
      <c r="F10" s="6">
        <v>26823</v>
      </c>
    </row>
    <row r="11" spans="1:6">
      <c r="A11" s="3" t="s">
        <v>32</v>
      </c>
      <c r="B11" s="4" t="s">
        <v>33</v>
      </c>
      <c r="C11" s="4" t="s">
        <v>34</v>
      </c>
      <c r="D11" s="5" t="s">
        <v>35</v>
      </c>
      <c r="E11" s="5" t="s">
        <v>18</v>
      </c>
      <c r="F11" s="6">
        <v>32024</v>
      </c>
    </row>
    <row r="12" spans="1:6">
      <c r="A12" s="3" t="s">
        <v>36</v>
      </c>
      <c r="B12" s="4" t="s">
        <v>37</v>
      </c>
      <c r="C12" s="4" t="s">
        <v>26</v>
      </c>
      <c r="D12" s="5" t="s">
        <v>35</v>
      </c>
      <c r="E12" s="5" t="s">
        <v>38</v>
      </c>
      <c r="F12" s="6">
        <v>32490</v>
      </c>
    </row>
    <row r="13" spans="1:6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</row>
  </sheetData>
  <sortState ref="A2:F13">
    <sortCondition sortBy="cellColor" ref="B2:B13" dxfId="3"/>
    <sortCondition sortBy="cellColor" ref="B2:B13" dxfId="2"/>
    <sortCondition sortBy="cellColor" ref="B2:B13" dxfId="1"/>
    <sortCondition sortBy="cellColor" ref="B2:B13" dxfId="0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M13"/>
  <sheetViews>
    <sheetView workbookViewId="0">
      <selection activeCell="M1" sqref="M1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M1" s="20" t="s">
        <v>116</v>
      </c>
    </row>
    <row r="2" spans="1:13" hidden="1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3" hidden="1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3" hidden="1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3" hidden="1">
      <c r="A5" s="3" t="s">
        <v>21</v>
      </c>
      <c r="B5" s="23" t="s">
        <v>84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3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3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3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3" hidden="1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3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3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3" hidden="1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3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2">
      <filters>
        <filter val="男"/>
      </filters>
    </filterColumn>
  </autoFilter>
  <sortState ref="A2:J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M32" sqref="M3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21</v>
      </c>
      <c r="B2" s="23" t="s">
        <v>84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</row>
    <row r="3" spans="1:10" hidden="1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</row>
    <row r="4" spans="1:10" hidden="1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</row>
    <row r="5" spans="1:10">
      <c r="A5" s="3" t="s">
        <v>24</v>
      </c>
      <c r="B5" s="4" t="s">
        <v>25</v>
      </c>
      <c r="C5" s="4" t="s">
        <v>26</v>
      </c>
      <c r="D5" s="5" t="s">
        <v>23</v>
      </c>
      <c r="E5" s="5" t="s">
        <v>18</v>
      </c>
      <c r="F5" s="6">
        <v>29927</v>
      </c>
      <c r="G5" s="7" t="s">
        <v>15</v>
      </c>
      <c r="H5" s="7">
        <v>5</v>
      </c>
      <c r="I5" s="7">
        <f t="shared" ca="1" si="0"/>
        <v>36</v>
      </c>
      <c r="J5" s="8">
        <f t="shared" ca="1" si="1"/>
        <v>56800</v>
      </c>
    </row>
    <row r="6" spans="1:10" hidden="1">
      <c r="A6" s="3" t="s">
        <v>19</v>
      </c>
      <c r="B6" s="4" t="s">
        <v>20</v>
      </c>
      <c r="C6" s="4" t="s">
        <v>12</v>
      </c>
      <c r="D6" s="5" t="s">
        <v>13</v>
      </c>
      <c r="E6" s="5" t="s">
        <v>18</v>
      </c>
      <c r="F6" s="6">
        <v>26146</v>
      </c>
      <c r="G6" s="7" t="s">
        <v>15</v>
      </c>
      <c r="H6" s="7">
        <v>4</v>
      </c>
      <c r="I6" s="7">
        <f t="shared" ca="1" si="0"/>
        <v>46</v>
      </c>
      <c r="J6" s="8">
        <f t="shared" ca="1" si="1"/>
        <v>52300</v>
      </c>
    </row>
    <row r="7" spans="1:10">
      <c r="A7" s="3" t="s">
        <v>36</v>
      </c>
      <c r="B7" s="4" t="s">
        <v>37</v>
      </c>
      <c r="C7" s="4" t="s">
        <v>26</v>
      </c>
      <c r="D7" s="5" t="s">
        <v>35</v>
      </c>
      <c r="E7" s="5" t="s">
        <v>38</v>
      </c>
      <c r="F7" s="6">
        <v>29533</v>
      </c>
      <c r="G7" s="7" t="s">
        <v>15</v>
      </c>
      <c r="H7" s="7">
        <v>4</v>
      </c>
      <c r="I7" s="7">
        <f t="shared" ca="1" si="0"/>
        <v>37</v>
      </c>
      <c r="J7" s="8">
        <f t="shared" ca="1" si="1"/>
        <v>51850</v>
      </c>
    </row>
    <row r="8" spans="1:10" hidden="1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</row>
    <row r="9" spans="1:10" hidden="1">
      <c r="A9" s="3" t="s">
        <v>27</v>
      </c>
      <c r="B9" s="4" t="s">
        <v>28</v>
      </c>
      <c r="C9" s="4" t="s">
        <v>22</v>
      </c>
      <c r="D9" s="5" t="s">
        <v>23</v>
      </c>
      <c r="E9" s="5" t="s">
        <v>18</v>
      </c>
      <c r="F9" s="6">
        <v>32279</v>
      </c>
      <c r="G9" s="7" t="s">
        <v>29</v>
      </c>
      <c r="H9" s="7">
        <v>4</v>
      </c>
      <c r="I9" s="7">
        <f t="shared" ca="1" si="0"/>
        <v>29</v>
      </c>
      <c r="J9" s="8">
        <f t="shared" ca="1" si="1"/>
        <v>51450</v>
      </c>
    </row>
    <row r="10" spans="1:10" hidden="1">
      <c r="A10" s="3" t="s">
        <v>39</v>
      </c>
      <c r="B10" s="4" t="s">
        <v>40</v>
      </c>
      <c r="C10" s="4" t="s">
        <v>22</v>
      </c>
      <c r="D10" s="5" t="s">
        <v>23</v>
      </c>
      <c r="E10" s="5" t="s">
        <v>18</v>
      </c>
      <c r="F10" s="6">
        <v>32490</v>
      </c>
      <c r="G10" s="7" t="s">
        <v>29</v>
      </c>
      <c r="H10" s="7">
        <v>4</v>
      </c>
      <c r="I10" s="7">
        <f t="shared" ca="1" si="0"/>
        <v>29</v>
      </c>
      <c r="J10" s="8">
        <f t="shared" ca="1" si="1"/>
        <v>51450</v>
      </c>
    </row>
    <row r="11" spans="1:10" hidden="1">
      <c r="A11" s="3" t="s">
        <v>16</v>
      </c>
      <c r="B11" s="4" t="s">
        <v>17</v>
      </c>
      <c r="C11" s="4" t="s">
        <v>12</v>
      </c>
      <c r="D11" s="5" t="s">
        <v>13</v>
      </c>
      <c r="E11" s="5" t="s">
        <v>18</v>
      </c>
      <c r="F11" s="6">
        <v>30654</v>
      </c>
      <c r="G11" s="7" t="s">
        <v>15</v>
      </c>
      <c r="H11" s="7">
        <v>3</v>
      </c>
      <c r="I11" s="7">
        <f t="shared" ca="1" si="0"/>
        <v>34</v>
      </c>
      <c r="J11" s="8">
        <f t="shared" ca="1" si="1"/>
        <v>46700</v>
      </c>
    </row>
    <row r="12" spans="1:10" hidden="1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2">
      <filters>
        <filter val="男"/>
      </filters>
    </filterColumn>
    <filterColumn colId="6">
      <filters>
        <filter val="已婚"/>
      </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"/>
  <sheetViews>
    <sheetView workbookViewId="0">
      <selection activeCell="I2" sqref="I2"/>
    </sheetView>
  </sheetViews>
  <sheetFormatPr defaultRowHeight="16.5"/>
  <cols>
    <col min="1" max="1" width="6" bestFit="1" customWidth="1"/>
    <col min="2" max="2" width="8.125" bestFit="1" customWidth="1"/>
    <col min="3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hidden="1">
      <c r="A2" s="3" t="s">
        <v>21</v>
      </c>
      <c r="B2" s="23" t="s">
        <v>84</v>
      </c>
      <c r="C2" s="4" t="s">
        <v>12</v>
      </c>
      <c r="D2" s="5" t="s">
        <v>23</v>
      </c>
      <c r="E2" s="5" t="s">
        <v>14</v>
      </c>
      <c r="F2" s="6">
        <v>26823</v>
      </c>
      <c r="G2" s="7" t="s">
        <v>15</v>
      </c>
      <c r="H2" s="7">
        <v>4</v>
      </c>
      <c r="I2" s="7">
        <f t="shared" ref="I2:I13" ca="1" si="0">YEAR(TODAY())-YEAR(F2)</f>
        <v>44</v>
      </c>
      <c r="J2" s="8">
        <f t="shared" ref="J2:J13" ca="1" si="1">IF(E2="主任",40000,30000)+H2*5000+I2*50</f>
        <v>62200</v>
      </c>
    </row>
    <row r="3" spans="1:10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31111</v>
      </c>
      <c r="G3" s="7" t="s">
        <v>15</v>
      </c>
      <c r="H3" s="7">
        <v>4</v>
      </c>
      <c r="I3" s="7">
        <f t="shared" ca="1" si="0"/>
        <v>32</v>
      </c>
      <c r="J3" s="8">
        <f t="shared" ca="1" si="1"/>
        <v>61600</v>
      </c>
    </row>
    <row r="4" spans="1:10" hidden="1">
      <c r="A4" s="3" t="s">
        <v>41</v>
      </c>
      <c r="B4" s="4" t="s">
        <v>42</v>
      </c>
      <c r="C4" s="4" t="s">
        <v>12</v>
      </c>
      <c r="D4" s="5" t="s">
        <v>43</v>
      </c>
      <c r="E4" s="5" t="s">
        <v>14</v>
      </c>
      <c r="F4" s="6">
        <v>29461</v>
      </c>
      <c r="G4" s="7" t="s">
        <v>15</v>
      </c>
      <c r="H4" s="7">
        <v>3</v>
      </c>
      <c r="I4" s="7">
        <f t="shared" ca="1" si="0"/>
        <v>37</v>
      </c>
      <c r="J4" s="8">
        <f t="shared" ca="1" si="1"/>
        <v>56850</v>
      </c>
    </row>
    <row r="5" spans="1:10" hidden="1">
      <c r="A5" s="3" t="s">
        <v>24</v>
      </c>
      <c r="B5" s="4" t="s">
        <v>25</v>
      </c>
      <c r="C5" s="4" t="s">
        <v>26</v>
      </c>
      <c r="D5" s="5" t="s">
        <v>23</v>
      </c>
      <c r="E5" s="5" t="s">
        <v>18</v>
      </c>
      <c r="F5" s="6">
        <v>29927</v>
      </c>
      <c r="G5" s="7" t="s">
        <v>15</v>
      </c>
      <c r="H5" s="7">
        <v>5</v>
      </c>
      <c r="I5" s="7">
        <f t="shared" ca="1" si="0"/>
        <v>36</v>
      </c>
      <c r="J5" s="8">
        <f t="shared" ca="1" si="1"/>
        <v>56800</v>
      </c>
    </row>
    <row r="6" spans="1:10" hidden="1">
      <c r="A6" s="3" t="s">
        <v>19</v>
      </c>
      <c r="B6" s="4" t="s">
        <v>20</v>
      </c>
      <c r="C6" s="4" t="s">
        <v>12</v>
      </c>
      <c r="D6" s="5" t="s">
        <v>13</v>
      </c>
      <c r="E6" s="5" t="s">
        <v>18</v>
      </c>
      <c r="F6" s="6">
        <v>26146</v>
      </c>
      <c r="G6" s="7" t="s">
        <v>15</v>
      </c>
      <c r="H6" s="7">
        <v>4</v>
      </c>
      <c r="I6" s="7">
        <f t="shared" ca="1" si="0"/>
        <v>46</v>
      </c>
      <c r="J6" s="8">
        <f t="shared" ca="1" si="1"/>
        <v>52300</v>
      </c>
    </row>
    <row r="7" spans="1:10" hidden="1">
      <c r="A7" s="3" t="s">
        <v>36</v>
      </c>
      <c r="B7" s="4" t="s">
        <v>37</v>
      </c>
      <c r="C7" s="4" t="s">
        <v>26</v>
      </c>
      <c r="D7" s="5" t="s">
        <v>35</v>
      </c>
      <c r="E7" s="5" t="s">
        <v>38</v>
      </c>
      <c r="F7" s="6">
        <v>29533</v>
      </c>
      <c r="G7" s="7" t="s">
        <v>15</v>
      </c>
      <c r="H7" s="7">
        <v>4</v>
      </c>
      <c r="I7" s="7">
        <f t="shared" ca="1" si="0"/>
        <v>37</v>
      </c>
      <c r="J7" s="8">
        <f t="shared" ca="1" si="1"/>
        <v>51850</v>
      </c>
    </row>
    <row r="8" spans="1:10">
      <c r="A8" s="3" t="s">
        <v>32</v>
      </c>
      <c r="B8" s="4" t="s">
        <v>33</v>
      </c>
      <c r="C8" s="4" t="s">
        <v>34</v>
      </c>
      <c r="D8" s="5" t="s">
        <v>35</v>
      </c>
      <c r="E8" s="5" t="s">
        <v>18</v>
      </c>
      <c r="F8" s="6">
        <v>32024</v>
      </c>
      <c r="G8" s="7" t="s">
        <v>29</v>
      </c>
      <c r="H8" s="7">
        <v>4</v>
      </c>
      <c r="I8" s="7">
        <f t="shared" ca="1" si="0"/>
        <v>30</v>
      </c>
      <c r="J8" s="8">
        <f t="shared" ca="1" si="1"/>
        <v>51500</v>
      </c>
    </row>
    <row r="9" spans="1:10">
      <c r="A9" s="3" t="s">
        <v>27</v>
      </c>
      <c r="B9" s="4" t="s">
        <v>28</v>
      </c>
      <c r="C9" s="4" t="s">
        <v>22</v>
      </c>
      <c r="D9" s="5" t="s">
        <v>23</v>
      </c>
      <c r="E9" s="5" t="s">
        <v>18</v>
      </c>
      <c r="F9" s="6">
        <v>32279</v>
      </c>
      <c r="G9" s="7" t="s">
        <v>29</v>
      </c>
      <c r="H9" s="7">
        <v>4</v>
      </c>
      <c r="I9" s="7">
        <f t="shared" ca="1" si="0"/>
        <v>29</v>
      </c>
      <c r="J9" s="8">
        <f t="shared" ca="1" si="1"/>
        <v>51450</v>
      </c>
    </row>
    <row r="10" spans="1:10">
      <c r="A10" s="3" t="s">
        <v>39</v>
      </c>
      <c r="B10" s="4" t="s">
        <v>40</v>
      </c>
      <c r="C10" s="4" t="s">
        <v>22</v>
      </c>
      <c r="D10" s="5" t="s">
        <v>23</v>
      </c>
      <c r="E10" s="5" t="s">
        <v>18</v>
      </c>
      <c r="F10" s="6">
        <v>32490</v>
      </c>
      <c r="G10" s="7" t="s">
        <v>29</v>
      </c>
      <c r="H10" s="7">
        <v>4</v>
      </c>
      <c r="I10" s="7">
        <f t="shared" ca="1" si="0"/>
        <v>29</v>
      </c>
      <c r="J10" s="8">
        <f t="shared" ca="1" si="1"/>
        <v>51450</v>
      </c>
    </row>
    <row r="11" spans="1:10">
      <c r="A11" s="3" t="s">
        <v>16</v>
      </c>
      <c r="B11" s="4" t="s">
        <v>17</v>
      </c>
      <c r="C11" s="4" t="s">
        <v>12</v>
      </c>
      <c r="D11" s="5" t="s">
        <v>13</v>
      </c>
      <c r="E11" s="5" t="s">
        <v>18</v>
      </c>
      <c r="F11" s="6">
        <v>30654</v>
      </c>
      <c r="G11" s="7" t="s">
        <v>15</v>
      </c>
      <c r="H11" s="7">
        <v>3</v>
      </c>
      <c r="I11" s="7">
        <f t="shared" ca="1" si="0"/>
        <v>34</v>
      </c>
      <c r="J11" s="8">
        <f t="shared" ca="1" si="1"/>
        <v>46700</v>
      </c>
    </row>
    <row r="12" spans="1:10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hidden="1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autoFilter ref="A1:J13">
    <filterColumn colId="8">
      <customFilters and="1">
        <customFilter operator="greaterThanOrEqual" val="25"/>
        <customFilter operator="lessThanOrEqual" val="30"/>
      </customFilters>
    </filterColumn>
  </autoFilter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資料庫</vt:lpstr>
      <vt:lpstr>排序篩選</vt:lpstr>
      <vt:lpstr>排序</vt:lpstr>
      <vt:lpstr>多重排序</vt:lpstr>
      <vt:lpstr>導引排序</vt:lpstr>
      <vt:lpstr>顏色排序</vt:lpstr>
      <vt:lpstr>篩選-單欄</vt:lpstr>
      <vt:lpstr>篩選-多重條件</vt:lpstr>
      <vt:lpstr>篩選-介於</vt:lpstr>
      <vt:lpstr>篩選-找前幾名</vt:lpstr>
      <vt:lpstr>篩選-日期介於</vt:lpstr>
      <vt:lpstr>篩選-萬用字元</vt:lpstr>
      <vt:lpstr>篩選-萬用字元1</vt:lpstr>
      <vt:lpstr>篩選-字串</vt:lpstr>
      <vt:lpstr>篩選-字串比較</vt:lpstr>
      <vt:lpstr>篩選-字串比較1</vt:lpstr>
      <vt:lpstr>小計-單一統計數字</vt:lpstr>
      <vt:lpstr>小計-多組統計數字</vt:lpstr>
      <vt:lpstr>小計-練習</vt:lpstr>
      <vt:lpstr>進階篩選-單欄</vt:lpstr>
      <vt:lpstr>進階篩選-單欄-練習</vt:lpstr>
      <vt:lpstr>進階篩選-比較式</vt:lpstr>
      <vt:lpstr>進階篩選-日期</vt:lpstr>
      <vt:lpstr>進階篩選-且</vt:lpstr>
      <vt:lpstr>進階篩選-或</vt:lpstr>
      <vt:lpstr>進階篩選-同列兩個相同欄名</vt:lpstr>
      <vt:lpstr>進階篩選-多列多欄</vt:lpstr>
      <vt:lpstr>進階篩選-練習</vt:lpstr>
      <vt:lpstr>進階篩選-輸出全部欄位</vt:lpstr>
      <vt:lpstr>進階篩選-輸出部份欄位</vt:lpstr>
      <vt:lpstr>進階篩選-不重複</vt:lpstr>
      <vt:lpstr>移除重複記錄</vt:lpstr>
      <vt:lpstr>進階篩選-不重複+移除-練習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Saying</dc:creator>
  <cp:lastModifiedBy>SL</cp:lastModifiedBy>
  <dcterms:created xsi:type="dcterms:W3CDTF">2007-02-27T18:02:29Z</dcterms:created>
  <dcterms:modified xsi:type="dcterms:W3CDTF">2017-10-19T02:27:17Z</dcterms:modified>
</cp:coreProperties>
</file>