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Teaching Courses\Quantitative Methods For Decision Making (undergraduate level)\Web\"/>
    </mc:Choice>
  </mc:AlternateContent>
  <xr:revisionPtr revIDLastSave="0" documentId="13_ncr:1_{A7A5954D-A114-4DE1-9E40-0D2B76D95FC5}" xr6:coauthVersionLast="36" xr6:coauthVersionMax="36" xr10:uidLastSave="{00000000-0000-0000-0000-000000000000}"/>
  <bookViews>
    <workbookView xWindow="240" yWindow="36" windowWidth="24708" windowHeight="11568" xr2:uid="{00000000-000D-0000-FFFF-FFFF00000000}"/>
  </bookViews>
  <sheets>
    <sheet name="Sheet1" sheetId="1" r:id="rId1"/>
    <sheet name="1301 (Formosa Plastics Group)" sheetId="2" r:id="rId2"/>
  </sheets>
  <definedNames>
    <definedName name="r_f">Sheet1!$B$1</definedName>
    <definedName name="w_1">Sheet1!$C$515</definedName>
    <definedName name="w_2">Sheet1!$D$515</definedName>
    <definedName name="w_3">Sheet1!$E$515</definedName>
  </definedNames>
  <calcPr calcId="191029"/>
</workbook>
</file>

<file path=xl/calcChain.xml><?xml version="1.0" encoding="utf-8"?>
<calcChain xmlns="http://schemas.openxmlformats.org/spreadsheetml/2006/main">
  <c r="AD5" i="1" l="1"/>
  <c r="AD6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" i="1"/>
  <c r="C5" i="1" l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502" i="1" s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" i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S232" i="1" s="1"/>
  <c r="R233" i="1"/>
  <c r="S233" i="1" s="1"/>
  <c r="R234" i="1"/>
  <c r="S234" i="1" s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S244" i="1" s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4" i="1"/>
  <c r="S304" i="1" s="1"/>
  <c r="R305" i="1"/>
  <c r="S305" i="1" s="1"/>
  <c r="R306" i="1"/>
  <c r="S306" i="1" s="1"/>
  <c r="R307" i="1"/>
  <c r="S307" i="1" s="1"/>
  <c r="R308" i="1"/>
  <c r="S308" i="1" s="1"/>
  <c r="R309" i="1"/>
  <c r="S309" i="1" s="1"/>
  <c r="R310" i="1"/>
  <c r="S310" i="1" s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S335" i="1" s="1"/>
  <c r="R336" i="1"/>
  <c r="S336" i="1" s="1"/>
  <c r="R337" i="1"/>
  <c r="S337" i="1" s="1"/>
  <c r="R338" i="1"/>
  <c r="S338" i="1" s="1"/>
  <c r="R339" i="1"/>
  <c r="S339" i="1" s="1"/>
  <c r="R340" i="1"/>
  <c r="S340" i="1" s="1"/>
  <c r="R341" i="1"/>
  <c r="S341" i="1" s="1"/>
  <c r="R342" i="1"/>
  <c r="S342" i="1" s="1"/>
  <c r="R343" i="1"/>
  <c r="S343" i="1" s="1"/>
  <c r="R344" i="1"/>
  <c r="S344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S417" i="1" s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S423" i="1" s="1"/>
  <c r="R424" i="1"/>
  <c r="S424" i="1" s="1"/>
  <c r="R425" i="1"/>
  <c r="S425" i="1" s="1"/>
  <c r="R426" i="1"/>
  <c r="S426" i="1" s="1"/>
  <c r="R427" i="1"/>
  <c r="S427" i="1" s="1"/>
  <c r="R428" i="1"/>
  <c r="S428" i="1" s="1"/>
  <c r="R429" i="1"/>
  <c r="S429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R440" i="1"/>
  <c r="S440" i="1" s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R472" i="1"/>
  <c r="S472" i="1" s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79" i="1"/>
  <c r="S479" i="1" s="1"/>
  <c r="R480" i="1"/>
  <c r="S480" i="1" s="1"/>
  <c r="R481" i="1"/>
  <c r="S481" i="1" s="1"/>
  <c r="R482" i="1"/>
  <c r="S482" i="1" s="1"/>
  <c r="R483" i="1"/>
  <c r="S483" i="1" s="1"/>
  <c r="R484" i="1"/>
  <c r="S484" i="1" s="1"/>
  <c r="R485" i="1"/>
  <c r="S485" i="1" s="1"/>
  <c r="R486" i="1"/>
  <c r="S486" i="1" s="1"/>
  <c r="R487" i="1"/>
  <c r="S487" i="1" s="1"/>
  <c r="R488" i="1"/>
  <c r="S488" i="1" s="1"/>
  <c r="R489" i="1"/>
  <c r="S489" i="1" s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" i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" i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69" i="1"/>
  <c r="Y69" i="1" s="1"/>
  <c r="X70" i="1"/>
  <c r="Y70" i="1" s="1"/>
  <c r="X71" i="1"/>
  <c r="Y71" i="1" s="1"/>
  <c r="X72" i="1"/>
  <c r="Y72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79" i="1"/>
  <c r="Y79" i="1" s="1"/>
  <c r="X80" i="1"/>
  <c r="Y80" i="1" s="1"/>
  <c r="X81" i="1"/>
  <c r="Y81" i="1" s="1"/>
  <c r="X82" i="1"/>
  <c r="Y82" i="1" s="1"/>
  <c r="X83" i="1"/>
  <c r="Y83" i="1" s="1"/>
  <c r="X84" i="1"/>
  <c r="Y84" i="1" s="1"/>
  <c r="X85" i="1"/>
  <c r="Y85" i="1" s="1"/>
  <c r="X86" i="1"/>
  <c r="Y86" i="1" s="1"/>
  <c r="X87" i="1"/>
  <c r="Y87" i="1" s="1"/>
  <c r="X88" i="1"/>
  <c r="Y88" i="1" s="1"/>
  <c r="X89" i="1"/>
  <c r="Y89" i="1" s="1"/>
  <c r="X90" i="1"/>
  <c r="Y90" i="1" s="1"/>
  <c r="X91" i="1"/>
  <c r="Y91" i="1" s="1"/>
  <c r="X92" i="1"/>
  <c r="Y92" i="1" s="1"/>
  <c r="X93" i="1"/>
  <c r="Y93" i="1" s="1"/>
  <c r="X94" i="1"/>
  <c r="Y94" i="1" s="1"/>
  <c r="X95" i="1"/>
  <c r="Y95" i="1" s="1"/>
  <c r="X96" i="1"/>
  <c r="Y96" i="1" s="1"/>
  <c r="X97" i="1"/>
  <c r="Y97" i="1" s="1"/>
  <c r="X98" i="1"/>
  <c r="Y98" i="1" s="1"/>
  <c r="X99" i="1"/>
  <c r="Y99" i="1" s="1"/>
  <c r="X100" i="1"/>
  <c r="Y100" i="1" s="1"/>
  <c r="X101" i="1"/>
  <c r="Y101" i="1" s="1"/>
  <c r="X102" i="1"/>
  <c r="Y102" i="1" s="1"/>
  <c r="X103" i="1"/>
  <c r="Y103" i="1" s="1"/>
  <c r="X104" i="1"/>
  <c r="Y104" i="1" s="1"/>
  <c r="X105" i="1"/>
  <c r="Y105" i="1" s="1"/>
  <c r="X106" i="1"/>
  <c r="Y106" i="1" s="1"/>
  <c r="X107" i="1"/>
  <c r="Y107" i="1" s="1"/>
  <c r="X108" i="1"/>
  <c r="Y108" i="1" s="1"/>
  <c r="X109" i="1"/>
  <c r="Y109" i="1" s="1"/>
  <c r="X110" i="1"/>
  <c r="Y110" i="1" s="1"/>
  <c r="X111" i="1"/>
  <c r="Y111" i="1" s="1"/>
  <c r="X112" i="1"/>
  <c r="Y112" i="1" s="1"/>
  <c r="X113" i="1"/>
  <c r="Y113" i="1" s="1"/>
  <c r="X114" i="1"/>
  <c r="Y114" i="1" s="1"/>
  <c r="X115" i="1"/>
  <c r="Y115" i="1" s="1"/>
  <c r="X116" i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5" i="1"/>
  <c r="Y125" i="1" s="1"/>
  <c r="X126" i="1"/>
  <c r="Y126" i="1" s="1"/>
  <c r="X127" i="1"/>
  <c r="Y127" i="1" s="1"/>
  <c r="X128" i="1"/>
  <c r="Y128" i="1" s="1"/>
  <c r="X129" i="1"/>
  <c r="Y129" i="1" s="1"/>
  <c r="X130" i="1"/>
  <c r="Y130" i="1" s="1"/>
  <c r="X131" i="1"/>
  <c r="Y131" i="1" s="1"/>
  <c r="X132" i="1"/>
  <c r="Y132" i="1" s="1"/>
  <c r="X133" i="1"/>
  <c r="Y133" i="1" s="1"/>
  <c r="X134" i="1"/>
  <c r="Y134" i="1" s="1"/>
  <c r="X135" i="1"/>
  <c r="Y135" i="1" s="1"/>
  <c r="X136" i="1"/>
  <c r="Y136" i="1" s="1"/>
  <c r="X137" i="1"/>
  <c r="Y137" i="1" s="1"/>
  <c r="X138" i="1"/>
  <c r="Y138" i="1" s="1"/>
  <c r="X139" i="1"/>
  <c r="Y139" i="1" s="1"/>
  <c r="X140" i="1"/>
  <c r="Y140" i="1" s="1"/>
  <c r="X141" i="1"/>
  <c r="Y141" i="1" s="1"/>
  <c r="X142" i="1"/>
  <c r="Y142" i="1" s="1"/>
  <c r="X143" i="1"/>
  <c r="Y143" i="1" s="1"/>
  <c r="X144" i="1"/>
  <c r="Y144" i="1" s="1"/>
  <c r="X145" i="1"/>
  <c r="Y145" i="1" s="1"/>
  <c r="X146" i="1"/>
  <c r="Y146" i="1" s="1"/>
  <c r="X147" i="1"/>
  <c r="Y147" i="1" s="1"/>
  <c r="X148" i="1"/>
  <c r="Y148" i="1" s="1"/>
  <c r="X149" i="1"/>
  <c r="Y149" i="1" s="1"/>
  <c r="X150" i="1"/>
  <c r="Y150" i="1" s="1"/>
  <c r="X151" i="1"/>
  <c r="Y151" i="1" s="1"/>
  <c r="X152" i="1"/>
  <c r="Y152" i="1" s="1"/>
  <c r="X153" i="1"/>
  <c r="Y153" i="1" s="1"/>
  <c r="X154" i="1"/>
  <c r="Y154" i="1" s="1"/>
  <c r="X155" i="1"/>
  <c r="Y155" i="1" s="1"/>
  <c r="X156" i="1"/>
  <c r="Y156" i="1" s="1"/>
  <c r="X157" i="1"/>
  <c r="Y157" i="1" s="1"/>
  <c r="X158" i="1"/>
  <c r="Y158" i="1" s="1"/>
  <c r="X159" i="1"/>
  <c r="Y159" i="1" s="1"/>
  <c r="X160" i="1"/>
  <c r="Y160" i="1" s="1"/>
  <c r="X161" i="1"/>
  <c r="Y161" i="1" s="1"/>
  <c r="X162" i="1"/>
  <c r="Y162" i="1" s="1"/>
  <c r="X163" i="1"/>
  <c r="Y163" i="1" s="1"/>
  <c r="X164" i="1"/>
  <c r="Y164" i="1" s="1"/>
  <c r="X165" i="1"/>
  <c r="Y165" i="1" s="1"/>
  <c r="X166" i="1"/>
  <c r="Y166" i="1" s="1"/>
  <c r="X167" i="1"/>
  <c r="Y167" i="1" s="1"/>
  <c r="X168" i="1"/>
  <c r="Y168" i="1" s="1"/>
  <c r="X169" i="1"/>
  <c r="Y169" i="1" s="1"/>
  <c r="X170" i="1"/>
  <c r="Y170" i="1" s="1"/>
  <c r="X171" i="1"/>
  <c r="Y171" i="1" s="1"/>
  <c r="X172" i="1"/>
  <c r="Y172" i="1" s="1"/>
  <c r="X173" i="1"/>
  <c r="Y173" i="1" s="1"/>
  <c r="X174" i="1"/>
  <c r="Y174" i="1" s="1"/>
  <c r="X175" i="1"/>
  <c r="Y175" i="1" s="1"/>
  <c r="X176" i="1"/>
  <c r="Y176" i="1" s="1"/>
  <c r="X177" i="1"/>
  <c r="Y177" i="1" s="1"/>
  <c r="X178" i="1"/>
  <c r="Y178" i="1" s="1"/>
  <c r="X179" i="1"/>
  <c r="Y179" i="1" s="1"/>
  <c r="X180" i="1"/>
  <c r="Y180" i="1" s="1"/>
  <c r="X181" i="1"/>
  <c r="Y181" i="1" s="1"/>
  <c r="X182" i="1"/>
  <c r="Y182" i="1" s="1"/>
  <c r="X183" i="1"/>
  <c r="Y183" i="1" s="1"/>
  <c r="X184" i="1"/>
  <c r="Y184" i="1" s="1"/>
  <c r="X185" i="1"/>
  <c r="Y185" i="1" s="1"/>
  <c r="X186" i="1"/>
  <c r="Y186" i="1" s="1"/>
  <c r="X187" i="1"/>
  <c r="Y187" i="1" s="1"/>
  <c r="X188" i="1"/>
  <c r="Y188" i="1" s="1"/>
  <c r="X189" i="1"/>
  <c r="Y189" i="1" s="1"/>
  <c r="X190" i="1"/>
  <c r="Y190" i="1" s="1"/>
  <c r="X191" i="1"/>
  <c r="Y191" i="1" s="1"/>
  <c r="X192" i="1"/>
  <c r="Y192" i="1" s="1"/>
  <c r="X193" i="1"/>
  <c r="Y193" i="1" s="1"/>
  <c r="X194" i="1"/>
  <c r="Y194" i="1" s="1"/>
  <c r="X195" i="1"/>
  <c r="Y195" i="1" s="1"/>
  <c r="X196" i="1"/>
  <c r="Y196" i="1" s="1"/>
  <c r="X197" i="1"/>
  <c r="Y197" i="1" s="1"/>
  <c r="X198" i="1"/>
  <c r="Y198" i="1" s="1"/>
  <c r="X199" i="1"/>
  <c r="Y199" i="1" s="1"/>
  <c r="X200" i="1"/>
  <c r="Y200" i="1" s="1"/>
  <c r="X201" i="1"/>
  <c r="Y201" i="1" s="1"/>
  <c r="X202" i="1"/>
  <c r="Y202" i="1" s="1"/>
  <c r="X203" i="1"/>
  <c r="Y203" i="1" s="1"/>
  <c r="X204" i="1"/>
  <c r="Y204" i="1" s="1"/>
  <c r="X205" i="1"/>
  <c r="Y205" i="1" s="1"/>
  <c r="X206" i="1"/>
  <c r="Y206" i="1" s="1"/>
  <c r="X207" i="1"/>
  <c r="Y207" i="1" s="1"/>
  <c r="X208" i="1"/>
  <c r="Y208" i="1" s="1"/>
  <c r="X209" i="1"/>
  <c r="Y209" i="1" s="1"/>
  <c r="X210" i="1"/>
  <c r="Y210" i="1" s="1"/>
  <c r="X211" i="1"/>
  <c r="Y211" i="1" s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Y217" i="1" s="1"/>
  <c r="X218" i="1"/>
  <c r="Y218" i="1" s="1"/>
  <c r="X219" i="1"/>
  <c r="Y219" i="1" s="1"/>
  <c r="X220" i="1"/>
  <c r="Y220" i="1" s="1"/>
  <c r="X221" i="1"/>
  <c r="Y221" i="1" s="1"/>
  <c r="X222" i="1"/>
  <c r="Y222" i="1" s="1"/>
  <c r="X223" i="1"/>
  <c r="Y223" i="1" s="1"/>
  <c r="X224" i="1"/>
  <c r="Y224" i="1" s="1"/>
  <c r="X225" i="1"/>
  <c r="Y225" i="1" s="1"/>
  <c r="X226" i="1"/>
  <c r="Y226" i="1" s="1"/>
  <c r="X227" i="1"/>
  <c r="Y227" i="1" s="1"/>
  <c r="X228" i="1"/>
  <c r="Y228" i="1" s="1"/>
  <c r="X229" i="1"/>
  <c r="Y229" i="1" s="1"/>
  <c r="X230" i="1"/>
  <c r="Y230" i="1" s="1"/>
  <c r="X231" i="1"/>
  <c r="Y231" i="1" s="1"/>
  <c r="X232" i="1"/>
  <c r="Y232" i="1" s="1"/>
  <c r="X233" i="1"/>
  <c r="Y233" i="1" s="1"/>
  <c r="X234" i="1"/>
  <c r="Y234" i="1" s="1"/>
  <c r="X235" i="1"/>
  <c r="Y235" i="1" s="1"/>
  <c r="X236" i="1"/>
  <c r="Y236" i="1" s="1"/>
  <c r="X237" i="1"/>
  <c r="Y237" i="1" s="1"/>
  <c r="X238" i="1"/>
  <c r="Y238" i="1" s="1"/>
  <c r="X239" i="1"/>
  <c r="Y239" i="1" s="1"/>
  <c r="X240" i="1"/>
  <c r="Y240" i="1" s="1"/>
  <c r="X241" i="1"/>
  <c r="Y241" i="1" s="1"/>
  <c r="X242" i="1"/>
  <c r="Y242" i="1" s="1"/>
  <c r="X243" i="1"/>
  <c r="Y243" i="1" s="1"/>
  <c r="X244" i="1"/>
  <c r="Y244" i="1" s="1"/>
  <c r="X245" i="1"/>
  <c r="Y245" i="1" s="1"/>
  <c r="X246" i="1"/>
  <c r="Y246" i="1" s="1"/>
  <c r="X247" i="1"/>
  <c r="Y247" i="1" s="1"/>
  <c r="X248" i="1"/>
  <c r="Y248" i="1" s="1"/>
  <c r="X249" i="1"/>
  <c r="Y249" i="1" s="1"/>
  <c r="X250" i="1"/>
  <c r="Y250" i="1" s="1"/>
  <c r="X251" i="1"/>
  <c r="Y251" i="1" s="1"/>
  <c r="X252" i="1"/>
  <c r="Y252" i="1" s="1"/>
  <c r="X253" i="1"/>
  <c r="Y253" i="1" s="1"/>
  <c r="X254" i="1"/>
  <c r="Y254" i="1" s="1"/>
  <c r="X255" i="1"/>
  <c r="Y255" i="1" s="1"/>
  <c r="X256" i="1"/>
  <c r="Y256" i="1" s="1"/>
  <c r="X257" i="1"/>
  <c r="Y257" i="1" s="1"/>
  <c r="X258" i="1"/>
  <c r="Y258" i="1" s="1"/>
  <c r="X259" i="1"/>
  <c r="Y259" i="1" s="1"/>
  <c r="X260" i="1"/>
  <c r="Y260" i="1" s="1"/>
  <c r="X261" i="1"/>
  <c r="Y261" i="1" s="1"/>
  <c r="X262" i="1"/>
  <c r="Y262" i="1" s="1"/>
  <c r="X263" i="1"/>
  <c r="Y263" i="1" s="1"/>
  <c r="X264" i="1"/>
  <c r="Y264" i="1" s="1"/>
  <c r="X265" i="1"/>
  <c r="Y265" i="1" s="1"/>
  <c r="X266" i="1"/>
  <c r="Y266" i="1" s="1"/>
  <c r="X267" i="1"/>
  <c r="Y267" i="1" s="1"/>
  <c r="X268" i="1"/>
  <c r="Y268" i="1" s="1"/>
  <c r="X269" i="1"/>
  <c r="Y269" i="1" s="1"/>
  <c r="X270" i="1"/>
  <c r="Y270" i="1" s="1"/>
  <c r="X271" i="1"/>
  <c r="Y271" i="1" s="1"/>
  <c r="X272" i="1"/>
  <c r="Y272" i="1" s="1"/>
  <c r="X273" i="1"/>
  <c r="Y273" i="1" s="1"/>
  <c r="X274" i="1"/>
  <c r="Y274" i="1" s="1"/>
  <c r="X275" i="1"/>
  <c r="Y275" i="1" s="1"/>
  <c r="X276" i="1"/>
  <c r="Y276" i="1" s="1"/>
  <c r="X277" i="1"/>
  <c r="Y277" i="1" s="1"/>
  <c r="X278" i="1"/>
  <c r="Y278" i="1" s="1"/>
  <c r="X279" i="1"/>
  <c r="Y279" i="1" s="1"/>
  <c r="X280" i="1"/>
  <c r="Y280" i="1" s="1"/>
  <c r="X281" i="1"/>
  <c r="Y281" i="1" s="1"/>
  <c r="X282" i="1"/>
  <c r="Y282" i="1" s="1"/>
  <c r="X283" i="1"/>
  <c r="Y283" i="1" s="1"/>
  <c r="X284" i="1"/>
  <c r="Y284" i="1" s="1"/>
  <c r="X285" i="1"/>
  <c r="Y285" i="1" s="1"/>
  <c r="X286" i="1"/>
  <c r="Y286" i="1" s="1"/>
  <c r="X287" i="1"/>
  <c r="Y287" i="1" s="1"/>
  <c r="X288" i="1"/>
  <c r="Y288" i="1" s="1"/>
  <c r="X289" i="1"/>
  <c r="Y289" i="1" s="1"/>
  <c r="X290" i="1"/>
  <c r="Y290" i="1" s="1"/>
  <c r="X291" i="1"/>
  <c r="Y291" i="1" s="1"/>
  <c r="X292" i="1"/>
  <c r="Y292" i="1" s="1"/>
  <c r="X293" i="1"/>
  <c r="Y293" i="1" s="1"/>
  <c r="X294" i="1"/>
  <c r="Y294" i="1" s="1"/>
  <c r="X295" i="1"/>
  <c r="Y295" i="1" s="1"/>
  <c r="X296" i="1"/>
  <c r="Y296" i="1" s="1"/>
  <c r="X297" i="1"/>
  <c r="Y297" i="1" s="1"/>
  <c r="X298" i="1"/>
  <c r="Y298" i="1" s="1"/>
  <c r="X299" i="1"/>
  <c r="Y299" i="1" s="1"/>
  <c r="X300" i="1"/>
  <c r="Y300" i="1" s="1"/>
  <c r="X301" i="1"/>
  <c r="Y301" i="1" s="1"/>
  <c r="X302" i="1"/>
  <c r="Y302" i="1" s="1"/>
  <c r="X303" i="1"/>
  <c r="Y303" i="1" s="1"/>
  <c r="X304" i="1"/>
  <c r="Y304" i="1" s="1"/>
  <c r="X305" i="1"/>
  <c r="Y305" i="1" s="1"/>
  <c r="X306" i="1"/>
  <c r="Y306" i="1" s="1"/>
  <c r="X307" i="1"/>
  <c r="Y307" i="1" s="1"/>
  <c r="X308" i="1"/>
  <c r="Y308" i="1" s="1"/>
  <c r="X309" i="1"/>
  <c r="Y309" i="1" s="1"/>
  <c r="X310" i="1"/>
  <c r="Y310" i="1" s="1"/>
  <c r="X311" i="1"/>
  <c r="Y311" i="1" s="1"/>
  <c r="X312" i="1"/>
  <c r="Y312" i="1" s="1"/>
  <c r="X313" i="1"/>
  <c r="Y313" i="1" s="1"/>
  <c r="X314" i="1"/>
  <c r="Y314" i="1" s="1"/>
  <c r="X315" i="1"/>
  <c r="Y315" i="1" s="1"/>
  <c r="X316" i="1"/>
  <c r="Y316" i="1" s="1"/>
  <c r="X317" i="1"/>
  <c r="Y317" i="1" s="1"/>
  <c r="X318" i="1"/>
  <c r="Y318" i="1" s="1"/>
  <c r="X319" i="1"/>
  <c r="Y319" i="1" s="1"/>
  <c r="X320" i="1"/>
  <c r="Y320" i="1" s="1"/>
  <c r="X321" i="1"/>
  <c r="Y321" i="1" s="1"/>
  <c r="X322" i="1"/>
  <c r="Y322" i="1" s="1"/>
  <c r="X323" i="1"/>
  <c r="Y323" i="1" s="1"/>
  <c r="X324" i="1"/>
  <c r="Y324" i="1" s="1"/>
  <c r="X325" i="1"/>
  <c r="Y325" i="1" s="1"/>
  <c r="X326" i="1"/>
  <c r="Y326" i="1" s="1"/>
  <c r="X327" i="1"/>
  <c r="Y327" i="1" s="1"/>
  <c r="X328" i="1"/>
  <c r="Y328" i="1" s="1"/>
  <c r="X329" i="1"/>
  <c r="Y329" i="1" s="1"/>
  <c r="X330" i="1"/>
  <c r="Y330" i="1" s="1"/>
  <c r="X331" i="1"/>
  <c r="Y331" i="1" s="1"/>
  <c r="X332" i="1"/>
  <c r="Y332" i="1" s="1"/>
  <c r="X333" i="1"/>
  <c r="Y333" i="1" s="1"/>
  <c r="X334" i="1"/>
  <c r="Y334" i="1" s="1"/>
  <c r="X335" i="1"/>
  <c r="Y335" i="1" s="1"/>
  <c r="X336" i="1"/>
  <c r="Y336" i="1" s="1"/>
  <c r="X337" i="1"/>
  <c r="Y337" i="1" s="1"/>
  <c r="X338" i="1"/>
  <c r="Y338" i="1" s="1"/>
  <c r="X339" i="1"/>
  <c r="Y339" i="1" s="1"/>
  <c r="X340" i="1"/>
  <c r="Y340" i="1" s="1"/>
  <c r="X341" i="1"/>
  <c r="Y341" i="1" s="1"/>
  <c r="X342" i="1"/>
  <c r="Y342" i="1" s="1"/>
  <c r="X343" i="1"/>
  <c r="Y343" i="1" s="1"/>
  <c r="X344" i="1"/>
  <c r="Y344" i="1" s="1"/>
  <c r="X345" i="1"/>
  <c r="Y345" i="1" s="1"/>
  <c r="X346" i="1"/>
  <c r="Y346" i="1" s="1"/>
  <c r="X347" i="1"/>
  <c r="Y347" i="1" s="1"/>
  <c r="X348" i="1"/>
  <c r="Y348" i="1" s="1"/>
  <c r="X349" i="1"/>
  <c r="Y349" i="1" s="1"/>
  <c r="X350" i="1"/>
  <c r="Y350" i="1" s="1"/>
  <c r="X351" i="1"/>
  <c r="Y351" i="1" s="1"/>
  <c r="X352" i="1"/>
  <c r="Y352" i="1" s="1"/>
  <c r="X353" i="1"/>
  <c r="Y353" i="1" s="1"/>
  <c r="X354" i="1"/>
  <c r="Y354" i="1" s="1"/>
  <c r="X355" i="1"/>
  <c r="Y355" i="1" s="1"/>
  <c r="X356" i="1"/>
  <c r="Y356" i="1" s="1"/>
  <c r="X357" i="1"/>
  <c r="Y357" i="1" s="1"/>
  <c r="X358" i="1"/>
  <c r="Y358" i="1" s="1"/>
  <c r="X359" i="1"/>
  <c r="Y359" i="1" s="1"/>
  <c r="X360" i="1"/>
  <c r="Y360" i="1" s="1"/>
  <c r="X361" i="1"/>
  <c r="Y361" i="1" s="1"/>
  <c r="X362" i="1"/>
  <c r="Y362" i="1" s="1"/>
  <c r="X363" i="1"/>
  <c r="Y363" i="1" s="1"/>
  <c r="X364" i="1"/>
  <c r="Y364" i="1" s="1"/>
  <c r="X365" i="1"/>
  <c r="Y365" i="1" s="1"/>
  <c r="X366" i="1"/>
  <c r="Y366" i="1" s="1"/>
  <c r="X367" i="1"/>
  <c r="Y367" i="1" s="1"/>
  <c r="X368" i="1"/>
  <c r="Y368" i="1" s="1"/>
  <c r="X369" i="1"/>
  <c r="Y369" i="1" s="1"/>
  <c r="X370" i="1"/>
  <c r="Y370" i="1" s="1"/>
  <c r="X371" i="1"/>
  <c r="Y371" i="1" s="1"/>
  <c r="X372" i="1"/>
  <c r="Y372" i="1" s="1"/>
  <c r="X373" i="1"/>
  <c r="Y373" i="1" s="1"/>
  <c r="X374" i="1"/>
  <c r="Y374" i="1" s="1"/>
  <c r="X375" i="1"/>
  <c r="Y375" i="1" s="1"/>
  <c r="X376" i="1"/>
  <c r="Y376" i="1" s="1"/>
  <c r="X377" i="1"/>
  <c r="Y377" i="1" s="1"/>
  <c r="X378" i="1"/>
  <c r="Y378" i="1" s="1"/>
  <c r="X379" i="1"/>
  <c r="Y379" i="1" s="1"/>
  <c r="X380" i="1"/>
  <c r="Y380" i="1" s="1"/>
  <c r="X381" i="1"/>
  <c r="Y381" i="1" s="1"/>
  <c r="X382" i="1"/>
  <c r="Y382" i="1" s="1"/>
  <c r="X383" i="1"/>
  <c r="Y383" i="1" s="1"/>
  <c r="X384" i="1"/>
  <c r="Y384" i="1" s="1"/>
  <c r="X385" i="1"/>
  <c r="Y385" i="1" s="1"/>
  <c r="X386" i="1"/>
  <c r="Y386" i="1" s="1"/>
  <c r="X387" i="1"/>
  <c r="Y387" i="1" s="1"/>
  <c r="X388" i="1"/>
  <c r="Y388" i="1" s="1"/>
  <c r="X389" i="1"/>
  <c r="Y389" i="1" s="1"/>
  <c r="X390" i="1"/>
  <c r="Y390" i="1" s="1"/>
  <c r="X391" i="1"/>
  <c r="Y391" i="1" s="1"/>
  <c r="X392" i="1"/>
  <c r="Y392" i="1" s="1"/>
  <c r="X393" i="1"/>
  <c r="Y393" i="1" s="1"/>
  <c r="X394" i="1"/>
  <c r="Y394" i="1" s="1"/>
  <c r="X395" i="1"/>
  <c r="Y395" i="1" s="1"/>
  <c r="X396" i="1"/>
  <c r="Y396" i="1" s="1"/>
  <c r="X397" i="1"/>
  <c r="Y397" i="1" s="1"/>
  <c r="X398" i="1"/>
  <c r="Y398" i="1" s="1"/>
  <c r="X399" i="1"/>
  <c r="Y399" i="1" s="1"/>
  <c r="X400" i="1"/>
  <c r="Y400" i="1" s="1"/>
  <c r="X401" i="1"/>
  <c r="Y401" i="1" s="1"/>
  <c r="X402" i="1"/>
  <c r="Y402" i="1" s="1"/>
  <c r="X403" i="1"/>
  <c r="Y403" i="1" s="1"/>
  <c r="X404" i="1"/>
  <c r="Y404" i="1" s="1"/>
  <c r="X405" i="1"/>
  <c r="Y405" i="1" s="1"/>
  <c r="X406" i="1"/>
  <c r="Y406" i="1" s="1"/>
  <c r="X407" i="1"/>
  <c r="Y407" i="1" s="1"/>
  <c r="X408" i="1"/>
  <c r="Y408" i="1" s="1"/>
  <c r="X409" i="1"/>
  <c r="Y409" i="1" s="1"/>
  <c r="X410" i="1"/>
  <c r="Y410" i="1" s="1"/>
  <c r="X411" i="1"/>
  <c r="Y411" i="1" s="1"/>
  <c r="X412" i="1"/>
  <c r="Y412" i="1" s="1"/>
  <c r="X413" i="1"/>
  <c r="Y413" i="1" s="1"/>
  <c r="X414" i="1"/>
  <c r="Y414" i="1" s="1"/>
  <c r="X415" i="1"/>
  <c r="Y415" i="1" s="1"/>
  <c r="X416" i="1"/>
  <c r="Y416" i="1" s="1"/>
  <c r="X417" i="1"/>
  <c r="Y417" i="1" s="1"/>
  <c r="X418" i="1"/>
  <c r="Y418" i="1" s="1"/>
  <c r="X419" i="1"/>
  <c r="Y419" i="1" s="1"/>
  <c r="X420" i="1"/>
  <c r="Y420" i="1" s="1"/>
  <c r="X421" i="1"/>
  <c r="Y421" i="1" s="1"/>
  <c r="X422" i="1"/>
  <c r="Y422" i="1" s="1"/>
  <c r="X423" i="1"/>
  <c r="Y423" i="1" s="1"/>
  <c r="X424" i="1"/>
  <c r="Y424" i="1" s="1"/>
  <c r="X425" i="1"/>
  <c r="Y425" i="1" s="1"/>
  <c r="X426" i="1"/>
  <c r="Y426" i="1" s="1"/>
  <c r="X427" i="1"/>
  <c r="Y427" i="1" s="1"/>
  <c r="X428" i="1"/>
  <c r="Y428" i="1" s="1"/>
  <c r="X429" i="1"/>
  <c r="Y429" i="1" s="1"/>
  <c r="X430" i="1"/>
  <c r="Y430" i="1" s="1"/>
  <c r="X431" i="1"/>
  <c r="Y431" i="1" s="1"/>
  <c r="X432" i="1"/>
  <c r="Y432" i="1" s="1"/>
  <c r="X433" i="1"/>
  <c r="Y433" i="1" s="1"/>
  <c r="X434" i="1"/>
  <c r="Y434" i="1" s="1"/>
  <c r="X435" i="1"/>
  <c r="Y435" i="1" s="1"/>
  <c r="X436" i="1"/>
  <c r="Y436" i="1" s="1"/>
  <c r="X437" i="1"/>
  <c r="Y437" i="1" s="1"/>
  <c r="X438" i="1"/>
  <c r="Y438" i="1" s="1"/>
  <c r="X439" i="1"/>
  <c r="Y439" i="1" s="1"/>
  <c r="X440" i="1"/>
  <c r="Y440" i="1" s="1"/>
  <c r="X441" i="1"/>
  <c r="Y441" i="1" s="1"/>
  <c r="X442" i="1"/>
  <c r="Y442" i="1" s="1"/>
  <c r="X443" i="1"/>
  <c r="Y443" i="1" s="1"/>
  <c r="X444" i="1"/>
  <c r="Y444" i="1" s="1"/>
  <c r="X445" i="1"/>
  <c r="Y445" i="1" s="1"/>
  <c r="X446" i="1"/>
  <c r="Y446" i="1" s="1"/>
  <c r="X447" i="1"/>
  <c r="Y447" i="1" s="1"/>
  <c r="X448" i="1"/>
  <c r="Y448" i="1" s="1"/>
  <c r="X449" i="1"/>
  <c r="Y449" i="1" s="1"/>
  <c r="X450" i="1"/>
  <c r="Y450" i="1" s="1"/>
  <c r="X451" i="1"/>
  <c r="Y451" i="1" s="1"/>
  <c r="X452" i="1"/>
  <c r="Y452" i="1" s="1"/>
  <c r="X453" i="1"/>
  <c r="Y453" i="1" s="1"/>
  <c r="X454" i="1"/>
  <c r="Y454" i="1" s="1"/>
  <c r="X455" i="1"/>
  <c r="Y455" i="1" s="1"/>
  <c r="X456" i="1"/>
  <c r="Y456" i="1" s="1"/>
  <c r="X457" i="1"/>
  <c r="Y457" i="1" s="1"/>
  <c r="X458" i="1"/>
  <c r="Y458" i="1" s="1"/>
  <c r="X459" i="1"/>
  <c r="Y459" i="1" s="1"/>
  <c r="X460" i="1"/>
  <c r="Y460" i="1" s="1"/>
  <c r="X461" i="1"/>
  <c r="Y461" i="1" s="1"/>
  <c r="X462" i="1"/>
  <c r="Y462" i="1" s="1"/>
  <c r="X463" i="1"/>
  <c r="Y463" i="1" s="1"/>
  <c r="X464" i="1"/>
  <c r="Y464" i="1" s="1"/>
  <c r="X465" i="1"/>
  <c r="Y465" i="1" s="1"/>
  <c r="X466" i="1"/>
  <c r="Y466" i="1" s="1"/>
  <c r="X467" i="1"/>
  <c r="Y467" i="1" s="1"/>
  <c r="X468" i="1"/>
  <c r="Y468" i="1" s="1"/>
  <c r="X469" i="1"/>
  <c r="Y469" i="1" s="1"/>
  <c r="X470" i="1"/>
  <c r="Y470" i="1" s="1"/>
  <c r="X471" i="1"/>
  <c r="Y471" i="1" s="1"/>
  <c r="X472" i="1"/>
  <c r="Y472" i="1" s="1"/>
  <c r="X473" i="1"/>
  <c r="Y473" i="1" s="1"/>
  <c r="X474" i="1"/>
  <c r="Y474" i="1" s="1"/>
  <c r="X475" i="1"/>
  <c r="Y475" i="1" s="1"/>
  <c r="X476" i="1"/>
  <c r="Y476" i="1" s="1"/>
  <c r="X477" i="1"/>
  <c r="Y477" i="1" s="1"/>
  <c r="X478" i="1"/>
  <c r="Y478" i="1" s="1"/>
  <c r="X479" i="1"/>
  <c r="Y479" i="1" s="1"/>
  <c r="X480" i="1"/>
  <c r="Y480" i="1" s="1"/>
  <c r="X481" i="1"/>
  <c r="Y481" i="1" s="1"/>
  <c r="X482" i="1"/>
  <c r="Y482" i="1" s="1"/>
  <c r="X483" i="1"/>
  <c r="Y483" i="1" s="1"/>
  <c r="X484" i="1"/>
  <c r="Y484" i="1" s="1"/>
  <c r="X485" i="1"/>
  <c r="Y485" i="1" s="1"/>
  <c r="X486" i="1"/>
  <c r="Y486" i="1" s="1"/>
  <c r="X487" i="1"/>
  <c r="Y487" i="1" s="1"/>
  <c r="X488" i="1"/>
  <c r="Y488" i="1" s="1"/>
  <c r="X489" i="1"/>
  <c r="Y489" i="1" s="1"/>
  <c r="X490" i="1"/>
  <c r="Y490" i="1" s="1"/>
  <c r="X491" i="1"/>
  <c r="Y491" i="1" s="1"/>
  <c r="X492" i="1"/>
  <c r="Y492" i="1" s="1"/>
  <c r="X493" i="1"/>
  <c r="Y493" i="1" s="1"/>
  <c r="X494" i="1"/>
  <c r="Y494" i="1" s="1"/>
  <c r="X495" i="1"/>
  <c r="Y495" i="1" s="1"/>
  <c r="X496" i="1"/>
  <c r="Y496" i="1" s="1"/>
  <c r="X497" i="1"/>
  <c r="Y497" i="1" s="1"/>
  <c r="X498" i="1"/>
  <c r="Y498" i="1" s="1"/>
  <c r="X499" i="1"/>
  <c r="Y499" i="1" s="1"/>
  <c r="X500" i="1"/>
  <c r="Y500" i="1" s="1"/>
  <c r="X5" i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G512" i="1"/>
  <c r="D508" i="1"/>
  <c r="D512" i="1" s="1"/>
  <c r="E508" i="1"/>
  <c r="E512" i="1" s="1"/>
  <c r="C508" i="1"/>
  <c r="C512" i="1" s="1"/>
  <c r="F502" i="1" l="1"/>
  <c r="C507" i="1" s="1"/>
  <c r="C511" i="1" s="1"/>
  <c r="L502" i="1"/>
  <c r="D507" i="1" s="1"/>
  <c r="D511" i="1" s="1"/>
  <c r="R502" i="1"/>
  <c r="E507" i="1" s="1"/>
  <c r="E511" i="1" s="1"/>
  <c r="G5" i="1"/>
  <c r="X502" i="1"/>
  <c r="G507" i="1" s="1"/>
  <c r="G511" i="1" s="1"/>
  <c r="Y5" i="1"/>
  <c r="M5" i="1"/>
  <c r="S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Jr-Yan Wang</author>
  </authors>
  <commentList>
    <comment ref="K5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Q7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E8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K30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Q3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E3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</commentList>
</comments>
</file>

<file path=xl/sharedStrings.xml><?xml version="1.0" encoding="utf-8"?>
<sst xmlns="http://schemas.openxmlformats.org/spreadsheetml/2006/main" count="63" uniqueCount="45">
  <si>
    <t>1210 大成 (DaChan)</t>
  </si>
  <si>
    <t>2330 台積電 (TSMC)</t>
  </si>
  <si>
    <t>年月日</t>
  </si>
  <si>
    <t>Unadjusted (NTD)</t>
  </si>
  <si>
    <t>Unadjusted returns</t>
  </si>
  <si>
    <t>Adjusted returns</t>
  </si>
  <si>
    <t>Difference</t>
  </si>
  <si>
    <t>Portfolio return</t>
  </si>
  <si>
    <t>mean</t>
  </si>
  <si>
    <t>Stock 1 (1301)</t>
  </si>
  <si>
    <t>Stock 2 (1210)</t>
  </si>
  <si>
    <t>Stock 3 (2330)</t>
  </si>
  <si>
    <t>Market</t>
  </si>
  <si>
    <t>beta</t>
  </si>
  <si>
    <t>A</t>
  </si>
  <si>
    <t>b</t>
  </si>
  <si>
    <t>For mean</t>
  </si>
  <si>
    <t>For beta</t>
  </si>
  <si>
    <t>Total weights equals 1</t>
  </si>
  <si>
    <t>X</t>
  </si>
  <si>
    <t>X^T</t>
  </si>
  <si>
    <t>X^T*X</t>
    <phoneticPr fontId="5" type="noConversion"/>
  </si>
  <si>
    <t>(X^T*X)^-1</t>
    <phoneticPr fontId="5" type="noConversion"/>
  </si>
  <si>
    <t>y</t>
    <phoneticPr fontId="5" type="noConversion"/>
  </si>
  <si>
    <t>(X^T*X)^-1*X^T</t>
    <phoneticPr fontId="5" type="noConversion"/>
  </si>
  <si>
    <t>(X^T*X)^-1*X^T*y</t>
    <phoneticPr fontId="5" type="noConversion"/>
  </si>
  <si>
    <t>r_i - r_f</t>
    <phoneticPr fontId="5" type="noConversion"/>
  </si>
  <si>
    <t>beta =</t>
    <phoneticPr fontId="5" type="noConversion"/>
  </si>
  <si>
    <t>台灣加權股價指數 (Taiwan Weighted Average Stock Index)</t>
    <phoneticPr fontId="5" type="noConversion"/>
  </si>
  <si>
    <t>Solution for weights</t>
    <phoneticPr fontId="5" type="noConversion"/>
  </si>
  <si>
    <t>Annualized adjusted returns</t>
    <phoneticPr fontId="5" type="noConversion"/>
  </si>
  <si>
    <t>r_M - r_f</t>
    <phoneticPr fontId="5" type="noConversion"/>
  </si>
  <si>
    <t>1301 台塑 (Formosa Plastics Group)</t>
    <phoneticPr fontId="5" type="noConversion"/>
  </si>
  <si>
    <t>r_f=</t>
    <phoneticPr fontId="5" type="noConversion"/>
  </si>
  <si>
    <t>(annual risk free rate)</t>
    <phoneticPr fontId="5" type="noConversion"/>
  </si>
  <si>
    <t xml:space="preserve">TRANSPOSE: calculate the transpose of a matrix </t>
  </si>
  <si>
    <t>MMULT: matrix multiplication</t>
    <phoneticPr fontId="5" type="noConversion"/>
  </si>
  <si>
    <t>MINVERSE: calculate the inverse of a matrix</t>
    <phoneticPr fontId="5" type="noConversion"/>
  </si>
  <si>
    <t>MDETERM: calculate the determinant of a matrix</t>
    <phoneticPr fontId="5" type="noConversion"/>
  </si>
  <si>
    <t xml:space="preserve">SUMPRODUCT: calculate the inner product of two vectors </t>
    <phoneticPr fontId="5" type="noConversion"/>
  </si>
  <si>
    <t>* Evaluate (X^T*X)^-1*X^T*y with the functions provided by Excel</t>
    <phoneticPr fontId="5" type="noConversion"/>
  </si>
  <si>
    <t>r_p</t>
    <phoneticPr fontId="5" type="noConversion"/>
  </si>
  <si>
    <t>r_p - r_f</t>
    <phoneticPr fontId="5" type="noConversion"/>
  </si>
  <si>
    <t>alpha_p =</t>
    <phoneticPr fontId="5" type="noConversion"/>
  </si>
  <si>
    <t>beta_p =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</si>
</sst>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76" formatCode="#,##0.00_ ;[Red]\-#,##0.00\ "/>
    <numFmt numFmtId="177" formatCode="0.0000%"/>
    <numFmt numFmtId="178" formatCode="0.0000_);[Red]\(0.0000\)"/>
    <numFmt numFmtId="179" formatCode="0.0000_ "/>
    <numFmt numFmtId="180" formatCode="0.0000_ ;[Red]\-0.0000\ "/>
    <numFmt numFmtId="181" formatCode="0.00_);[Red]\(0.00\)"/>
    <numFmt numFmtId="182" formatCode="0.00000_ "/>
    <numFmt numFmtId="183" formatCode="0.00000000_);[Red]\(0.00000000\)"/>
  </numFmts>
  <fonts count="15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3333FF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4" fontId="1" fillId="0" borderId="0" xfId="1" applyNumberFormat="1" applyFont="1" applyFill="1" applyBorder="1" applyAlignment="1">
      <alignment vertical="center"/>
    </xf>
    <xf numFmtId="177" fontId="1" fillId="0" borderId="0" xfId="3" applyNumberFormat="1" applyFont="1" applyFill="1" applyBorder="1" applyAlignment="1">
      <alignment vertical="center"/>
    </xf>
    <xf numFmtId="177" fontId="1" fillId="0" borderId="0" xfId="1" applyNumberFormat="1" applyBorder="1">
      <alignment vertical="center"/>
    </xf>
    <xf numFmtId="177" fontId="1" fillId="0" borderId="0" xfId="3" applyNumberFormat="1" applyFont="1" applyBorder="1">
      <alignment vertical="center"/>
    </xf>
    <xf numFmtId="177" fontId="1" fillId="0" borderId="0" xfId="3" applyNumberFormat="1" applyFont="1" applyBorder="1" applyAlignment="1">
      <alignment vertical="center"/>
    </xf>
    <xf numFmtId="0" fontId="1" fillId="0" borderId="0" xfId="2">
      <alignment vertical="center"/>
    </xf>
    <xf numFmtId="177" fontId="1" fillId="0" borderId="0" xfId="4" applyNumberFormat="1" applyFont="1" applyBorder="1">
      <alignment vertical="center"/>
    </xf>
    <xf numFmtId="177" fontId="1" fillId="0" borderId="0" xfId="4" applyNumberFormat="1" applyFont="1" applyBorder="1" applyAlignment="1">
      <alignment vertical="center"/>
    </xf>
    <xf numFmtId="0" fontId="1" fillId="0" borderId="0" xfId="2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180" fontId="1" fillId="0" borderId="0" xfId="1" applyNumberFormat="1" applyFill="1" applyBorder="1" applyAlignment="1">
      <alignment horizontal="center" vertical="center"/>
    </xf>
    <xf numFmtId="177" fontId="1" fillId="0" borderId="0" xfId="1" applyNumberForma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4" fontId="1" fillId="0" borderId="0" xfId="1" applyNumberFormat="1" applyBorder="1">
      <alignment vertical="center"/>
    </xf>
    <xf numFmtId="176" fontId="1" fillId="0" borderId="0" xfId="3" applyNumberFormat="1" applyFont="1" applyFill="1" applyBorder="1" applyAlignment="1">
      <alignment vertical="center"/>
    </xf>
    <xf numFmtId="177" fontId="1" fillId="0" borderId="0" xfId="3" applyNumberFormat="1" applyFont="1" applyFill="1" applyBorder="1">
      <alignment vertical="center"/>
    </xf>
    <xf numFmtId="0" fontId="1" fillId="0" borderId="0" xfId="1" applyFont="1" applyBorder="1">
      <alignment vertical="center"/>
    </xf>
    <xf numFmtId="177" fontId="1" fillId="0" borderId="0" xfId="1" applyNumberFormat="1" applyFont="1" applyBorder="1">
      <alignment vertical="center"/>
    </xf>
    <xf numFmtId="0" fontId="1" fillId="0" borderId="0" xfId="1" applyBorder="1">
      <alignment vertical="center"/>
    </xf>
    <xf numFmtId="180" fontId="1" fillId="0" borderId="0" xfId="1" applyNumberFormat="1" applyBorder="1">
      <alignment vertical="center"/>
    </xf>
    <xf numFmtId="180" fontId="1" fillId="0" borderId="0" xfId="1" applyNumberFormat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178" fontId="1" fillId="0" borderId="0" xfId="1" applyNumberFormat="1" applyFont="1" applyBorder="1">
      <alignment vertical="center"/>
    </xf>
    <xf numFmtId="177" fontId="6" fillId="0" borderId="0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179" fontId="6" fillId="0" borderId="0" xfId="1" applyNumberFormat="1" applyFont="1" applyBorder="1">
      <alignment vertical="center"/>
    </xf>
    <xf numFmtId="0" fontId="7" fillId="0" borderId="0" xfId="1" applyNumberFormat="1" applyFont="1" applyFill="1" applyBorder="1">
      <alignment vertical="center"/>
    </xf>
    <xf numFmtId="0" fontId="6" fillId="0" borderId="0" xfId="1" applyNumberFormat="1" applyFont="1" applyBorder="1">
      <alignment vertical="center"/>
    </xf>
    <xf numFmtId="179" fontId="2" fillId="0" borderId="0" xfId="1" applyNumberFormat="1" applyFont="1" applyBorder="1">
      <alignment vertical="center"/>
    </xf>
    <xf numFmtId="179" fontId="8" fillId="0" borderId="0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177" fontId="1" fillId="2" borderId="0" xfId="3" applyNumberFormat="1" applyFont="1" applyFill="1" applyBorder="1" applyAlignment="1">
      <alignment vertical="center"/>
    </xf>
    <xf numFmtId="177" fontId="4" fillId="2" borderId="0" xfId="3" applyNumberFormat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Alignment="1">
      <alignment vertical="center"/>
    </xf>
    <xf numFmtId="0" fontId="1" fillId="3" borderId="0" xfId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81" fontId="1" fillId="0" borderId="0" xfId="1" applyNumberFormat="1" applyFont="1" applyBorder="1" applyAlignment="1">
      <alignment horizontal="center" vertical="center"/>
    </xf>
    <xf numFmtId="9" fontId="9" fillId="0" borderId="0" xfId="0" applyNumberFormat="1" applyFont="1" applyBorder="1">
      <alignment vertical="center"/>
    </xf>
    <xf numFmtId="10" fontId="1" fillId="0" borderId="0" xfId="4" applyNumberFormat="1" applyFont="1" applyBorder="1">
      <alignment vertical="center"/>
    </xf>
    <xf numFmtId="10" fontId="1" fillId="0" borderId="0" xfId="4" applyNumberFormat="1" applyFont="1" applyBorder="1" applyAlignment="1">
      <alignment vertical="center"/>
    </xf>
    <xf numFmtId="10" fontId="0" fillId="0" borderId="0" xfId="0" applyNumberFormat="1">
      <alignment vertical="center"/>
    </xf>
    <xf numFmtId="0" fontId="9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181" fontId="1" fillId="0" borderId="0" xfId="1" applyNumberFormat="1" applyBorder="1" applyAlignment="1">
      <alignment horizontal="center" vertical="center"/>
    </xf>
    <xf numFmtId="181" fontId="1" fillId="0" borderId="0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" fillId="0" borderId="0" xfId="2" applyAlignment="1">
      <alignment horizontal="center" vertical="center"/>
    </xf>
    <xf numFmtId="183" fontId="1" fillId="0" borderId="0" xfId="1" applyNumberFormat="1" applyBorder="1">
      <alignment vertical="center"/>
    </xf>
    <xf numFmtId="0" fontId="1" fillId="0" borderId="0" xfId="1" applyFont="1" applyBorder="1" applyAlignment="1">
      <alignment horizontal="right" vertical="center"/>
    </xf>
  </cellXfs>
  <cellStyles count="5">
    <cellStyle name="一般" xfId="0" builtinId="0"/>
    <cellStyle name="一般 2" xfId="1" xr:uid="{00000000-0005-0000-0000-000001000000}"/>
    <cellStyle name="一般 3" xfId="2" xr:uid="{00000000-0005-0000-0000-000002000000}"/>
    <cellStyle name="千分位 2" xfId="3" xr:uid="{00000000-0005-0000-0000-000003000000}"/>
    <cellStyle name="千分位 3" xfId="4" xr:uid="{00000000-0005-0000-0000-00000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5942732886544523"/>
                  <c:y val="-7.2333770778652662E-2"/>
                </c:manualLayout>
              </c:layout>
              <c:numFmt formatCode="General" sourceLinked="0"/>
            </c:trendlineLbl>
          </c:trendline>
          <c:xVal>
            <c:numRef>
              <c:f>'1301 (Formosa Plastics Group)'!$B$2:$B$497</c:f>
              <c:numCache>
                <c:formatCode>0.0000%</c:formatCode>
                <c:ptCount val="496"/>
                <c:pt idx="0">
                  <c:v>1.3596199999999998</c:v>
                </c:pt>
                <c:pt idx="1">
                  <c:v>-3.0715479999999999</c:v>
                </c:pt>
                <c:pt idx="2">
                  <c:v>-1.7006680000000001</c:v>
                </c:pt>
                <c:pt idx="3">
                  <c:v>6.1316000000000002E-2</c:v>
                </c:pt>
                <c:pt idx="4">
                  <c:v>1.1731399999999998</c:v>
                </c:pt>
                <c:pt idx="5">
                  <c:v>0.14397199999999999</c:v>
                </c:pt>
                <c:pt idx="6">
                  <c:v>0.46955599999999997</c:v>
                </c:pt>
                <c:pt idx="7">
                  <c:v>3.2788520000000001</c:v>
                </c:pt>
                <c:pt idx="8">
                  <c:v>-0.118612</c:v>
                </c:pt>
                <c:pt idx="9">
                  <c:v>0.91937600000000008</c:v>
                </c:pt>
                <c:pt idx="10">
                  <c:v>2.2955480000000006</c:v>
                </c:pt>
                <c:pt idx="11">
                  <c:v>-3.4994439999999996</c:v>
                </c:pt>
                <c:pt idx="12">
                  <c:v>2.4210440000000002</c:v>
                </c:pt>
                <c:pt idx="13">
                  <c:v>3.3126200000000003</c:v>
                </c:pt>
                <c:pt idx="14">
                  <c:v>0.87779600000000002</c:v>
                </c:pt>
                <c:pt idx="15">
                  <c:v>-4.4658639999999998</c:v>
                </c:pt>
                <c:pt idx="16">
                  <c:v>1.2021200000000001</c:v>
                </c:pt>
                <c:pt idx="17">
                  <c:v>2.6758160000000002</c:v>
                </c:pt>
                <c:pt idx="18">
                  <c:v>5.019164</c:v>
                </c:pt>
                <c:pt idx="19">
                  <c:v>-2.0892519999999997</c:v>
                </c:pt>
                <c:pt idx="20">
                  <c:v>0.71248400000000001</c:v>
                </c:pt>
                <c:pt idx="21">
                  <c:v>-1.7999560000000001</c:v>
                </c:pt>
                <c:pt idx="22">
                  <c:v>-3.123208</c:v>
                </c:pt>
                <c:pt idx="23">
                  <c:v>-1.116784</c:v>
                </c:pt>
                <c:pt idx="24">
                  <c:v>-0.80178399999999994</c:v>
                </c:pt>
                <c:pt idx="25">
                  <c:v>1.6499239999999997</c:v>
                </c:pt>
                <c:pt idx="26">
                  <c:v>1.2449600000000001</c:v>
                </c:pt>
                <c:pt idx="27">
                  <c:v>3.2198840000000004</c:v>
                </c:pt>
                <c:pt idx="28">
                  <c:v>3.1014439999999999</c:v>
                </c:pt>
                <c:pt idx="29">
                  <c:v>-2.7447039999999996</c:v>
                </c:pt>
                <c:pt idx="30">
                  <c:v>0.17219599999999999</c:v>
                </c:pt>
                <c:pt idx="31">
                  <c:v>2.8287800000000005</c:v>
                </c:pt>
                <c:pt idx="32">
                  <c:v>-2.1751839999999993</c:v>
                </c:pt>
                <c:pt idx="33">
                  <c:v>3.1148000000000002</c:v>
                </c:pt>
                <c:pt idx="34">
                  <c:v>2.5102519999999999</c:v>
                </c:pt>
                <c:pt idx="35">
                  <c:v>1.7124200000000001</c:v>
                </c:pt>
                <c:pt idx="36">
                  <c:v>2.347712</c:v>
                </c:pt>
                <c:pt idx="37">
                  <c:v>0.71021599999999996</c:v>
                </c:pt>
                <c:pt idx="38">
                  <c:v>7.1553680000000002</c:v>
                </c:pt>
                <c:pt idx="39">
                  <c:v>0.59278399999999998</c:v>
                </c:pt>
                <c:pt idx="40">
                  <c:v>4.4796320000000005</c:v>
                </c:pt>
                <c:pt idx="41">
                  <c:v>-1.06084</c:v>
                </c:pt>
                <c:pt idx="42">
                  <c:v>-3.2061159999999997</c:v>
                </c:pt>
                <c:pt idx="43">
                  <c:v>-0.97667199999999998</c:v>
                </c:pt>
                <c:pt idx="44">
                  <c:v>7.0482680000000002</c:v>
                </c:pt>
                <c:pt idx="45">
                  <c:v>-2.9027079999999996</c:v>
                </c:pt>
                <c:pt idx="46">
                  <c:v>-2.0360799999999997</c:v>
                </c:pt>
                <c:pt idx="47">
                  <c:v>-3.1671999999999999E-2</c:v>
                </c:pt>
                <c:pt idx="48">
                  <c:v>-4.8766239999999996</c:v>
                </c:pt>
                <c:pt idx="49">
                  <c:v>-4.8088360000000003</c:v>
                </c:pt>
                <c:pt idx="50">
                  <c:v>1.2474799999999999</c:v>
                </c:pt>
                <c:pt idx="51">
                  <c:v>5.0413399999999999</c:v>
                </c:pt>
                <c:pt idx="52">
                  <c:v>-0.19975600000000004</c:v>
                </c:pt>
                <c:pt idx="53">
                  <c:v>0.95390000000000008</c:v>
                </c:pt>
                <c:pt idx="54">
                  <c:v>0.60336800000000002</c:v>
                </c:pt>
                <c:pt idx="55">
                  <c:v>0.85032799999999997</c:v>
                </c:pt>
                <c:pt idx="56">
                  <c:v>-3.8577879999999998</c:v>
                </c:pt>
                <c:pt idx="57">
                  <c:v>-3.5213679999999998</c:v>
                </c:pt>
                <c:pt idx="58">
                  <c:v>7.2908000000000001E-2</c:v>
                </c:pt>
                <c:pt idx="59">
                  <c:v>1.8303559999999999</c:v>
                </c:pt>
                <c:pt idx="60">
                  <c:v>-1.7430039999999998</c:v>
                </c:pt>
                <c:pt idx="61">
                  <c:v>-2.0282679999999993</c:v>
                </c:pt>
                <c:pt idx="62">
                  <c:v>4.2036920000000002</c:v>
                </c:pt>
                <c:pt idx="63">
                  <c:v>2.0342240000000005</c:v>
                </c:pt>
                <c:pt idx="64">
                  <c:v>-4.3012000000000009E-2</c:v>
                </c:pt>
                <c:pt idx="65">
                  <c:v>0.12230000000000001</c:v>
                </c:pt>
                <c:pt idx="66">
                  <c:v>1.1524760000000001</c:v>
                </c:pt>
                <c:pt idx="67">
                  <c:v>0.52423999999999993</c:v>
                </c:pt>
                <c:pt idx="68">
                  <c:v>3.4449200000000002</c:v>
                </c:pt>
                <c:pt idx="69">
                  <c:v>2.8685960000000006</c:v>
                </c:pt>
                <c:pt idx="70">
                  <c:v>1.7718919999999998</c:v>
                </c:pt>
                <c:pt idx="71">
                  <c:v>5.0816600000000003</c:v>
                </c:pt>
                <c:pt idx="72">
                  <c:v>4.3233920000000001</c:v>
                </c:pt>
                <c:pt idx="73">
                  <c:v>-8.8191639999999989</c:v>
                </c:pt>
                <c:pt idx="74">
                  <c:v>0.81983600000000001</c:v>
                </c:pt>
                <c:pt idx="75">
                  <c:v>3.0752359999999999</c:v>
                </c:pt>
                <c:pt idx="76">
                  <c:v>-1.5968440000000002</c:v>
                </c:pt>
                <c:pt idx="77">
                  <c:v>2.742848</c:v>
                </c:pt>
                <c:pt idx="78">
                  <c:v>-0.31844800000000001</c:v>
                </c:pt>
                <c:pt idx="79">
                  <c:v>-8.0560000000000007E-2</c:v>
                </c:pt>
                <c:pt idx="80">
                  <c:v>3.3988040000000006</c:v>
                </c:pt>
                <c:pt idx="81">
                  <c:v>5.7660920000000004</c:v>
                </c:pt>
                <c:pt idx="82">
                  <c:v>1.6322839999999998</c:v>
                </c:pt>
                <c:pt idx="83">
                  <c:v>-2.8014039999999993</c:v>
                </c:pt>
                <c:pt idx="84">
                  <c:v>0.23847199999999996</c:v>
                </c:pt>
                <c:pt idx="85">
                  <c:v>3.0853159999999997</c:v>
                </c:pt>
                <c:pt idx="86">
                  <c:v>7.4154320000000009</c:v>
                </c:pt>
                <c:pt idx="87">
                  <c:v>-5.7205719999999989</c:v>
                </c:pt>
                <c:pt idx="88">
                  <c:v>4.4410759999999998</c:v>
                </c:pt>
                <c:pt idx="89">
                  <c:v>3.567644</c:v>
                </c:pt>
                <c:pt idx="90">
                  <c:v>-2.0998359999999998</c:v>
                </c:pt>
                <c:pt idx="91">
                  <c:v>-1.01674</c:v>
                </c:pt>
                <c:pt idx="92">
                  <c:v>-0.19446400000000003</c:v>
                </c:pt>
                <c:pt idx="93">
                  <c:v>-8.7120639999999998</c:v>
                </c:pt>
                <c:pt idx="94">
                  <c:v>-4.5815320000000002</c:v>
                </c:pt>
                <c:pt idx="95">
                  <c:v>4.0882760000000005</c:v>
                </c:pt>
                <c:pt idx="96">
                  <c:v>1.8711800000000001</c:v>
                </c:pt>
                <c:pt idx="97">
                  <c:v>-8.1327159999999985</c:v>
                </c:pt>
                <c:pt idx="98">
                  <c:v>-8.4018519999999999</c:v>
                </c:pt>
                <c:pt idx="99">
                  <c:v>3.3277400000000004</c:v>
                </c:pt>
                <c:pt idx="100">
                  <c:v>-0.71358400000000011</c:v>
                </c:pt>
                <c:pt idx="101">
                  <c:v>-3.9245679999999994</c:v>
                </c:pt>
                <c:pt idx="102">
                  <c:v>-2.0385999999999997</c:v>
                </c:pt>
                <c:pt idx="103">
                  <c:v>-7.4259999999999993E-2</c:v>
                </c:pt>
                <c:pt idx="104">
                  <c:v>2.3184800000000001</c:v>
                </c:pt>
                <c:pt idx="105">
                  <c:v>7.8075439999999992</c:v>
                </c:pt>
                <c:pt idx="106">
                  <c:v>-1.9315</c:v>
                </c:pt>
                <c:pt idx="107">
                  <c:v>-0.11584</c:v>
                </c:pt>
                <c:pt idx="108">
                  <c:v>0.68274799999999991</c:v>
                </c:pt>
                <c:pt idx="109">
                  <c:v>0.56128400000000001</c:v>
                </c:pt>
                <c:pt idx="110">
                  <c:v>1.8086840000000002</c:v>
                </c:pt>
                <c:pt idx="111">
                  <c:v>2.9699000000000004</c:v>
                </c:pt>
                <c:pt idx="112">
                  <c:v>3.4353440000000002</c:v>
                </c:pt>
                <c:pt idx="113">
                  <c:v>4.9365080000000008</c:v>
                </c:pt>
                <c:pt idx="114">
                  <c:v>-4.7105559999999995</c:v>
                </c:pt>
                <c:pt idx="115">
                  <c:v>2.0503520000000002</c:v>
                </c:pt>
                <c:pt idx="116">
                  <c:v>-8.158672000000001</c:v>
                </c:pt>
                <c:pt idx="117">
                  <c:v>2.4253280000000004</c:v>
                </c:pt>
                <c:pt idx="118">
                  <c:v>0.41184799999999999</c:v>
                </c:pt>
                <c:pt idx="119">
                  <c:v>0.23393600000000001</c:v>
                </c:pt>
                <c:pt idx="120">
                  <c:v>7.3673000000000011</c:v>
                </c:pt>
                <c:pt idx="121">
                  <c:v>1.9621519999999999</c:v>
                </c:pt>
                <c:pt idx="122">
                  <c:v>14.196248000000002</c:v>
                </c:pt>
                <c:pt idx="123">
                  <c:v>16.979839999999996</c:v>
                </c:pt>
                <c:pt idx="124">
                  <c:v>0.77044400000000002</c:v>
                </c:pt>
                <c:pt idx="125">
                  <c:v>-4.7949760000000001</c:v>
                </c:pt>
                <c:pt idx="126">
                  <c:v>-7.539256</c:v>
                </c:pt>
                <c:pt idx="127">
                  <c:v>0.22687999999999997</c:v>
                </c:pt>
                <c:pt idx="128">
                  <c:v>-0.47519199999999995</c:v>
                </c:pt>
                <c:pt idx="129">
                  <c:v>0.19134799999999999</c:v>
                </c:pt>
                <c:pt idx="130">
                  <c:v>4.3377560000000006</c:v>
                </c:pt>
                <c:pt idx="131">
                  <c:v>1.1406319999999999</c:v>
                </c:pt>
                <c:pt idx="132">
                  <c:v>-10.169884</c:v>
                </c:pt>
                <c:pt idx="133">
                  <c:v>5.2217719999999996</c:v>
                </c:pt>
                <c:pt idx="134">
                  <c:v>-0.75793600000000005</c:v>
                </c:pt>
                <c:pt idx="135">
                  <c:v>1.4974639999999999</c:v>
                </c:pt>
                <c:pt idx="136">
                  <c:v>3.2884280000000001</c:v>
                </c:pt>
                <c:pt idx="137">
                  <c:v>5.0657840000000007</c:v>
                </c:pt>
                <c:pt idx="138">
                  <c:v>10.370636000000001</c:v>
                </c:pt>
                <c:pt idx="139">
                  <c:v>-6.0330519999999996</c:v>
                </c:pt>
                <c:pt idx="140">
                  <c:v>0.92567600000000005</c:v>
                </c:pt>
                <c:pt idx="141">
                  <c:v>1.2018679999999999</c:v>
                </c:pt>
                <c:pt idx="142">
                  <c:v>2.5609039999999998</c:v>
                </c:pt>
                <c:pt idx="143">
                  <c:v>7.5452120000000003</c:v>
                </c:pt>
                <c:pt idx="144">
                  <c:v>5.0012720000000002</c:v>
                </c:pt>
                <c:pt idx="145">
                  <c:v>0.22158799999999998</c:v>
                </c:pt>
                <c:pt idx="146">
                  <c:v>-8.6422600000000003</c:v>
                </c:pt>
                <c:pt idx="147">
                  <c:v>0.18429199999999998</c:v>
                </c:pt>
                <c:pt idx="148">
                  <c:v>1.8837799999999998</c:v>
                </c:pt>
                <c:pt idx="149">
                  <c:v>4.9990040000000002</c:v>
                </c:pt>
                <c:pt idx="150">
                  <c:v>5.7928040000000012</c:v>
                </c:pt>
                <c:pt idx="151">
                  <c:v>8.2467800000000011</c:v>
                </c:pt>
                <c:pt idx="152">
                  <c:v>-3.7290159999999997</c:v>
                </c:pt>
                <c:pt idx="153">
                  <c:v>-0.58934799999999998</c:v>
                </c:pt>
                <c:pt idx="154">
                  <c:v>0.29769200000000001</c:v>
                </c:pt>
                <c:pt idx="155">
                  <c:v>3.5416880000000002</c:v>
                </c:pt>
                <c:pt idx="156">
                  <c:v>3.7944440000000004</c:v>
                </c:pt>
                <c:pt idx="157">
                  <c:v>7.55504</c:v>
                </c:pt>
                <c:pt idx="158">
                  <c:v>-0.29098000000000002</c:v>
                </c:pt>
                <c:pt idx="159">
                  <c:v>4.7878280000000002</c:v>
                </c:pt>
                <c:pt idx="160">
                  <c:v>2.3199920000000001</c:v>
                </c:pt>
                <c:pt idx="161">
                  <c:v>-1.3849119999999999</c:v>
                </c:pt>
                <c:pt idx="162">
                  <c:v>0.88283600000000007</c:v>
                </c:pt>
                <c:pt idx="163">
                  <c:v>5.3049320000000009</c:v>
                </c:pt>
                <c:pt idx="164">
                  <c:v>6.016832</c:v>
                </c:pt>
                <c:pt idx="165">
                  <c:v>0.53179999999999994</c:v>
                </c:pt>
                <c:pt idx="166">
                  <c:v>-7.2721359999999997</c:v>
                </c:pt>
                <c:pt idx="167">
                  <c:v>2.14208</c:v>
                </c:pt>
                <c:pt idx="168">
                  <c:v>1.3820480000000002</c:v>
                </c:pt>
                <c:pt idx="169">
                  <c:v>3.6056960000000005</c:v>
                </c:pt>
                <c:pt idx="170">
                  <c:v>-2.6887599999999994</c:v>
                </c:pt>
                <c:pt idx="171">
                  <c:v>2.30966</c:v>
                </c:pt>
                <c:pt idx="172">
                  <c:v>-5.1255999999999995</c:v>
                </c:pt>
                <c:pt idx="173">
                  <c:v>1.6988120000000002</c:v>
                </c:pt>
                <c:pt idx="174">
                  <c:v>0.359684</c:v>
                </c:pt>
                <c:pt idx="175">
                  <c:v>-5.4700839999999999</c:v>
                </c:pt>
                <c:pt idx="176">
                  <c:v>-7.8291999999999987E-2</c:v>
                </c:pt>
                <c:pt idx="177">
                  <c:v>7.1034560000000004</c:v>
                </c:pt>
                <c:pt idx="178">
                  <c:v>-6.0413680000000003</c:v>
                </c:pt>
                <c:pt idx="179">
                  <c:v>2.7650239999999999</c:v>
                </c:pt>
                <c:pt idx="180">
                  <c:v>1.7565199999999999</c:v>
                </c:pt>
                <c:pt idx="181">
                  <c:v>1.3054399999999999</c:v>
                </c:pt>
                <c:pt idx="182">
                  <c:v>6.2280080000000009</c:v>
                </c:pt>
                <c:pt idx="183">
                  <c:v>-1.5444279999999999</c:v>
                </c:pt>
                <c:pt idx="184">
                  <c:v>0.97935199999999989</c:v>
                </c:pt>
                <c:pt idx="185">
                  <c:v>6.664472</c:v>
                </c:pt>
                <c:pt idx="186">
                  <c:v>0.70215200000000011</c:v>
                </c:pt>
                <c:pt idx="187">
                  <c:v>0.30852800000000002</c:v>
                </c:pt>
                <c:pt idx="188">
                  <c:v>-7.1748639999999995</c:v>
                </c:pt>
                <c:pt idx="189">
                  <c:v>2.8304000000000003E-2</c:v>
                </c:pt>
                <c:pt idx="190">
                  <c:v>0.70769599999999999</c:v>
                </c:pt>
                <c:pt idx="191">
                  <c:v>1.910744</c:v>
                </c:pt>
                <c:pt idx="192">
                  <c:v>-11.195523999999999</c:v>
                </c:pt>
                <c:pt idx="193">
                  <c:v>-0.61606000000000005</c:v>
                </c:pt>
                <c:pt idx="194">
                  <c:v>4.4294840000000004</c:v>
                </c:pt>
                <c:pt idx="195">
                  <c:v>-0.77859999999999996</c:v>
                </c:pt>
                <c:pt idx="196">
                  <c:v>-1.9808919999999999</c:v>
                </c:pt>
                <c:pt idx="197">
                  <c:v>-1.8458200000000002</c:v>
                </c:pt>
                <c:pt idx="198">
                  <c:v>-13.376332</c:v>
                </c:pt>
                <c:pt idx="199">
                  <c:v>3.3264800000000001</c:v>
                </c:pt>
                <c:pt idx="200">
                  <c:v>1.5423199999999999</c:v>
                </c:pt>
                <c:pt idx="201">
                  <c:v>5.868404</c:v>
                </c:pt>
                <c:pt idx="202">
                  <c:v>0.10970000000000001</c:v>
                </c:pt>
                <c:pt idx="203">
                  <c:v>9.8547919999999998</c:v>
                </c:pt>
                <c:pt idx="204">
                  <c:v>-0.51803200000000005</c:v>
                </c:pt>
                <c:pt idx="205">
                  <c:v>0.65452399999999999</c:v>
                </c:pt>
                <c:pt idx="206">
                  <c:v>-0.55936000000000008</c:v>
                </c:pt>
                <c:pt idx="207">
                  <c:v>0.97506800000000005</c:v>
                </c:pt>
                <c:pt idx="208">
                  <c:v>-7.2149320000000001</c:v>
                </c:pt>
                <c:pt idx="209">
                  <c:v>-8.5444840000000006</c:v>
                </c:pt>
                <c:pt idx="210">
                  <c:v>-2.512E-2</c:v>
                </c:pt>
                <c:pt idx="211">
                  <c:v>2.5268839999999999</c:v>
                </c:pt>
                <c:pt idx="212">
                  <c:v>1.688984</c:v>
                </c:pt>
                <c:pt idx="213">
                  <c:v>0.16287199999999999</c:v>
                </c:pt>
                <c:pt idx="214">
                  <c:v>7.4386160000000006</c:v>
                </c:pt>
                <c:pt idx="215">
                  <c:v>-9.445132000000001</c:v>
                </c:pt>
                <c:pt idx="216">
                  <c:v>-0.188164</c:v>
                </c:pt>
                <c:pt idx="217">
                  <c:v>10.481768000000001</c:v>
                </c:pt>
                <c:pt idx="218">
                  <c:v>3.0883400000000005</c:v>
                </c:pt>
                <c:pt idx="219">
                  <c:v>11.516731999999999</c:v>
                </c:pt>
                <c:pt idx="220">
                  <c:v>-1.7800480000000001</c:v>
                </c:pt>
                <c:pt idx="221">
                  <c:v>-3.0695319999999997</c:v>
                </c:pt>
                <c:pt idx="222">
                  <c:v>-2.8858239999999999</c:v>
                </c:pt>
                <c:pt idx="223">
                  <c:v>-9.0142119999999988</c:v>
                </c:pt>
                <c:pt idx="224">
                  <c:v>3.2632279999999998</c:v>
                </c:pt>
                <c:pt idx="225">
                  <c:v>0.37127599999999994</c:v>
                </c:pt>
                <c:pt idx="226">
                  <c:v>10.723436</c:v>
                </c:pt>
                <c:pt idx="227">
                  <c:v>0.30374000000000001</c:v>
                </c:pt>
                <c:pt idx="228">
                  <c:v>6.4069280000000006</c:v>
                </c:pt>
                <c:pt idx="229">
                  <c:v>-0.64781199999999994</c:v>
                </c:pt>
                <c:pt idx="230">
                  <c:v>4.9909400000000002</c:v>
                </c:pt>
                <c:pt idx="231">
                  <c:v>-11.431143999999998</c:v>
                </c:pt>
                <c:pt idx="232">
                  <c:v>-1.2442960000000001</c:v>
                </c:pt>
                <c:pt idx="233">
                  <c:v>-7.6511440000000004</c:v>
                </c:pt>
                <c:pt idx="234">
                  <c:v>-0.73928799999999995</c:v>
                </c:pt>
                <c:pt idx="235">
                  <c:v>0.83369599999999999</c:v>
                </c:pt>
                <c:pt idx="236">
                  <c:v>-9.7137639999999994</c:v>
                </c:pt>
                <c:pt idx="237">
                  <c:v>-1.2601720000000001</c:v>
                </c:pt>
                <c:pt idx="238">
                  <c:v>-5.4159039999999994</c:v>
                </c:pt>
                <c:pt idx="239">
                  <c:v>-0.11987199999999999</c:v>
                </c:pt>
                <c:pt idx="240">
                  <c:v>2.5780400000000001</c:v>
                </c:pt>
                <c:pt idx="241">
                  <c:v>-14.392647999999999</c:v>
                </c:pt>
                <c:pt idx="242">
                  <c:v>-0.73575999999999997</c:v>
                </c:pt>
                <c:pt idx="243">
                  <c:v>-0.13020400000000001</c:v>
                </c:pt>
                <c:pt idx="244">
                  <c:v>6.4255759999999995</c:v>
                </c:pt>
                <c:pt idx="245">
                  <c:v>10.053116000000001</c:v>
                </c:pt>
                <c:pt idx="246">
                  <c:v>15.837272</c:v>
                </c:pt>
                <c:pt idx="247">
                  <c:v>0.36497599999999997</c:v>
                </c:pt>
                <c:pt idx="248">
                  <c:v>1.9001600000000001</c:v>
                </c:pt>
                <c:pt idx="249">
                  <c:v>-11.691208</c:v>
                </c:pt>
                <c:pt idx="250">
                  <c:v>-8.0477919999999994</c:v>
                </c:pt>
                <c:pt idx="251">
                  <c:v>-6.8460039999999998</c:v>
                </c:pt>
                <c:pt idx="252">
                  <c:v>-4.0951719999999998</c:v>
                </c:pt>
                <c:pt idx="253">
                  <c:v>0.54591199999999995</c:v>
                </c:pt>
                <c:pt idx="254">
                  <c:v>-1.4610160000000001</c:v>
                </c:pt>
                <c:pt idx="255">
                  <c:v>-4.9683519999999994</c:v>
                </c:pt>
                <c:pt idx="256">
                  <c:v>-8.1841240000000006</c:v>
                </c:pt>
                <c:pt idx="257">
                  <c:v>-2.167624</c:v>
                </c:pt>
                <c:pt idx="258">
                  <c:v>13.601276</c:v>
                </c:pt>
                <c:pt idx="259">
                  <c:v>-5.4262360000000003</c:v>
                </c:pt>
                <c:pt idx="260">
                  <c:v>-3.6733239999999996</c:v>
                </c:pt>
                <c:pt idx="261">
                  <c:v>-14.488156</c:v>
                </c:pt>
                <c:pt idx="262">
                  <c:v>0.86544799999999988</c:v>
                </c:pt>
                <c:pt idx="263">
                  <c:v>-10.390132000000001</c:v>
                </c:pt>
                <c:pt idx="264">
                  <c:v>1.7003239999999999</c:v>
                </c:pt>
                <c:pt idx="265">
                  <c:v>-2.6459199999999998</c:v>
                </c:pt>
                <c:pt idx="266">
                  <c:v>1.9611440000000002</c:v>
                </c:pt>
                <c:pt idx="267">
                  <c:v>-8.9383600000000012</c:v>
                </c:pt>
                <c:pt idx="268">
                  <c:v>-5.4650439999999998</c:v>
                </c:pt>
                <c:pt idx="269">
                  <c:v>-2.9594079999999998</c:v>
                </c:pt>
                <c:pt idx="270">
                  <c:v>-2.0212119999999998</c:v>
                </c:pt>
                <c:pt idx="271">
                  <c:v>2.9444480000000008</c:v>
                </c:pt>
                <c:pt idx="272">
                  <c:v>5.9263640000000004</c:v>
                </c:pt>
                <c:pt idx="273">
                  <c:v>14.663456</c:v>
                </c:pt>
                <c:pt idx="274">
                  <c:v>-6.8802760000000003</c:v>
                </c:pt>
                <c:pt idx="275">
                  <c:v>1.9472839999999998</c:v>
                </c:pt>
                <c:pt idx="276">
                  <c:v>-11.974203999999999</c:v>
                </c:pt>
                <c:pt idx="277">
                  <c:v>-10.294624000000001</c:v>
                </c:pt>
                <c:pt idx="278">
                  <c:v>2.3638400000000002</c:v>
                </c:pt>
                <c:pt idx="279">
                  <c:v>-8.0430039999999998</c:v>
                </c:pt>
                <c:pt idx="280">
                  <c:v>1.2978799999999999</c:v>
                </c:pt>
                <c:pt idx="281">
                  <c:v>-8.8471360000000008</c:v>
                </c:pt>
                <c:pt idx="282">
                  <c:v>14.035472</c:v>
                </c:pt>
                <c:pt idx="283">
                  <c:v>-4.1087800000000003</c:v>
                </c:pt>
                <c:pt idx="284">
                  <c:v>-6.4685079999999999</c:v>
                </c:pt>
                <c:pt idx="285">
                  <c:v>-4.3307919999999989</c:v>
                </c:pt>
                <c:pt idx="286">
                  <c:v>-4.1697639999999998</c:v>
                </c:pt>
                <c:pt idx="287">
                  <c:v>-8.3363320000000005</c:v>
                </c:pt>
                <c:pt idx="288">
                  <c:v>0.63713599999999992</c:v>
                </c:pt>
                <c:pt idx="289">
                  <c:v>-1.666396</c:v>
                </c:pt>
                <c:pt idx="290">
                  <c:v>4.2069679999999998</c:v>
                </c:pt>
                <c:pt idx="291">
                  <c:v>-2.2757320000000001</c:v>
                </c:pt>
                <c:pt idx="292">
                  <c:v>4.5562400000000007</c:v>
                </c:pt>
                <c:pt idx="293">
                  <c:v>-0.213616</c:v>
                </c:pt>
                <c:pt idx="294">
                  <c:v>-4.1697639999999998</c:v>
                </c:pt>
                <c:pt idx="295">
                  <c:v>2.2799240000000003</c:v>
                </c:pt>
                <c:pt idx="296">
                  <c:v>-0.69695200000000002</c:v>
                </c:pt>
                <c:pt idx="297">
                  <c:v>-6.8462559999999995</c:v>
                </c:pt>
                <c:pt idx="298">
                  <c:v>-4.4036199999999992</c:v>
                </c:pt>
                <c:pt idx="299">
                  <c:v>1.3649119999999999</c:v>
                </c:pt>
                <c:pt idx="300">
                  <c:v>0.19739599999999999</c:v>
                </c:pt>
                <c:pt idx="301">
                  <c:v>-0.74180800000000002</c:v>
                </c:pt>
                <c:pt idx="302">
                  <c:v>4.1127200000000004</c:v>
                </c:pt>
                <c:pt idx="303">
                  <c:v>6.9250400000000001</c:v>
                </c:pt>
                <c:pt idx="304">
                  <c:v>8.4248000000000017E-2</c:v>
                </c:pt>
                <c:pt idx="305">
                  <c:v>8.1996560000000009</c:v>
                </c:pt>
                <c:pt idx="306">
                  <c:v>-5.7893679999999996</c:v>
                </c:pt>
                <c:pt idx="307">
                  <c:v>-0.88141600000000009</c:v>
                </c:pt>
                <c:pt idx="308">
                  <c:v>-0.73827999999999994</c:v>
                </c:pt>
                <c:pt idx="309">
                  <c:v>-1.2762999999999998</c:v>
                </c:pt>
                <c:pt idx="310">
                  <c:v>2.1254480000000004</c:v>
                </c:pt>
                <c:pt idx="311">
                  <c:v>-7.2746559999999993</c:v>
                </c:pt>
                <c:pt idx="312">
                  <c:v>-4.4459559999999998</c:v>
                </c:pt>
                <c:pt idx="313">
                  <c:v>2.9366360000000005</c:v>
                </c:pt>
                <c:pt idx="314">
                  <c:v>8.7724519999999995</c:v>
                </c:pt>
                <c:pt idx="315">
                  <c:v>-0.47443600000000002</c:v>
                </c:pt>
                <c:pt idx="316">
                  <c:v>10.072016000000001</c:v>
                </c:pt>
                <c:pt idx="317">
                  <c:v>-5.722588</c:v>
                </c:pt>
                <c:pt idx="318">
                  <c:v>10.186928</c:v>
                </c:pt>
                <c:pt idx="319">
                  <c:v>-3.0992679999999995</c:v>
                </c:pt>
                <c:pt idx="320">
                  <c:v>-10.95058</c:v>
                </c:pt>
                <c:pt idx="321">
                  <c:v>-2.771668</c:v>
                </c:pt>
                <c:pt idx="322">
                  <c:v>6.0861319999999992</c:v>
                </c:pt>
                <c:pt idx="323">
                  <c:v>1.201616</c:v>
                </c:pt>
                <c:pt idx="324">
                  <c:v>-1.2268000000000001E-2</c:v>
                </c:pt>
                <c:pt idx="325">
                  <c:v>-9.3924640000000004</c:v>
                </c:pt>
                <c:pt idx="326">
                  <c:v>3.9637879999999996</c:v>
                </c:pt>
                <c:pt idx="327">
                  <c:v>-5.594824</c:v>
                </c:pt>
                <c:pt idx="328">
                  <c:v>1.631024</c:v>
                </c:pt>
                <c:pt idx="329">
                  <c:v>-0.84487599999999996</c:v>
                </c:pt>
                <c:pt idx="330">
                  <c:v>-3.7269999999999999</c:v>
                </c:pt>
                <c:pt idx="331">
                  <c:v>-0.84714400000000001</c:v>
                </c:pt>
                <c:pt idx="332">
                  <c:v>-8.4920679999999997</c:v>
                </c:pt>
                <c:pt idx="333">
                  <c:v>-1.3871800000000001</c:v>
                </c:pt>
                <c:pt idx="334">
                  <c:v>4.3266680000000006</c:v>
                </c:pt>
                <c:pt idx="335">
                  <c:v>-4.4368839999999992</c:v>
                </c:pt>
                <c:pt idx="336">
                  <c:v>-0.82673200000000002</c:v>
                </c:pt>
                <c:pt idx="337">
                  <c:v>-4.5570880000000002</c:v>
                </c:pt>
                <c:pt idx="338">
                  <c:v>-5.2132959999999997</c:v>
                </c:pt>
                <c:pt idx="339">
                  <c:v>1.230092</c:v>
                </c:pt>
                <c:pt idx="340">
                  <c:v>0.98061200000000015</c:v>
                </c:pt>
                <c:pt idx="341">
                  <c:v>1.98584</c:v>
                </c:pt>
                <c:pt idx="342">
                  <c:v>1.343996</c:v>
                </c:pt>
                <c:pt idx="343">
                  <c:v>-8.5522960000000001</c:v>
                </c:pt>
                <c:pt idx="344">
                  <c:v>-0.72240400000000005</c:v>
                </c:pt>
                <c:pt idx="345">
                  <c:v>-6.4057599999999999</c:v>
                </c:pt>
                <c:pt idx="346">
                  <c:v>-4.5452439999999994</c:v>
                </c:pt>
                <c:pt idx="347">
                  <c:v>0.18832399999999999</c:v>
                </c:pt>
                <c:pt idx="348">
                  <c:v>3.222404</c:v>
                </c:pt>
                <c:pt idx="349">
                  <c:v>1.410776</c:v>
                </c:pt>
                <c:pt idx="350">
                  <c:v>-4.1992479999999999</c:v>
                </c:pt>
                <c:pt idx="351">
                  <c:v>3.0714560000000004</c:v>
                </c:pt>
                <c:pt idx="352">
                  <c:v>-1.920412</c:v>
                </c:pt>
                <c:pt idx="353">
                  <c:v>0.54792800000000008</c:v>
                </c:pt>
                <c:pt idx="354">
                  <c:v>-3.2441680000000002</c:v>
                </c:pt>
                <c:pt idx="355">
                  <c:v>2.0319560000000005</c:v>
                </c:pt>
                <c:pt idx="356">
                  <c:v>-3.6294759999999995</c:v>
                </c:pt>
                <c:pt idx="357">
                  <c:v>-4.8569680000000002</c:v>
                </c:pt>
                <c:pt idx="358">
                  <c:v>-0.22067199999999998</c:v>
                </c:pt>
                <c:pt idx="359">
                  <c:v>-1.4915079999999998</c:v>
                </c:pt>
                <c:pt idx="360">
                  <c:v>-6.1404040000000002</c:v>
                </c:pt>
                <c:pt idx="361">
                  <c:v>2.6695159999999998</c:v>
                </c:pt>
                <c:pt idx="362">
                  <c:v>1.0970360000000001</c:v>
                </c:pt>
                <c:pt idx="363">
                  <c:v>3.8670200000000001</c:v>
                </c:pt>
                <c:pt idx="364">
                  <c:v>0.79992800000000008</c:v>
                </c:pt>
                <c:pt idx="365">
                  <c:v>4.5416240000000005</c:v>
                </c:pt>
                <c:pt idx="366">
                  <c:v>1.069064</c:v>
                </c:pt>
                <c:pt idx="367">
                  <c:v>-2.1194919999999997</c:v>
                </c:pt>
                <c:pt idx="368">
                  <c:v>-1.696132</c:v>
                </c:pt>
                <c:pt idx="369">
                  <c:v>1.9520719999999998</c:v>
                </c:pt>
                <c:pt idx="370">
                  <c:v>0.56909600000000005</c:v>
                </c:pt>
                <c:pt idx="371">
                  <c:v>-3.5679879999999997</c:v>
                </c:pt>
                <c:pt idx="372">
                  <c:v>1.2247999999999999</c:v>
                </c:pt>
                <c:pt idx="373">
                  <c:v>0.78883999999999999</c:v>
                </c:pt>
                <c:pt idx="374">
                  <c:v>-5.2238799999999994</c:v>
                </c:pt>
                <c:pt idx="375">
                  <c:v>3.700952</c:v>
                </c:pt>
                <c:pt idx="376">
                  <c:v>-1.2014559999999999</c:v>
                </c:pt>
                <c:pt idx="377">
                  <c:v>-0.51778000000000013</c:v>
                </c:pt>
                <c:pt idx="378">
                  <c:v>-0.81211600000000006</c:v>
                </c:pt>
                <c:pt idx="379">
                  <c:v>-1.288144</c:v>
                </c:pt>
                <c:pt idx="380">
                  <c:v>0.23922800000000002</c:v>
                </c:pt>
                <c:pt idx="381">
                  <c:v>-0.45578799999999997</c:v>
                </c:pt>
                <c:pt idx="382">
                  <c:v>0.66762799999999989</c:v>
                </c:pt>
                <c:pt idx="383">
                  <c:v>3.9789080000000001</c:v>
                </c:pt>
                <c:pt idx="384">
                  <c:v>0.89971999999999996</c:v>
                </c:pt>
                <c:pt idx="385">
                  <c:v>-0.48804400000000003</c:v>
                </c:pt>
                <c:pt idx="386">
                  <c:v>2.2781600000000002</c:v>
                </c:pt>
                <c:pt idx="387">
                  <c:v>4.6842559999999995</c:v>
                </c:pt>
                <c:pt idx="388">
                  <c:v>-0.15263200000000002</c:v>
                </c:pt>
                <c:pt idx="389">
                  <c:v>-1.653796</c:v>
                </c:pt>
                <c:pt idx="390">
                  <c:v>3.9020480000000002</c:v>
                </c:pt>
                <c:pt idx="391">
                  <c:v>-0.27283600000000002</c:v>
                </c:pt>
                <c:pt idx="392">
                  <c:v>5.5450880000000007</c:v>
                </c:pt>
                <c:pt idx="393">
                  <c:v>-4.5036639999999997</c:v>
                </c:pt>
                <c:pt idx="394">
                  <c:v>-1.497052</c:v>
                </c:pt>
                <c:pt idx="395">
                  <c:v>0.50307199999999996</c:v>
                </c:pt>
                <c:pt idx="396">
                  <c:v>-4.6679680000000001</c:v>
                </c:pt>
                <c:pt idx="397">
                  <c:v>-0.78565600000000002</c:v>
                </c:pt>
                <c:pt idx="398">
                  <c:v>-2.0070999999999999</c:v>
                </c:pt>
                <c:pt idx="399">
                  <c:v>10.050848</c:v>
                </c:pt>
                <c:pt idx="400">
                  <c:v>5.6531960000000003</c:v>
                </c:pt>
                <c:pt idx="401">
                  <c:v>4.8662000000000001</c:v>
                </c:pt>
                <c:pt idx="402">
                  <c:v>3.790664</c:v>
                </c:pt>
                <c:pt idx="403">
                  <c:v>1.6383319999999999</c:v>
                </c:pt>
                <c:pt idx="404">
                  <c:v>-4.8249639999999996</c:v>
                </c:pt>
                <c:pt idx="405">
                  <c:v>-1.531828</c:v>
                </c:pt>
                <c:pt idx="406">
                  <c:v>-6.7111839999999994</c:v>
                </c:pt>
                <c:pt idx="407">
                  <c:v>1.6045640000000001</c:v>
                </c:pt>
                <c:pt idx="408">
                  <c:v>2.4868160000000001</c:v>
                </c:pt>
                <c:pt idx="409">
                  <c:v>-6.8631399999999996</c:v>
                </c:pt>
                <c:pt idx="410">
                  <c:v>-3.7136439999999999</c:v>
                </c:pt>
                <c:pt idx="411">
                  <c:v>5.1786799999999999</c:v>
                </c:pt>
                <c:pt idx="412">
                  <c:v>0.40176799999999996</c:v>
                </c:pt>
                <c:pt idx="413">
                  <c:v>6.3101600000000007</c:v>
                </c:pt>
                <c:pt idx="414">
                  <c:v>-4.4996320000000001</c:v>
                </c:pt>
                <c:pt idx="415">
                  <c:v>-1.478656</c:v>
                </c:pt>
                <c:pt idx="416">
                  <c:v>4.6736720000000007</c:v>
                </c:pt>
                <c:pt idx="417">
                  <c:v>0.63965599999999989</c:v>
                </c:pt>
                <c:pt idx="418">
                  <c:v>5.5095560000000008</c:v>
                </c:pt>
                <c:pt idx="419">
                  <c:v>0.69988399999999995</c:v>
                </c:pt>
                <c:pt idx="420">
                  <c:v>6.1015040000000003</c:v>
                </c:pt>
                <c:pt idx="421">
                  <c:v>-4.0906359999999999</c:v>
                </c:pt>
                <c:pt idx="422">
                  <c:v>4.2535880000000006</c:v>
                </c:pt>
                <c:pt idx="423">
                  <c:v>0.45494000000000001</c:v>
                </c:pt>
                <c:pt idx="424">
                  <c:v>0.34531999999999996</c:v>
                </c:pt>
                <c:pt idx="425">
                  <c:v>10.494116000000002</c:v>
                </c:pt>
                <c:pt idx="426">
                  <c:v>-0.101728</c:v>
                </c:pt>
                <c:pt idx="427">
                  <c:v>-3.9734559999999997</c:v>
                </c:pt>
                <c:pt idx="428">
                  <c:v>5.1116479999999997</c:v>
                </c:pt>
                <c:pt idx="429">
                  <c:v>-0.75717999999999996</c:v>
                </c:pt>
                <c:pt idx="430">
                  <c:v>-1.10494</c:v>
                </c:pt>
                <c:pt idx="431">
                  <c:v>3.0407120000000001</c:v>
                </c:pt>
                <c:pt idx="432">
                  <c:v>-8.2735839999999996</c:v>
                </c:pt>
                <c:pt idx="433">
                  <c:v>7.4502079999999999</c:v>
                </c:pt>
                <c:pt idx="434">
                  <c:v>3.6855799999999999</c:v>
                </c:pt>
                <c:pt idx="435">
                  <c:v>-5.7785319999999993</c:v>
                </c:pt>
                <c:pt idx="436">
                  <c:v>-16.423515999999999</c:v>
                </c:pt>
                <c:pt idx="437">
                  <c:v>-2.3024439999999995</c:v>
                </c:pt>
                <c:pt idx="438">
                  <c:v>2.5724960000000001</c:v>
                </c:pt>
                <c:pt idx="439">
                  <c:v>-2.4102999999999999</c:v>
                </c:pt>
                <c:pt idx="440">
                  <c:v>-7.4636560000000003</c:v>
                </c:pt>
                <c:pt idx="441">
                  <c:v>7.8655040000000005</c:v>
                </c:pt>
                <c:pt idx="442">
                  <c:v>4.5126440000000008</c:v>
                </c:pt>
                <c:pt idx="443">
                  <c:v>-0.88469200000000003</c:v>
                </c:pt>
                <c:pt idx="444">
                  <c:v>-0.87612400000000001</c:v>
                </c:pt>
                <c:pt idx="445">
                  <c:v>3.85568</c:v>
                </c:pt>
                <c:pt idx="446">
                  <c:v>2.5326799999999996</c:v>
                </c:pt>
                <c:pt idx="447">
                  <c:v>-10.362159999999999</c:v>
                </c:pt>
                <c:pt idx="448">
                  <c:v>1.126268</c:v>
                </c:pt>
                <c:pt idx="449">
                  <c:v>-4.2141159999999998</c:v>
                </c:pt>
                <c:pt idx="450">
                  <c:v>-5.4380800000000002</c:v>
                </c:pt>
                <c:pt idx="451">
                  <c:v>3.2707880000000005</c:v>
                </c:pt>
                <c:pt idx="452">
                  <c:v>2.5127720000000004</c:v>
                </c:pt>
                <c:pt idx="453">
                  <c:v>4.8508279999999999</c:v>
                </c:pt>
                <c:pt idx="454">
                  <c:v>-0.339364</c:v>
                </c:pt>
                <c:pt idx="455">
                  <c:v>0.96851599999999993</c:v>
                </c:pt>
                <c:pt idx="456">
                  <c:v>6.1473680000000002</c:v>
                </c:pt>
                <c:pt idx="457">
                  <c:v>2.6957240000000007</c:v>
                </c:pt>
                <c:pt idx="458">
                  <c:v>-4.9539879999999998</c:v>
                </c:pt>
                <c:pt idx="459">
                  <c:v>6.668756000000001</c:v>
                </c:pt>
                <c:pt idx="460">
                  <c:v>-0.76499200000000001</c:v>
                </c:pt>
                <c:pt idx="461">
                  <c:v>-8.9262639999999998</c:v>
                </c:pt>
                <c:pt idx="462">
                  <c:v>-2.1605679999999996</c:v>
                </c:pt>
                <c:pt idx="463">
                  <c:v>-8.999092000000001</c:v>
                </c:pt>
                <c:pt idx="464">
                  <c:v>-4.3126479999999994</c:v>
                </c:pt>
                <c:pt idx="465">
                  <c:v>1.171376</c:v>
                </c:pt>
                <c:pt idx="466">
                  <c:v>-3.6030159999999998</c:v>
                </c:pt>
                <c:pt idx="467">
                  <c:v>0.80068399999999995</c:v>
                </c:pt>
                <c:pt idx="468">
                  <c:v>0.49727600000000005</c:v>
                </c:pt>
                <c:pt idx="469">
                  <c:v>0.73768400000000001</c:v>
                </c:pt>
                <c:pt idx="470">
                  <c:v>1.9790360000000002</c:v>
                </c:pt>
                <c:pt idx="471">
                  <c:v>-8.5095999999999991E-2</c:v>
                </c:pt>
                <c:pt idx="472">
                  <c:v>4.147748</c:v>
                </c:pt>
                <c:pt idx="473">
                  <c:v>5.1897679999999999</c:v>
                </c:pt>
                <c:pt idx="474">
                  <c:v>-3.0035079999999996</c:v>
                </c:pt>
                <c:pt idx="475">
                  <c:v>-4.5185319999999995</c:v>
                </c:pt>
                <c:pt idx="476">
                  <c:v>5.612876</c:v>
                </c:pt>
                <c:pt idx="477">
                  <c:v>-4.6702359999999992</c:v>
                </c:pt>
                <c:pt idx="478">
                  <c:v>0.44712800000000003</c:v>
                </c:pt>
                <c:pt idx="479">
                  <c:v>-5.7213279999999997</c:v>
                </c:pt>
                <c:pt idx="480">
                  <c:v>-5.7160000000000006E-3</c:v>
                </c:pt>
                <c:pt idx="481">
                  <c:v>-2.4279399999999995</c:v>
                </c:pt>
                <c:pt idx="482">
                  <c:v>-3.9885759999999997</c:v>
                </c:pt>
                <c:pt idx="483">
                  <c:v>-1.06714</c:v>
                </c:pt>
                <c:pt idx="484">
                  <c:v>6.2191880000000008</c:v>
                </c:pt>
                <c:pt idx="485">
                  <c:v>1.6350560000000003</c:v>
                </c:pt>
                <c:pt idx="486">
                  <c:v>-8.4459520000000001</c:v>
                </c:pt>
                <c:pt idx="487">
                  <c:v>0.9299599999999999</c:v>
                </c:pt>
                <c:pt idx="488">
                  <c:v>-9.8362359999999995</c:v>
                </c:pt>
                <c:pt idx="489">
                  <c:v>0.19134799999999999</c:v>
                </c:pt>
                <c:pt idx="490">
                  <c:v>-0.43764399999999998</c:v>
                </c:pt>
                <c:pt idx="491">
                  <c:v>0.95490800000000009</c:v>
                </c:pt>
                <c:pt idx="492">
                  <c:v>-8.5465</c:v>
                </c:pt>
                <c:pt idx="493">
                  <c:v>-2.9457999999999998</c:v>
                </c:pt>
                <c:pt idx="494">
                  <c:v>-1.2125440000000001</c:v>
                </c:pt>
                <c:pt idx="495">
                  <c:v>-1.3445919999999998</c:v>
                </c:pt>
              </c:numCache>
            </c:numRef>
          </c:xVal>
          <c:yVal>
            <c:numRef>
              <c:f>'1301 (Formosa Plastics Group)'!$D$2:$D$497</c:f>
              <c:numCache>
                <c:formatCode>0.0000%</c:formatCode>
                <c:ptCount val="496"/>
                <c:pt idx="0">
                  <c:v>-0.01</c:v>
                </c:pt>
                <c:pt idx="1">
                  <c:v>-2.3289039999999996</c:v>
                </c:pt>
                <c:pt idx="2">
                  <c:v>-3.4412319999999998</c:v>
                </c:pt>
                <c:pt idx="3">
                  <c:v>-0.77028400000000008</c:v>
                </c:pt>
                <c:pt idx="4">
                  <c:v>1.13534</c:v>
                </c:pt>
                <c:pt idx="5">
                  <c:v>-3.7710999999999997</c:v>
                </c:pt>
                <c:pt idx="6">
                  <c:v>-0.38547999999999999</c:v>
                </c:pt>
                <c:pt idx="7">
                  <c:v>0.74348000000000003</c:v>
                </c:pt>
                <c:pt idx="8">
                  <c:v>-1.1349279999999999</c:v>
                </c:pt>
                <c:pt idx="9">
                  <c:v>0.74221999999999999</c:v>
                </c:pt>
                <c:pt idx="10">
                  <c:v>3.0354199999999998</c:v>
                </c:pt>
                <c:pt idx="11">
                  <c:v>-2.6466759999999998</c:v>
                </c:pt>
                <c:pt idx="12">
                  <c:v>-0.38623600000000002</c:v>
                </c:pt>
                <c:pt idx="13">
                  <c:v>4.976324</c:v>
                </c:pt>
                <c:pt idx="14">
                  <c:v>4.2810560000000004</c:v>
                </c:pt>
                <c:pt idx="15">
                  <c:v>-6.1005879999999992</c:v>
                </c:pt>
                <c:pt idx="16">
                  <c:v>2.6831240000000003</c:v>
                </c:pt>
                <c:pt idx="17">
                  <c:v>1.9283840000000001</c:v>
                </c:pt>
                <c:pt idx="18">
                  <c:v>3.9275000000000002</c:v>
                </c:pt>
                <c:pt idx="19">
                  <c:v>-0.01</c:v>
                </c:pt>
                <c:pt idx="20">
                  <c:v>0.78002000000000005</c:v>
                </c:pt>
                <c:pt idx="21">
                  <c:v>-9.1460080000000001</c:v>
                </c:pt>
                <c:pt idx="22">
                  <c:v>-4.4966080000000002</c:v>
                </c:pt>
                <c:pt idx="23">
                  <c:v>1.49444</c:v>
                </c:pt>
                <c:pt idx="24">
                  <c:v>1.503512</c:v>
                </c:pt>
                <c:pt idx="25">
                  <c:v>-3.3699159999999995</c:v>
                </c:pt>
                <c:pt idx="26">
                  <c:v>1.4921719999999998</c:v>
                </c:pt>
                <c:pt idx="27">
                  <c:v>8.1316159999999993</c:v>
                </c:pt>
                <c:pt idx="28">
                  <c:v>3.130172</c:v>
                </c:pt>
                <c:pt idx="29">
                  <c:v>1.5700400000000001</c:v>
                </c:pt>
                <c:pt idx="30">
                  <c:v>0.78254000000000001</c:v>
                </c:pt>
                <c:pt idx="31">
                  <c:v>10.301084000000001</c:v>
                </c:pt>
                <c:pt idx="32">
                  <c:v>-0.42176799999999998</c:v>
                </c:pt>
                <c:pt idx="33">
                  <c:v>4.1759720000000007</c:v>
                </c:pt>
                <c:pt idx="34">
                  <c:v>0.82991599999999999</c:v>
                </c:pt>
                <c:pt idx="35">
                  <c:v>-1.6789960000000002</c:v>
                </c:pt>
                <c:pt idx="36">
                  <c:v>3.801752</c:v>
                </c:pt>
                <c:pt idx="37">
                  <c:v>-0.85420000000000007</c:v>
                </c:pt>
                <c:pt idx="38">
                  <c:v>2.1183920000000005</c:v>
                </c:pt>
                <c:pt idx="39">
                  <c:v>-5.424976</c:v>
                </c:pt>
                <c:pt idx="40">
                  <c:v>4.6567880000000006</c:v>
                </c:pt>
                <c:pt idx="41">
                  <c:v>-2.5299999999999998</c:v>
                </c:pt>
                <c:pt idx="42">
                  <c:v>-4.1410359999999997</c:v>
                </c:pt>
                <c:pt idx="43">
                  <c:v>-2.8689399999999998</c:v>
                </c:pt>
                <c:pt idx="44">
                  <c:v>10.188944000000001</c:v>
                </c:pt>
                <c:pt idx="45">
                  <c:v>4.3125560000000007</c:v>
                </c:pt>
                <c:pt idx="46">
                  <c:v>-1.727128</c:v>
                </c:pt>
                <c:pt idx="47">
                  <c:v>-3.3981399999999997</c:v>
                </c:pt>
                <c:pt idx="48">
                  <c:v>-6.2066800000000004</c:v>
                </c:pt>
                <c:pt idx="49">
                  <c:v>-6.0579999999999998</c:v>
                </c:pt>
                <c:pt idx="50">
                  <c:v>8.3206160000000011</c:v>
                </c:pt>
                <c:pt idx="51">
                  <c:v>5.9596280000000004</c:v>
                </c:pt>
                <c:pt idx="52">
                  <c:v>1.2757039999999999</c:v>
                </c:pt>
                <c:pt idx="53">
                  <c:v>2.1511520000000002</c:v>
                </c:pt>
                <c:pt idx="54">
                  <c:v>-2.577124</c:v>
                </c:pt>
                <c:pt idx="55">
                  <c:v>0.84856399999999998</c:v>
                </c:pt>
                <c:pt idx="56">
                  <c:v>4.8024440000000004</c:v>
                </c:pt>
                <c:pt idx="57">
                  <c:v>6.2675720000000004</c:v>
                </c:pt>
                <c:pt idx="58">
                  <c:v>-0.90359200000000006</c:v>
                </c:pt>
                <c:pt idx="59">
                  <c:v>-0.01</c:v>
                </c:pt>
                <c:pt idx="60">
                  <c:v>-1.3433320000000002</c:v>
                </c:pt>
                <c:pt idx="61">
                  <c:v>-0.89578000000000002</c:v>
                </c:pt>
                <c:pt idx="62">
                  <c:v>-0.45200799999999997</c:v>
                </c:pt>
                <c:pt idx="63">
                  <c:v>4.4899640000000005</c:v>
                </c:pt>
                <c:pt idx="64">
                  <c:v>-1.352908</c:v>
                </c:pt>
                <c:pt idx="65">
                  <c:v>-0.90207999999999999</c:v>
                </c:pt>
                <c:pt idx="66">
                  <c:v>-0.01</c:v>
                </c:pt>
                <c:pt idx="67">
                  <c:v>4.5305359999999997</c:v>
                </c:pt>
                <c:pt idx="68">
                  <c:v>4.143968000000001</c:v>
                </c:pt>
                <c:pt idx="69">
                  <c:v>0.91635199999999994</c:v>
                </c:pt>
                <c:pt idx="70">
                  <c:v>1.3873399999999998</c:v>
                </c:pt>
                <c:pt idx="71">
                  <c:v>2.8161800000000001</c:v>
                </c:pt>
                <c:pt idx="72">
                  <c:v>0.46199599999999996</c:v>
                </c:pt>
                <c:pt idx="73">
                  <c:v>-6.4478439999999999</c:v>
                </c:pt>
                <c:pt idx="74">
                  <c:v>1.3772599999999999</c:v>
                </c:pt>
                <c:pt idx="75">
                  <c:v>4.2213320000000003</c:v>
                </c:pt>
                <c:pt idx="76">
                  <c:v>0.63915200000000005</c:v>
                </c:pt>
                <c:pt idx="77">
                  <c:v>1.7101519999999999</c:v>
                </c:pt>
                <c:pt idx="78">
                  <c:v>-1.7185600000000001</c:v>
                </c:pt>
                <c:pt idx="79">
                  <c:v>-0.86125600000000002</c:v>
                </c:pt>
                <c:pt idx="80">
                  <c:v>1.704356</c:v>
                </c:pt>
                <c:pt idx="81">
                  <c:v>1.2822560000000001</c:v>
                </c:pt>
                <c:pt idx="82">
                  <c:v>4.8193280000000005</c:v>
                </c:pt>
                <c:pt idx="83">
                  <c:v>-2.1862719999999998</c:v>
                </c:pt>
                <c:pt idx="84">
                  <c:v>3.0739760000000005</c:v>
                </c:pt>
                <c:pt idx="85">
                  <c:v>-5.1880959999999998</c:v>
                </c:pt>
                <c:pt idx="86">
                  <c:v>6.1793720000000008</c:v>
                </c:pt>
                <c:pt idx="87">
                  <c:v>-11.003248000000001</c:v>
                </c:pt>
                <c:pt idx="88">
                  <c:v>-2.9354680000000002</c:v>
                </c:pt>
                <c:pt idx="89">
                  <c:v>3.3781400000000001</c:v>
                </c:pt>
                <c:pt idx="90">
                  <c:v>-1.6928559999999999</c:v>
                </c:pt>
                <c:pt idx="91">
                  <c:v>0.41134399999999993</c:v>
                </c:pt>
                <c:pt idx="92">
                  <c:v>-0.849916</c:v>
                </c:pt>
                <c:pt idx="93">
                  <c:v>-0.01</c:v>
                </c:pt>
                <c:pt idx="94">
                  <c:v>-4.9512159999999996</c:v>
                </c:pt>
                <c:pt idx="95">
                  <c:v>5.03</c:v>
                </c:pt>
                <c:pt idx="96">
                  <c:v>0.41058799999999995</c:v>
                </c:pt>
                <c:pt idx="97">
                  <c:v>-0.43008399999999997</c:v>
                </c:pt>
                <c:pt idx="98">
                  <c:v>-6.1562800000000006</c:v>
                </c:pt>
                <c:pt idx="99">
                  <c:v>5.0048000000000004</c:v>
                </c:pt>
                <c:pt idx="100">
                  <c:v>-1.2573999999999999</c:v>
                </c:pt>
                <c:pt idx="101">
                  <c:v>-8.4502360000000003</c:v>
                </c:pt>
                <c:pt idx="102">
                  <c:v>-0.01</c:v>
                </c:pt>
                <c:pt idx="103">
                  <c:v>-3.966148</c:v>
                </c:pt>
                <c:pt idx="104">
                  <c:v>2.7899720000000001</c:v>
                </c:pt>
                <c:pt idx="105">
                  <c:v>-5.1049359999999995</c:v>
                </c:pt>
                <c:pt idx="106">
                  <c:v>12.754808000000001</c:v>
                </c:pt>
                <c:pt idx="107">
                  <c:v>0.81630800000000003</c:v>
                </c:pt>
                <c:pt idx="108">
                  <c:v>-1.65178</c:v>
                </c:pt>
                <c:pt idx="109">
                  <c:v>2.4767360000000003</c:v>
                </c:pt>
                <c:pt idx="110">
                  <c:v>-2.8782640000000002</c:v>
                </c:pt>
                <c:pt idx="111">
                  <c:v>-3.2459319999999998</c:v>
                </c:pt>
                <c:pt idx="112">
                  <c:v>-1.6177600000000001</c:v>
                </c:pt>
                <c:pt idx="113">
                  <c:v>6.1665200000000002</c:v>
                </c:pt>
                <c:pt idx="114">
                  <c:v>-3.662236</c:v>
                </c:pt>
                <c:pt idx="115">
                  <c:v>-3.6100719999999997</c:v>
                </c:pt>
                <c:pt idx="116">
                  <c:v>-3.9474999999999998</c:v>
                </c:pt>
                <c:pt idx="117">
                  <c:v>-1.5751719999999998</c:v>
                </c:pt>
                <c:pt idx="118">
                  <c:v>-0.40060000000000001</c:v>
                </c:pt>
                <c:pt idx="119">
                  <c:v>-1.9483840000000001</c:v>
                </c:pt>
                <c:pt idx="120">
                  <c:v>7.1672120000000001</c:v>
                </c:pt>
                <c:pt idx="121">
                  <c:v>3.6303920000000005</c:v>
                </c:pt>
                <c:pt idx="122">
                  <c:v>17.279972000000001</c:v>
                </c:pt>
                <c:pt idx="123">
                  <c:v>17.560699999999997</c:v>
                </c:pt>
                <c:pt idx="124">
                  <c:v>2.3232680000000001</c:v>
                </c:pt>
                <c:pt idx="125">
                  <c:v>-3.6889479999999994</c:v>
                </c:pt>
                <c:pt idx="126">
                  <c:v>-5.849596</c:v>
                </c:pt>
                <c:pt idx="127">
                  <c:v>-3.9888279999999998</c:v>
                </c:pt>
                <c:pt idx="128">
                  <c:v>1.7708840000000001</c:v>
                </c:pt>
                <c:pt idx="129">
                  <c:v>-3.5221239999999998</c:v>
                </c:pt>
                <c:pt idx="130">
                  <c:v>2.6518760000000001</c:v>
                </c:pt>
                <c:pt idx="131">
                  <c:v>3.1344560000000001</c:v>
                </c:pt>
                <c:pt idx="132">
                  <c:v>-3.9888279999999998</c:v>
                </c:pt>
                <c:pt idx="133">
                  <c:v>2.2202000000000002</c:v>
                </c:pt>
                <c:pt idx="134">
                  <c:v>-0.89880400000000005</c:v>
                </c:pt>
                <c:pt idx="135">
                  <c:v>-1.336276</c:v>
                </c:pt>
                <c:pt idx="136">
                  <c:v>-0.01</c:v>
                </c:pt>
                <c:pt idx="137">
                  <c:v>4.4899640000000005</c:v>
                </c:pt>
                <c:pt idx="138">
                  <c:v>5.9790320000000001</c:v>
                </c:pt>
                <c:pt idx="139">
                  <c:v>3.2566760000000006</c:v>
                </c:pt>
                <c:pt idx="140">
                  <c:v>1.870676</c:v>
                </c:pt>
                <c:pt idx="141">
                  <c:v>2.3628320000000005</c:v>
                </c:pt>
                <c:pt idx="142">
                  <c:v>-3.7501839999999995</c:v>
                </c:pt>
                <c:pt idx="143">
                  <c:v>9.7010719999999999</c:v>
                </c:pt>
                <c:pt idx="144">
                  <c:v>3.9353120000000001</c:v>
                </c:pt>
                <c:pt idx="145">
                  <c:v>-6.7300839999999997</c:v>
                </c:pt>
                <c:pt idx="146">
                  <c:v>-7.0100559999999996</c:v>
                </c:pt>
                <c:pt idx="147">
                  <c:v>-4.1410359999999997</c:v>
                </c:pt>
                <c:pt idx="148">
                  <c:v>-1.8327160000000002</c:v>
                </c:pt>
                <c:pt idx="149">
                  <c:v>-0.46486</c:v>
                </c:pt>
                <c:pt idx="150">
                  <c:v>-0.01</c:v>
                </c:pt>
                <c:pt idx="151">
                  <c:v>8.4526640000000004</c:v>
                </c:pt>
                <c:pt idx="152">
                  <c:v>2.3628320000000005</c:v>
                </c:pt>
                <c:pt idx="153">
                  <c:v>-6.0320439999999991</c:v>
                </c:pt>
                <c:pt idx="154">
                  <c:v>-3.662236</c:v>
                </c:pt>
                <c:pt idx="155">
                  <c:v>5.589944</c:v>
                </c:pt>
                <c:pt idx="156">
                  <c:v>3.7795760000000005</c:v>
                </c:pt>
                <c:pt idx="157">
                  <c:v>4.326416</c:v>
                </c:pt>
                <c:pt idx="158">
                  <c:v>-1.9226800000000002</c:v>
                </c:pt>
                <c:pt idx="159">
                  <c:v>16.824103999999998</c:v>
                </c:pt>
                <c:pt idx="160">
                  <c:v>0.50105600000000006</c:v>
                </c:pt>
                <c:pt idx="161">
                  <c:v>4.1467400000000003</c:v>
                </c:pt>
                <c:pt idx="162">
                  <c:v>0.51063199999999997</c:v>
                </c:pt>
                <c:pt idx="163">
                  <c:v>6.9454520000000004</c:v>
                </c:pt>
                <c:pt idx="164">
                  <c:v>2.9673799999999999</c:v>
                </c:pt>
                <c:pt idx="165">
                  <c:v>0.26089999999999997</c:v>
                </c:pt>
                <c:pt idx="166">
                  <c:v>-6.3495639999999991</c:v>
                </c:pt>
                <c:pt idx="167">
                  <c:v>0.51945200000000002</c:v>
                </c:pt>
                <c:pt idx="168">
                  <c:v>2.1257000000000001</c:v>
                </c:pt>
                <c:pt idx="169">
                  <c:v>2.1438440000000005</c:v>
                </c:pt>
                <c:pt idx="170">
                  <c:v>-3.7237239999999998</c:v>
                </c:pt>
                <c:pt idx="171">
                  <c:v>2.1302360000000005</c:v>
                </c:pt>
                <c:pt idx="172">
                  <c:v>-4.7349999999999994</c:v>
                </c:pt>
                <c:pt idx="173">
                  <c:v>-0.53390800000000005</c:v>
                </c:pt>
                <c:pt idx="174">
                  <c:v>-0.53290000000000004</c:v>
                </c:pt>
                <c:pt idx="175">
                  <c:v>1.0400840000000002</c:v>
                </c:pt>
                <c:pt idx="176">
                  <c:v>-1.0555479999999999</c:v>
                </c:pt>
                <c:pt idx="177">
                  <c:v>4.2432560000000006</c:v>
                </c:pt>
                <c:pt idx="178">
                  <c:v>-7.9895799999999992</c:v>
                </c:pt>
                <c:pt idx="179">
                  <c:v>3.3814160000000006</c:v>
                </c:pt>
                <c:pt idx="180">
                  <c:v>2.6259200000000003</c:v>
                </c:pt>
                <c:pt idx="181">
                  <c:v>2.6538919999999999</c:v>
                </c:pt>
                <c:pt idx="182">
                  <c:v>3.7752920000000003</c:v>
                </c:pt>
                <c:pt idx="183">
                  <c:v>-4.2632560000000002</c:v>
                </c:pt>
                <c:pt idx="184">
                  <c:v>-3.16</c:v>
                </c:pt>
                <c:pt idx="185">
                  <c:v>-0.01</c:v>
                </c:pt>
                <c:pt idx="186">
                  <c:v>2.3749280000000002</c:v>
                </c:pt>
                <c:pt idx="187">
                  <c:v>6.7934960000000002</c:v>
                </c:pt>
                <c:pt idx="188">
                  <c:v>-6.1174720000000002</c:v>
                </c:pt>
                <c:pt idx="189">
                  <c:v>6.2491760000000003</c:v>
                </c:pt>
                <c:pt idx="190">
                  <c:v>6.4086920000000003</c:v>
                </c:pt>
                <c:pt idx="191">
                  <c:v>-1.397764</c:v>
                </c:pt>
                <c:pt idx="192">
                  <c:v>-9.876555999999999</c:v>
                </c:pt>
                <c:pt idx="193">
                  <c:v>-3.9474999999999998</c:v>
                </c:pt>
                <c:pt idx="194">
                  <c:v>-0.01</c:v>
                </c:pt>
                <c:pt idx="195">
                  <c:v>4.5330560000000002</c:v>
                </c:pt>
                <c:pt idx="196">
                  <c:v>-3.4366959999999995</c:v>
                </c:pt>
                <c:pt idx="197">
                  <c:v>3.7352240000000001</c:v>
                </c:pt>
                <c:pt idx="198">
                  <c:v>-5.5053640000000001</c:v>
                </c:pt>
                <c:pt idx="199">
                  <c:v>17.63</c:v>
                </c:pt>
                <c:pt idx="200">
                  <c:v>10.490084</c:v>
                </c:pt>
                <c:pt idx="201">
                  <c:v>-2.3218479999999997</c:v>
                </c:pt>
                <c:pt idx="202">
                  <c:v>-4.8289960000000001</c:v>
                </c:pt>
                <c:pt idx="203">
                  <c:v>9.0950120000000005</c:v>
                </c:pt>
                <c:pt idx="204">
                  <c:v>-1.4700880000000001</c:v>
                </c:pt>
                <c:pt idx="205">
                  <c:v>8.440316000000001</c:v>
                </c:pt>
                <c:pt idx="206">
                  <c:v>-5.0381559999999999</c:v>
                </c:pt>
                <c:pt idx="207">
                  <c:v>-4.6551159999999996</c:v>
                </c:pt>
                <c:pt idx="208">
                  <c:v>-6.2391880000000004</c:v>
                </c:pt>
                <c:pt idx="209">
                  <c:v>-4.4603199999999994</c:v>
                </c:pt>
                <c:pt idx="210">
                  <c:v>-1.9420840000000001</c:v>
                </c:pt>
                <c:pt idx="211">
                  <c:v>2.4989120000000002</c:v>
                </c:pt>
                <c:pt idx="212">
                  <c:v>-4.3925320000000001</c:v>
                </c:pt>
                <c:pt idx="213">
                  <c:v>-4.3176880000000004</c:v>
                </c:pt>
                <c:pt idx="214">
                  <c:v>-0.01</c:v>
                </c:pt>
                <c:pt idx="215">
                  <c:v>-4.5051759999999996</c:v>
                </c:pt>
                <c:pt idx="216">
                  <c:v>-7.452064</c:v>
                </c:pt>
                <c:pt idx="217">
                  <c:v>3.6346759999999998</c:v>
                </c:pt>
                <c:pt idx="218">
                  <c:v>-1.8191079999999999</c:v>
                </c:pt>
                <c:pt idx="219">
                  <c:v>-0.01</c:v>
                </c:pt>
                <c:pt idx="220">
                  <c:v>-0.52584399999999998</c:v>
                </c:pt>
                <c:pt idx="221">
                  <c:v>-0.267544</c:v>
                </c:pt>
                <c:pt idx="222">
                  <c:v>-0.01</c:v>
                </c:pt>
                <c:pt idx="223">
                  <c:v>-0.52433200000000002</c:v>
                </c:pt>
                <c:pt idx="224">
                  <c:v>1.8028880000000003</c:v>
                </c:pt>
                <c:pt idx="225">
                  <c:v>-0.01</c:v>
                </c:pt>
                <c:pt idx="226">
                  <c:v>6.6354920000000011</c:v>
                </c:pt>
                <c:pt idx="227">
                  <c:v>-0.01</c:v>
                </c:pt>
                <c:pt idx="228">
                  <c:v>-2.6403760000000003</c:v>
                </c:pt>
                <c:pt idx="229">
                  <c:v>-0.01</c:v>
                </c:pt>
                <c:pt idx="230">
                  <c:v>-15.327568000000001</c:v>
                </c:pt>
                <c:pt idx="231">
                  <c:v>-13.12534</c:v>
                </c:pt>
                <c:pt idx="232">
                  <c:v>-0.94340800000000002</c:v>
                </c:pt>
                <c:pt idx="233">
                  <c:v>-0.01</c:v>
                </c:pt>
                <c:pt idx="234">
                  <c:v>3.2995160000000001</c:v>
                </c:pt>
                <c:pt idx="235">
                  <c:v>0.93903199999999998</c:v>
                </c:pt>
                <c:pt idx="236">
                  <c:v>-0.01</c:v>
                </c:pt>
                <c:pt idx="237">
                  <c:v>-8.2723240000000011</c:v>
                </c:pt>
                <c:pt idx="238">
                  <c:v>-3.1826799999999995</c:v>
                </c:pt>
                <c:pt idx="239">
                  <c:v>0.444104</c:v>
                </c:pt>
                <c:pt idx="240">
                  <c:v>0.44485999999999998</c:v>
                </c:pt>
                <c:pt idx="241">
                  <c:v>-8.7904359999999997</c:v>
                </c:pt>
                <c:pt idx="242">
                  <c:v>1.3140080000000001</c:v>
                </c:pt>
                <c:pt idx="243">
                  <c:v>0.43200799999999995</c:v>
                </c:pt>
                <c:pt idx="244">
                  <c:v>6.3353599999999997</c:v>
                </c:pt>
                <c:pt idx="245">
                  <c:v>9.8815039999999996</c:v>
                </c:pt>
                <c:pt idx="246">
                  <c:v>17.63</c:v>
                </c:pt>
                <c:pt idx="247">
                  <c:v>0.74826799999999993</c:v>
                </c:pt>
                <c:pt idx="248">
                  <c:v>2.5432640000000002</c:v>
                </c:pt>
                <c:pt idx="249">
                  <c:v>-0.01</c:v>
                </c:pt>
                <c:pt idx="250">
                  <c:v>-8.6402439999999991</c:v>
                </c:pt>
                <c:pt idx="251">
                  <c:v>-3.8943279999999998</c:v>
                </c:pt>
                <c:pt idx="252">
                  <c:v>-0.01</c:v>
                </c:pt>
                <c:pt idx="253">
                  <c:v>3.4353440000000002</c:v>
                </c:pt>
                <c:pt idx="254">
                  <c:v>-4.363048</c:v>
                </c:pt>
                <c:pt idx="255">
                  <c:v>-0.01</c:v>
                </c:pt>
                <c:pt idx="256">
                  <c:v>-8.4255399999999998</c:v>
                </c:pt>
                <c:pt idx="257">
                  <c:v>-3.2408920000000001</c:v>
                </c:pt>
                <c:pt idx="258">
                  <c:v>12.590000000000002</c:v>
                </c:pt>
                <c:pt idx="259">
                  <c:v>3.4285400000000004</c:v>
                </c:pt>
                <c:pt idx="260">
                  <c:v>0.97632799999999997</c:v>
                </c:pt>
                <c:pt idx="261">
                  <c:v>-6.7300839999999997</c:v>
                </c:pt>
                <c:pt idx="262">
                  <c:v>2.9033719999999996</c:v>
                </c:pt>
                <c:pt idx="263">
                  <c:v>-3.8353600000000001</c:v>
                </c:pt>
                <c:pt idx="264">
                  <c:v>-0.01</c:v>
                </c:pt>
                <c:pt idx="265">
                  <c:v>4.3685000000000009</c:v>
                </c:pt>
                <c:pt idx="266">
                  <c:v>3.442148</c:v>
                </c:pt>
                <c:pt idx="267">
                  <c:v>-14.423392</c:v>
                </c:pt>
                <c:pt idx="268">
                  <c:v>-0.93635199999999996</c:v>
                </c:pt>
                <c:pt idx="269">
                  <c:v>-3.2114079999999996</c:v>
                </c:pt>
                <c:pt idx="270">
                  <c:v>-6.6885039999999991</c:v>
                </c:pt>
                <c:pt idx="271">
                  <c:v>-1.7785359999999999</c:v>
                </c:pt>
                <c:pt idx="272">
                  <c:v>-0.01</c:v>
                </c:pt>
                <c:pt idx="273">
                  <c:v>13.990112</c:v>
                </c:pt>
                <c:pt idx="274">
                  <c:v>-0.47569599999999995</c:v>
                </c:pt>
                <c:pt idx="275">
                  <c:v>4.2530840000000003</c:v>
                </c:pt>
                <c:pt idx="276">
                  <c:v>-10.887579999999998</c:v>
                </c:pt>
                <c:pt idx="277">
                  <c:v>-5.3340039999999993</c:v>
                </c:pt>
                <c:pt idx="278">
                  <c:v>5.8925960000000002</c:v>
                </c:pt>
                <c:pt idx="279">
                  <c:v>-5.7775239999999997</c:v>
                </c:pt>
                <c:pt idx="280">
                  <c:v>-0.89426799999999995</c:v>
                </c:pt>
                <c:pt idx="281">
                  <c:v>-12.210327999999999</c:v>
                </c:pt>
                <c:pt idx="282">
                  <c:v>7.7972120000000009</c:v>
                </c:pt>
                <c:pt idx="283">
                  <c:v>-6.7638519999999991</c:v>
                </c:pt>
                <c:pt idx="284">
                  <c:v>-4.5691839999999999</c:v>
                </c:pt>
                <c:pt idx="285">
                  <c:v>-0.83630800000000005</c:v>
                </c:pt>
                <c:pt idx="286">
                  <c:v>-2.0587599999999999</c:v>
                </c:pt>
                <c:pt idx="287">
                  <c:v>-1.6384239999999999</c:v>
                </c:pt>
                <c:pt idx="288">
                  <c:v>7.1062280000000007</c:v>
                </c:pt>
                <c:pt idx="289">
                  <c:v>-2.0857239999999995</c:v>
                </c:pt>
                <c:pt idx="290">
                  <c:v>1.661516</c:v>
                </c:pt>
                <c:pt idx="291">
                  <c:v>-6.126544</c:v>
                </c:pt>
                <c:pt idx="292">
                  <c:v>-1.2274119999999999</c:v>
                </c:pt>
                <c:pt idx="293">
                  <c:v>-0.41521600000000003</c:v>
                </c:pt>
                <c:pt idx="294">
                  <c:v>-3.2098960000000001</c:v>
                </c:pt>
                <c:pt idx="295">
                  <c:v>-0.01</c:v>
                </c:pt>
                <c:pt idx="296">
                  <c:v>2.0060000000000002</c:v>
                </c:pt>
                <c:pt idx="297">
                  <c:v>-3.5873919999999999</c:v>
                </c:pt>
                <c:pt idx="298">
                  <c:v>-3.1501719999999995</c:v>
                </c:pt>
                <c:pt idx="299">
                  <c:v>0.38311999999999996</c:v>
                </c:pt>
                <c:pt idx="300">
                  <c:v>-3.4991919999999999</c:v>
                </c:pt>
                <c:pt idx="301">
                  <c:v>-7.167052</c:v>
                </c:pt>
                <c:pt idx="302">
                  <c:v>-1.8793360000000001</c:v>
                </c:pt>
                <c:pt idx="303">
                  <c:v>5.7260239999999998</c:v>
                </c:pt>
                <c:pt idx="304">
                  <c:v>-4.1473359999999992</c:v>
                </c:pt>
                <c:pt idx="305">
                  <c:v>11.390984000000001</c:v>
                </c:pt>
                <c:pt idx="306">
                  <c:v>-0.79371999999999998</c:v>
                </c:pt>
                <c:pt idx="307">
                  <c:v>-4.6268919999999998</c:v>
                </c:pt>
                <c:pt idx="308">
                  <c:v>1.5382879999999999</c:v>
                </c:pt>
                <c:pt idx="309">
                  <c:v>0.37757599999999997</c:v>
                </c:pt>
                <c:pt idx="310">
                  <c:v>2.3378839999999999</c:v>
                </c:pt>
                <c:pt idx="311">
                  <c:v>-8.3343159999999994</c:v>
                </c:pt>
                <c:pt idx="312">
                  <c:v>-3.7378359999999997</c:v>
                </c:pt>
                <c:pt idx="313">
                  <c:v>3.7737800000000004</c:v>
                </c:pt>
                <c:pt idx="314">
                  <c:v>16.092295999999997</c:v>
                </c:pt>
                <c:pt idx="315">
                  <c:v>2.428604</c:v>
                </c:pt>
                <c:pt idx="316">
                  <c:v>4.9637240000000009</c:v>
                </c:pt>
                <c:pt idx="317">
                  <c:v>-12.235276000000001</c:v>
                </c:pt>
                <c:pt idx="318">
                  <c:v>14.151895999999999</c:v>
                </c:pt>
                <c:pt idx="319">
                  <c:v>4.2253640000000008</c:v>
                </c:pt>
                <c:pt idx="320">
                  <c:v>-10.171396000000001</c:v>
                </c:pt>
                <c:pt idx="321">
                  <c:v>-4.0099959999999992</c:v>
                </c:pt>
                <c:pt idx="322">
                  <c:v>-3.9474999999999998</c:v>
                </c:pt>
                <c:pt idx="323">
                  <c:v>-0.40311999999999998</c:v>
                </c:pt>
                <c:pt idx="324">
                  <c:v>4.7976559999999999</c:v>
                </c:pt>
                <c:pt idx="325">
                  <c:v>-7.7315319999999996</c:v>
                </c:pt>
                <c:pt idx="326">
                  <c:v>10.97846</c:v>
                </c:pt>
                <c:pt idx="327">
                  <c:v>-16.124392000000004</c:v>
                </c:pt>
                <c:pt idx="328">
                  <c:v>-1.712764</c:v>
                </c:pt>
                <c:pt idx="329">
                  <c:v>1.015892</c:v>
                </c:pt>
                <c:pt idx="330">
                  <c:v>1.7114120000000002</c:v>
                </c:pt>
                <c:pt idx="331">
                  <c:v>-10.880523999999999</c:v>
                </c:pt>
                <c:pt idx="332">
                  <c:v>-11.034999999999998</c:v>
                </c:pt>
                <c:pt idx="333">
                  <c:v>-1.2637</c:v>
                </c:pt>
                <c:pt idx="334">
                  <c:v>7.7437880000000003</c:v>
                </c:pt>
                <c:pt idx="335">
                  <c:v>-4.7647359999999992</c:v>
                </c:pt>
                <c:pt idx="336">
                  <c:v>4.1792480000000003</c:v>
                </c:pt>
                <c:pt idx="337">
                  <c:v>-9.0210159999999995</c:v>
                </c:pt>
                <c:pt idx="338">
                  <c:v>-7.5458080000000001</c:v>
                </c:pt>
                <c:pt idx="339">
                  <c:v>-0.91115199999999996</c:v>
                </c:pt>
                <c:pt idx="340">
                  <c:v>3.9559760000000006</c:v>
                </c:pt>
                <c:pt idx="341">
                  <c:v>4.6509919999999996</c:v>
                </c:pt>
                <c:pt idx="342">
                  <c:v>0.30121999999999999</c:v>
                </c:pt>
                <c:pt idx="343">
                  <c:v>-6.0821920000000009</c:v>
                </c:pt>
                <c:pt idx="344">
                  <c:v>6.2121320000000004</c:v>
                </c:pt>
                <c:pt idx="345">
                  <c:v>-4.5918640000000002</c:v>
                </c:pt>
                <c:pt idx="346">
                  <c:v>1.5266960000000001</c:v>
                </c:pt>
                <c:pt idx="347">
                  <c:v>-1.537372</c:v>
                </c:pt>
                <c:pt idx="348">
                  <c:v>-1.5280480000000003</c:v>
                </c:pt>
                <c:pt idx="349">
                  <c:v>-7.6642479999999997</c:v>
                </c:pt>
                <c:pt idx="350">
                  <c:v>-4.3499439999999998</c:v>
                </c:pt>
                <c:pt idx="351">
                  <c:v>3.8083040000000001</c:v>
                </c:pt>
                <c:pt idx="352">
                  <c:v>-2.9132919999999993</c:v>
                </c:pt>
                <c:pt idx="353">
                  <c:v>4.4214200000000003</c:v>
                </c:pt>
                <c:pt idx="354">
                  <c:v>-4.3648119999999997</c:v>
                </c:pt>
                <c:pt idx="355">
                  <c:v>1.450088</c:v>
                </c:pt>
                <c:pt idx="356">
                  <c:v>-1.749808</c:v>
                </c:pt>
                <c:pt idx="357">
                  <c:v>-2.5932519999999997</c:v>
                </c:pt>
                <c:pt idx="358">
                  <c:v>-0.58279599999999998</c:v>
                </c:pt>
                <c:pt idx="359">
                  <c:v>-2.8414719999999996</c:v>
                </c:pt>
                <c:pt idx="360">
                  <c:v>-7.1627679999999998</c:v>
                </c:pt>
                <c:pt idx="361">
                  <c:v>1.6514359999999999</c:v>
                </c:pt>
                <c:pt idx="362">
                  <c:v>-1.3869279999999999</c:v>
                </c:pt>
                <c:pt idx="363">
                  <c:v>6.4878200000000001</c:v>
                </c:pt>
                <c:pt idx="364">
                  <c:v>-0.01</c:v>
                </c:pt>
                <c:pt idx="365">
                  <c:v>6.0657199999999998</c:v>
                </c:pt>
                <c:pt idx="366">
                  <c:v>2.3260400000000003</c:v>
                </c:pt>
                <c:pt idx="367">
                  <c:v>0.28232000000000002</c:v>
                </c:pt>
                <c:pt idx="368">
                  <c:v>1.7562679999999999</c:v>
                </c:pt>
                <c:pt idx="369">
                  <c:v>0.58018399999999992</c:v>
                </c:pt>
                <c:pt idx="370">
                  <c:v>-5.2117839999999998</c:v>
                </c:pt>
                <c:pt idx="371">
                  <c:v>-3.4308999999999994</c:v>
                </c:pt>
                <c:pt idx="372">
                  <c:v>4.0451839999999999</c:v>
                </c:pt>
                <c:pt idx="373">
                  <c:v>-4.5608680000000001</c:v>
                </c:pt>
                <c:pt idx="374">
                  <c:v>-7.7300199999999997</c:v>
                </c:pt>
                <c:pt idx="375">
                  <c:v>9.1328120000000013</c:v>
                </c:pt>
                <c:pt idx="376">
                  <c:v>-2.835172</c:v>
                </c:pt>
                <c:pt idx="377">
                  <c:v>-0.85470400000000002</c:v>
                </c:pt>
                <c:pt idx="378">
                  <c:v>-0.85193200000000002</c:v>
                </c:pt>
                <c:pt idx="379">
                  <c:v>-5.7684519999999999</c:v>
                </c:pt>
                <c:pt idx="380">
                  <c:v>1.9240999999999999</c:v>
                </c:pt>
                <c:pt idx="381">
                  <c:v>0.54389599999999994</c:v>
                </c:pt>
                <c:pt idx="382">
                  <c:v>1.3822999999999999</c:v>
                </c:pt>
                <c:pt idx="383">
                  <c:v>-0.28820800000000002</c:v>
                </c:pt>
                <c:pt idx="384">
                  <c:v>-1.1177919999999999</c:v>
                </c:pt>
                <c:pt idx="385">
                  <c:v>-0.01</c:v>
                </c:pt>
                <c:pt idx="386">
                  <c:v>-0.01</c:v>
                </c:pt>
                <c:pt idx="387">
                  <c:v>6.8161760000000005</c:v>
                </c:pt>
                <c:pt idx="388">
                  <c:v>-1.1424880000000002</c:v>
                </c:pt>
                <c:pt idx="389">
                  <c:v>4.0174640000000004</c:v>
                </c:pt>
                <c:pt idx="390">
                  <c:v>0.85587200000000008</c:v>
                </c:pt>
                <c:pt idx="391">
                  <c:v>-5.3775999999999993</c:v>
                </c:pt>
                <c:pt idx="392">
                  <c:v>2.8471760000000002</c:v>
                </c:pt>
                <c:pt idx="393">
                  <c:v>-10.155771999999999</c:v>
                </c:pt>
                <c:pt idx="394">
                  <c:v>-10.016164</c:v>
                </c:pt>
                <c:pt idx="395">
                  <c:v>-1.580212</c:v>
                </c:pt>
                <c:pt idx="396">
                  <c:v>-7.6231720000000003</c:v>
                </c:pt>
                <c:pt idx="397">
                  <c:v>-0.01</c:v>
                </c:pt>
                <c:pt idx="398">
                  <c:v>-9.0623440000000013</c:v>
                </c:pt>
                <c:pt idx="399">
                  <c:v>10.171808</c:v>
                </c:pt>
                <c:pt idx="400">
                  <c:v>7.0553239999999997</c:v>
                </c:pt>
                <c:pt idx="401">
                  <c:v>6.1559360000000005</c:v>
                </c:pt>
                <c:pt idx="402">
                  <c:v>4.909796</c:v>
                </c:pt>
                <c:pt idx="403">
                  <c:v>6.1498880000000007</c:v>
                </c:pt>
                <c:pt idx="404">
                  <c:v>-1.1251</c:v>
                </c:pt>
                <c:pt idx="405">
                  <c:v>-0.01</c:v>
                </c:pt>
                <c:pt idx="406">
                  <c:v>-7.0551639999999995</c:v>
                </c:pt>
                <c:pt idx="407">
                  <c:v>5.2457120000000002</c:v>
                </c:pt>
                <c:pt idx="408">
                  <c:v>-4.8927519999999998</c:v>
                </c:pt>
                <c:pt idx="409">
                  <c:v>-1.3589560000000001</c:v>
                </c:pt>
                <c:pt idx="410">
                  <c:v>1.073852</c:v>
                </c:pt>
                <c:pt idx="411">
                  <c:v>1.35206</c:v>
                </c:pt>
                <c:pt idx="412">
                  <c:v>6.990056</c:v>
                </c:pt>
                <c:pt idx="413">
                  <c:v>8.979595999999999</c:v>
                </c:pt>
                <c:pt idx="414">
                  <c:v>5.3203040000000001</c:v>
                </c:pt>
                <c:pt idx="415">
                  <c:v>-2.6471800000000001</c:v>
                </c:pt>
                <c:pt idx="416">
                  <c:v>3.5560520000000002</c:v>
                </c:pt>
                <c:pt idx="417">
                  <c:v>-2.073124</c:v>
                </c:pt>
                <c:pt idx="418">
                  <c:v>4.4899640000000005</c:v>
                </c:pt>
                <c:pt idx="419">
                  <c:v>-0.30962800000000001</c:v>
                </c:pt>
                <c:pt idx="420">
                  <c:v>3.6377000000000002</c:v>
                </c:pt>
                <c:pt idx="421">
                  <c:v>-1.820872</c:v>
                </c:pt>
                <c:pt idx="422">
                  <c:v>4.5998360000000007</c:v>
                </c:pt>
                <c:pt idx="423">
                  <c:v>-0.623116</c:v>
                </c:pt>
                <c:pt idx="424">
                  <c:v>-5.4101080000000001</c:v>
                </c:pt>
                <c:pt idx="425">
                  <c:v>7.4018239999999995</c:v>
                </c:pt>
                <c:pt idx="426">
                  <c:v>8.2835720000000013</c:v>
                </c:pt>
                <c:pt idx="427">
                  <c:v>6.2000360000000008</c:v>
                </c:pt>
                <c:pt idx="428">
                  <c:v>14.508476000000002</c:v>
                </c:pt>
                <c:pt idx="429">
                  <c:v>-14.967460000000001</c:v>
                </c:pt>
                <c:pt idx="430">
                  <c:v>-13.548448</c:v>
                </c:pt>
                <c:pt idx="431">
                  <c:v>-9.2006920000000001</c:v>
                </c:pt>
                <c:pt idx="432">
                  <c:v>-11.335887999999999</c:v>
                </c:pt>
                <c:pt idx="433">
                  <c:v>-0.01</c:v>
                </c:pt>
                <c:pt idx="434">
                  <c:v>8.7807680000000001</c:v>
                </c:pt>
                <c:pt idx="435">
                  <c:v>3.5560520000000002</c:v>
                </c:pt>
                <c:pt idx="436">
                  <c:v>-13.776004</c:v>
                </c:pt>
                <c:pt idx="437">
                  <c:v>-5.7747519999999994</c:v>
                </c:pt>
                <c:pt idx="438">
                  <c:v>-5.6457280000000001</c:v>
                </c:pt>
                <c:pt idx="439">
                  <c:v>-6.0350679999999999</c:v>
                </c:pt>
                <c:pt idx="440">
                  <c:v>-8.3678319999999999</c:v>
                </c:pt>
                <c:pt idx="441">
                  <c:v>-2.5173999999999999</c:v>
                </c:pt>
                <c:pt idx="442">
                  <c:v>15.706735999999999</c:v>
                </c:pt>
                <c:pt idx="443">
                  <c:v>-4.2012640000000001</c:v>
                </c:pt>
                <c:pt idx="444">
                  <c:v>-0.79346800000000006</c:v>
                </c:pt>
                <c:pt idx="445">
                  <c:v>11.171743999999999</c:v>
                </c:pt>
                <c:pt idx="446">
                  <c:v>11.095135999999998</c:v>
                </c:pt>
                <c:pt idx="447">
                  <c:v>-4.2100840000000002</c:v>
                </c:pt>
                <c:pt idx="448">
                  <c:v>4.2611480000000004</c:v>
                </c:pt>
                <c:pt idx="449">
                  <c:v>1.421864</c:v>
                </c:pt>
                <c:pt idx="450">
                  <c:v>-8.5853079999999995</c:v>
                </c:pt>
                <c:pt idx="451">
                  <c:v>0.5444</c:v>
                </c:pt>
                <c:pt idx="452">
                  <c:v>-0.01</c:v>
                </c:pt>
                <c:pt idx="453">
                  <c:v>5.3696960000000002</c:v>
                </c:pt>
                <c:pt idx="454">
                  <c:v>-0.292744</c:v>
                </c:pt>
                <c:pt idx="455">
                  <c:v>0.27324799999999999</c:v>
                </c:pt>
                <c:pt idx="456">
                  <c:v>3.1435280000000003</c:v>
                </c:pt>
                <c:pt idx="457">
                  <c:v>6.4590920000000001</c:v>
                </c:pt>
                <c:pt idx="458">
                  <c:v>-2.3407480000000001</c:v>
                </c:pt>
                <c:pt idx="459">
                  <c:v>4.1356520000000003</c:v>
                </c:pt>
                <c:pt idx="460">
                  <c:v>-1.1888559999999999</c:v>
                </c:pt>
                <c:pt idx="461">
                  <c:v>-4.9227399999999992</c:v>
                </c:pt>
                <c:pt idx="462">
                  <c:v>6.2086039999999993</c:v>
                </c:pt>
                <c:pt idx="463">
                  <c:v>-11.052639999999998</c:v>
                </c:pt>
                <c:pt idx="464">
                  <c:v>-6.0889960000000007</c:v>
                </c:pt>
                <c:pt idx="465">
                  <c:v>1.3792760000000002</c:v>
                </c:pt>
                <c:pt idx="466">
                  <c:v>-1.391464</c:v>
                </c:pt>
                <c:pt idx="467">
                  <c:v>4.4899640000000005</c:v>
                </c:pt>
                <c:pt idx="468">
                  <c:v>5.4495800000000001</c:v>
                </c:pt>
                <c:pt idx="469">
                  <c:v>-3.6909640000000001</c:v>
                </c:pt>
                <c:pt idx="470">
                  <c:v>-0.8564679999999999</c:v>
                </c:pt>
                <c:pt idx="471">
                  <c:v>4.880312</c:v>
                </c:pt>
                <c:pt idx="472">
                  <c:v>0.27803599999999995</c:v>
                </c:pt>
                <c:pt idx="473">
                  <c:v>7.4018239999999995</c:v>
                </c:pt>
                <c:pt idx="474">
                  <c:v>-2.9402560000000002</c:v>
                </c:pt>
                <c:pt idx="475">
                  <c:v>-7.4049399999999999</c:v>
                </c:pt>
                <c:pt idx="476">
                  <c:v>13.790024000000001</c:v>
                </c:pt>
                <c:pt idx="477">
                  <c:v>-5.8705120000000006</c:v>
                </c:pt>
                <c:pt idx="478">
                  <c:v>4.4632519999999998</c:v>
                </c:pt>
                <c:pt idx="479">
                  <c:v>-0.90157599999999993</c:v>
                </c:pt>
                <c:pt idx="480">
                  <c:v>-8.3428839999999997</c:v>
                </c:pt>
                <c:pt idx="481">
                  <c:v>-14.881276</c:v>
                </c:pt>
                <c:pt idx="482">
                  <c:v>-11.370664000000001</c:v>
                </c:pt>
                <c:pt idx="483">
                  <c:v>-2.0587599999999999</c:v>
                </c:pt>
                <c:pt idx="484">
                  <c:v>3.627116</c:v>
                </c:pt>
                <c:pt idx="485">
                  <c:v>-0.01</c:v>
                </c:pt>
                <c:pt idx="486">
                  <c:v>-2.5814079999999997</c:v>
                </c:pt>
                <c:pt idx="487">
                  <c:v>4.4385560000000011</c:v>
                </c:pt>
                <c:pt idx="488">
                  <c:v>-5.6384199999999991</c:v>
                </c:pt>
                <c:pt idx="489">
                  <c:v>8.7253280000000011</c:v>
                </c:pt>
                <c:pt idx="490">
                  <c:v>-4.6863640000000002</c:v>
                </c:pt>
                <c:pt idx="491">
                  <c:v>4.7548160000000008</c:v>
                </c:pt>
                <c:pt idx="492">
                  <c:v>-9.1921239999999997</c:v>
                </c:pt>
                <c:pt idx="493">
                  <c:v>-2.5350399999999995</c:v>
                </c:pt>
                <c:pt idx="494">
                  <c:v>2.7985400000000005</c:v>
                </c:pt>
                <c:pt idx="495">
                  <c:v>-1.7845840000000002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7B-4CDD-A39F-20D351D59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63472"/>
        <c:axId val="413209104"/>
      </c:scatterChart>
      <c:valAx>
        <c:axId val="41086347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13209104"/>
        <c:crosses val="autoZero"/>
        <c:crossBetween val="midCat"/>
      </c:valAx>
      <c:valAx>
        <c:axId val="4132091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10863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24</xdr:row>
      <xdr:rowOff>76200</xdr:rowOff>
    </xdr:from>
    <xdr:to>
      <xdr:col>11</xdr:col>
      <xdr:colOff>485775</xdr:colOff>
      <xdr:row>37</xdr:row>
      <xdr:rowOff>95250</xdr:rowOff>
    </xdr:to>
    <xdr:graphicFrame macro="">
      <xdr:nvGraphicFramePr>
        <xdr:cNvPr id="2049" name="圖表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7"/>
  <sheetViews>
    <sheetView tabSelected="1" zoomScale="85" zoomScaleNormal="85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C5" sqref="AC5:AD6"/>
    </sheetView>
  </sheetViews>
  <sheetFormatPr defaultColWidth="9" defaultRowHeight="16.2" x14ac:dyDescent="0.3"/>
  <cols>
    <col min="1" max="1" width="10.44140625" style="11" bestFit="1" customWidth="1"/>
    <col min="2" max="2" width="19" style="11" customWidth="1"/>
    <col min="3" max="3" width="16.88671875" style="11" bestFit="1" customWidth="1"/>
    <col min="4" max="4" width="14.88671875" style="11" bestFit="1" customWidth="1"/>
    <col min="5" max="5" width="13.44140625" style="11" bestFit="1" customWidth="1"/>
    <col min="6" max="6" width="24.88671875" style="11" bestFit="1" customWidth="1"/>
    <col min="7" max="7" width="13.44140625" style="11" customWidth="1"/>
    <col min="8" max="8" width="16.6640625" style="11" customWidth="1"/>
    <col min="9" max="9" width="16.88671875" style="11" customWidth="1"/>
    <col min="10" max="10" width="14.88671875" style="11" customWidth="1"/>
    <col min="11" max="11" width="9.77734375" style="11" customWidth="1"/>
    <col min="12" max="12" width="24.88671875" style="11" bestFit="1" customWidth="1"/>
    <col min="13" max="13" width="12.44140625" style="11" bestFit="1" customWidth="1"/>
    <col min="14" max="14" width="16.6640625" style="11" customWidth="1"/>
    <col min="15" max="15" width="16.88671875" style="11" customWidth="1"/>
    <col min="16" max="16" width="14.88671875" style="11" customWidth="1"/>
    <col min="17" max="17" width="9.77734375" style="11" customWidth="1"/>
    <col min="18" max="18" width="24.88671875" style="11" bestFit="1" customWidth="1"/>
    <col min="19" max="19" width="12.44140625" style="11" bestFit="1" customWidth="1"/>
    <col min="20" max="20" width="16.6640625" style="11" bestFit="1" customWidth="1"/>
    <col min="21" max="21" width="16.88671875" style="11" bestFit="1" customWidth="1"/>
    <col min="22" max="22" width="14.88671875" style="11" bestFit="1" customWidth="1"/>
    <col min="23" max="23" width="9.77734375" style="11" bestFit="1" customWidth="1"/>
    <col min="24" max="24" width="24.88671875" style="11" bestFit="1" customWidth="1"/>
    <col min="25" max="25" width="12.44140625" style="11" bestFit="1" customWidth="1"/>
    <col min="26" max="26" width="9" style="11"/>
    <col min="27" max="27" width="14.44140625" style="11" bestFit="1" customWidth="1"/>
    <col min="28" max="28" width="13.21875" style="11" bestFit="1" customWidth="1"/>
    <col min="29" max="30" width="14.44140625" style="11" bestFit="1" customWidth="1"/>
    <col min="31" max="16384" width="9" style="11"/>
  </cols>
  <sheetData>
    <row r="1" spans="1:30" x14ac:dyDescent="0.3">
      <c r="A1" s="44" t="s">
        <v>33</v>
      </c>
      <c r="B1" s="49">
        <v>0.01</v>
      </c>
      <c r="C1" s="53" t="s">
        <v>34</v>
      </c>
      <c r="Z1" s="41"/>
    </row>
    <row r="2" spans="1:30" x14ac:dyDescent="0.3">
      <c r="A2" s="45" t="s">
        <v>27</v>
      </c>
      <c r="B2" s="62">
        <v>0.72843649200000005</v>
      </c>
      <c r="C2" s="63"/>
      <c r="D2" s="63"/>
      <c r="E2" s="63"/>
      <c r="F2" s="63"/>
      <c r="G2" s="64"/>
      <c r="H2" s="68">
        <v>0.99562830199999997</v>
      </c>
      <c r="I2" s="68"/>
      <c r="J2" s="68"/>
      <c r="K2" s="68"/>
      <c r="L2" s="68"/>
      <c r="M2" s="69"/>
      <c r="N2" s="72">
        <v>0.98079199900000003</v>
      </c>
      <c r="O2" s="72"/>
      <c r="P2" s="72"/>
      <c r="Q2" s="72"/>
      <c r="R2" s="72"/>
      <c r="S2" s="73"/>
      <c r="T2" s="56">
        <v>1</v>
      </c>
      <c r="U2" s="57"/>
      <c r="V2" s="57"/>
      <c r="W2" s="57"/>
      <c r="X2" s="57"/>
      <c r="Y2" s="57"/>
      <c r="Z2" s="46"/>
      <c r="AA2" s="47">
        <v>1</v>
      </c>
      <c r="AB2" s="39"/>
      <c r="AC2" s="39"/>
      <c r="AD2" s="39"/>
    </row>
    <row r="3" spans="1:30" x14ac:dyDescent="0.3">
      <c r="A3" s="13"/>
      <c r="B3" s="65" t="s">
        <v>32</v>
      </c>
      <c r="C3" s="66"/>
      <c r="D3" s="66"/>
      <c r="E3" s="66"/>
      <c r="F3" s="66"/>
      <c r="G3" s="67"/>
      <c r="H3" s="70" t="s">
        <v>0</v>
      </c>
      <c r="I3" s="70"/>
      <c r="J3" s="70"/>
      <c r="K3" s="70"/>
      <c r="L3" s="70"/>
      <c r="M3" s="71"/>
      <c r="N3" s="74" t="s">
        <v>1</v>
      </c>
      <c r="O3" s="74"/>
      <c r="P3" s="74"/>
      <c r="Q3" s="74"/>
      <c r="R3" s="74"/>
      <c r="S3" s="75"/>
      <c r="T3" s="58" t="s">
        <v>28</v>
      </c>
      <c r="U3" s="58"/>
      <c r="V3" s="58"/>
      <c r="W3" s="58"/>
      <c r="X3" s="58"/>
      <c r="Y3" s="59"/>
      <c r="Z3" s="42"/>
      <c r="AA3" s="43" t="s">
        <v>7</v>
      </c>
      <c r="AB3" s="40"/>
      <c r="AC3" s="40"/>
      <c r="AD3" s="40"/>
    </row>
    <row r="4" spans="1:30" x14ac:dyDescent="0.3">
      <c r="A4" s="15" t="s">
        <v>2</v>
      </c>
      <c r="B4" s="13" t="s">
        <v>3</v>
      </c>
      <c r="C4" s="16" t="s">
        <v>4</v>
      </c>
      <c r="D4" s="16" t="s">
        <v>5</v>
      </c>
      <c r="E4" s="17" t="s">
        <v>6</v>
      </c>
      <c r="F4" s="17" t="s">
        <v>30</v>
      </c>
      <c r="G4" s="17" t="s">
        <v>26</v>
      </c>
      <c r="H4" s="13" t="s">
        <v>3</v>
      </c>
      <c r="I4" s="16" t="s">
        <v>4</v>
      </c>
      <c r="J4" s="16" t="s">
        <v>5</v>
      </c>
      <c r="K4" s="17" t="s">
        <v>6</v>
      </c>
      <c r="L4" s="17" t="s">
        <v>30</v>
      </c>
      <c r="M4" s="17" t="s">
        <v>26</v>
      </c>
      <c r="N4" s="13" t="s">
        <v>3</v>
      </c>
      <c r="O4" s="16" t="s">
        <v>4</v>
      </c>
      <c r="P4" s="16" t="s">
        <v>5</v>
      </c>
      <c r="Q4" s="17" t="s">
        <v>6</v>
      </c>
      <c r="R4" s="17" t="s">
        <v>30</v>
      </c>
      <c r="S4" s="17" t="s">
        <v>26</v>
      </c>
      <c r="T4" s="13" t="s">
        <v>3</v>
      </c>
      <c r="U4" s="16" t="s">
        <v>4</v>
      </c>
      <c r="V4" s="16" t="s">
        <v>5</v>
      </c>
      <c r="W4" s="17" t="s">
        <v>6</v>
      </c>
      <c r="X4" s="17" t="s">
        <v>30</v>
      </c>
      <c r="Y4" s="17" t="s">
        <v>31</v>
      </c>
      <c r="Z4" s="17"/>
      <c r="AA4" s="17" t="s">
        <v>41</v>
      </c>
      <c r="AB4" s="18" t="s">
        <v>42</v>
      </c>
      <c r="AC4" s="18"/>
      <c r="AD4" s="18"/>
    </row>
    <row r="5" spans="1:30" x14ac:dyDescent="0.3">
      <c r="A5" s="1">
        <v>40109</v>
      </c>
      <c r="B5" s="19">
        <v>64.599999999999994</v>
      </c>
      <c r="C5" s="3">
        <f>(B5-B6)/B6</f>
        <v>0</v>
      </c>
      <c r="D5" s="2">
        <v>0</v>
      </c>
      <c r="E5" s="2">
        <v>0</v>
      </c>
      <c r="F5" s="2">
        <f>D5*252</f>
        <v>0</v>
      </c>
      <c r="G5" s="2">
        <f t="shared" ref="G5:G68" si="0">F5-r_f</f>
        <v>-0.01</v>
      </c>
      <c r="H5" s="20">
        <v>35.35</v>
      </c>
      <c r="I5" s="3">
        <f>(H5-H6)/H6</f>
        <v>2.3154848046309823E-2</v>
      </c>
      <c r="J5" s="2">
        <v>2.3155000000000002E-2</v>
      </c>
      <c r="K5" s="2">
        <v>-1.5195369017922955E-7</v>
      </c>
      <c r="L5" s="2">
        <f>J5*252</f>
        <v>5.8350600000000004</v>
      </c>
      <c r="M5" s="2">
        <f t="shared" ref="M5:M68" si="1">L5-r_f</f>
        <v>5.8250600000000006</v>
      </c>
      <c r="N5" s="20">
        <v>61.5</v>
      </c>
      <c r="O5" s="2">
        <v>-4.8543689320387894E-3</v>
      </c>
      <c r="P5" s="2">
        <v>-4.8539999999999998E-3</v>
      </c>
      <c r="Q5" s="2">
        <v>-3.6893203878961972E-7</v>
      </c>
      <c r="R5" s="2">
        <f>P5*252</f>
        <v>-1.2232079999999999</v>
      </c>
      <c r="S5" s="2">
        <f t="shared" ref="S5:S68" si="2">R5-r_f</f>
        <v>-1.2332079999999999</v>
      </c>
      <c r="T5" s="20">
        <v>7649.28</v>
      </c>
      <c r="U5" s="4">
        <v>5.4351183567671437E-3</v>
      </c>
      <c r="V5" s="4">
        <v>5.4349999999999997E-3</v>
      </c>
      <c r="W5" s="21">
        <v>1.1835676714394561E-7</v>
      </c>
      <c r="X5" s="2">
        <f>V5*252</f>
        <v>1.3696199999999998</v>
      </c>
      <c r="Y5" s="2">
        <f t="shared" ref="Y5:Y68" si="3">X5-r_f</f>
        <v>1.3596199999999998</v>
      </c>
      <c r="Z5" s="2"/>
      <c r="AA5" s="23">
        <f t="shared" ref="AA5:AA68" si="4">(w_1*D5+w_2*J5+w_3*P5)*252</f>
        <v>-40.948322988934152</v>
      </c>
      <c r="AB5" s="23">
        <f>AA5-r_f</f>
        <v>-40.95832298893415</v>
      </c>
      <c r="AC5" s="78" t="s">
        <v>43</v>
      </c>
      <c r="AD5" s="77">
        <f>INTERCEPT(AB5:AB500,Y5:Y500)</f>
        <v>5.1260461153557202E-11</v>
      </c>
    </row>
    <row r="6" spans="1:30" x14ac:dyDescent="0.3">
      <c r="A6" s="1">
        <v>40108</v>
      </c>
      <c r="B6" s="19">
        <v>64.599999999999994</v>
      </c>
      <c r="C6" s="3">
        <f t="shared" ref="C6:C69" si="5">(B6-B7)/B7</f>
        <v>-9.2024539877301921E-3</v>
      </c>
      <c r="D6" s="2">
        <v>-9.2020000000000001E-3</v>
      </c>
      <c r="E6" s="2">
        <v>-4.5398773019199312E-7</v>
      </c>
      <c r="F6" s="2">
        <f t="shared" ref="F6:F69" si="6">D6*252</f>
        <v>-2.3189039999999999</v>
      </c>
      <c r="G6" s="2">
        <f t="shared" si="0"/>
        <v>-2.3289039999999996</v>
      </c>
      <c r="H6" s="20">
        <v>34.549999999999997</v>
      </c>
      <c r="I6" s="3">
        <f t="shared" ref="I6:I69" si="7">(H6-H7)/H7</f>
        <v>-1.5669515669515792E-2</v>
      </c>
      <c r="J6" s="2">
        <v>-1.567E-2</v>
      </c>
      <c r="K6" s="2">
        <v>4.8433048420795655E-7</v>
      </c>
      <c r="L6" s="2">
        <f t="shared" ref="L6:L69" si="8">J6*252</f>
        <v>-3.9488400000000001</v>
      </c>
      <c r="M6" s="2">
        <f t="shared" si="1"/>
        <v>-3.9588399999999999</v>
      </c>
      <c r="N6" s="20">
        <v>61.8</v>
      </c>
      <c r="O6" s="2">
        <v>3.2467532467531776E-3</v>
      </c>
      <c r="P6" s="2">
        <v>3.2469999999999999E-3</v>
      </c>
      <c r="Q6" s="2">
        <v>-2.4675324682230798E-7</v>
      </c>
      <c r="R6" s="2">
        <f t="shared" ref="R6:R69" si="9">P6*252</f>
        <v>0.81824399999999997</v>
      </c>
      <c r="S6" s="2">
        <f t="shared" si="2"/>
        <v>0.80824399999999996</v>
      </c>
      <c r="T6" s="20">
        <v>7607.93</v>
      </c>
      <c r="U6" s="4">
        <v>-1.2149581250405727E-2</v>
      </c>
      <c r="V6" s="4">
        <v>-1.2149E-2</v>
      </c>
      <c r="W6" s="21">
        <v>-5.812504057269019E-7</v>
      </c>
      <c r="X6" s="2">
        <f t="shared" ref="X6:X69" si="10">V6*252</f>
        <v>-3.0615480000000002</v>
      </c>
      <c r="Y6" s="2">
        <f t="shared" si="3"/>
        <v>-3.0715479999999999</v>
      </c>
      <c r="Z6" s="2"/>
      <c r="AA6" s="23">
        <f t="shared" si="4"/>
        <v>28.579288827719182</v>
      </c>
      <c r="AB6" s="23">
        <f>AA6-r_f</f>
        <v>28.569288827719181</v>
      </c>
      <c r="AC6" s="78" t="s">
        <v>44</v>
      </c>
      <c r="AD6" s="77">
        <f>SLOPE(AB5:AB500,Y5:Y500)</f>
        <v>1.0000000010502463</v>
      </c>
    </row>
    <row r="7" spans="1:30" x14ac:dyDescent="0.3">
      <c r="A7" s="1">
        <v>40107</v>
      </c>
      <c r="B7" s="19">
        <v>65.2</v>
      </c>
      <c r="C7" s="3">
        <f t="shared" si="5"/>
        <v>-1.3615733736762354E-2</v>
      </c>
      <c r="D7" s="2">
        <v>-1.3616E-2</v>
      </c>
      <c r="E7" s="2">
        <v>2.6626323764572524E-7</v>
      </c>
      <c r="F7" s="2">
        <f t="shared" si="6"/>
        <v>-3.4312320000000001</v>
      </c>
      <c r="G7" s="2">
        <f t="shared" si="0"/>
        <v>-3.4412319999999998</v>
      </c>
      <c r="H7" s="20">
        <v>35.1</v>
      </c>
      <c r="I7" s="3">
        <f t="shared" si="7"/>
        <v>-1.1267605633802778E-2</v>
      </c>
      <c r="J7" s="2">
        <v>-1.1268E-2</v>
      </c>
      <c r="K7" s="2">
        <v>3.9436619722263422E-7</v>
      </c>
      <c r="L7" s="2">
        <f t="shared" si="8"/>
        <v>-2.8395359999999998</v>
      </c>
      <c r="M7" s="2">
        <f t="shared" si="1"/>
        <v>-2.8495359999999996</v>
      </c>
      <c r="N7" s="20">
        <v>61.6</v>
      </c>
      <c r="O7" s="2">
        <v>-6.4516129032257839E-3</v>
      </c>
      <c r="P7" s="2">
        <v>-6.4520000000000003E-3</v>
      </c>
      <c r="Q7" s="2">
        <v>3.8709677421637501E-7</v>
      </c>
      <c r="R7" s="2">
        <f t="shared" si="9"/>
        <v>-1.625904</v>
      </c>
      <c r="S7" s="2">
        <f t="shared" si="2"/>
        <v>-1.635904</v>
      </c>
      <c r="T7" s="20">
        <v>7701.5</v>
      </c>
      <c r="U7" s="4">
        <v>-6.7092107842632032E-3</v>
      </c>
      <c r="V7" s="4">
        <v>-6.7090000000000006E-3</v>
      </c>
      <c r="W7" s="21">
        <v>-2.1078426320261107E-7</v>
      </c>
      <c r="X7" s="2">
        <f t="shared" si="10"/>
        <v>-1.6906680000000001</v>
      </c>
      <c r="Y7" s="2">
        <f t="shared" si="3"/>
        <v>-1.7006680000000001</v>
      </c>
      <c r="Z7" s="2"/>
      <c r="AA7" s="23">
        <f t="shared" si="4"/>
        <v>5.8472425965471784</v>
      </c>
      <c r="AB7" s="23">
        <f>AA7-r_f</f>
        <v>5.8372425965471786</v>
      </c>
      <c r="AC7" s="22"/>
      <c r="AD7" s="24"/>
    </row>
    <row r="8" spans="1:30" x14ac:dyDescent="0.3">
      <c r="A8" s="1">
        <v>40106</v>
      </c>
      <c r="B8" s="19">
        <v>66.099999999999994</v>
      </c>
      <c r="C8" s="3">
        <f t="shared" si="5"/>
        <v>-3.0165912518854126E-3</v>
      </c>
      <c r="D8" s="2">
        <v>-3.0170000000000002E-3</v>
      </c>
      <c r="E8" s="2">
        <v>4.0874811458755864E-7</v>
      </c>
      <c r="F8" s="2">
        <f t="shared" si="6"/>
        <v>-0.76028400000000007</v>
      </c>
      <c r="G8" s="2">
        <f t="shared" si="0"/>
        <v>-0.77028400000000008</v>
      </c>
      <c r="H8" s="20">
        <v>35.5</v>
      </c>
      <c r="I8" s="3">
        <f t="shared" si="7"/>
        <v>1.4104372355429381E-3</v>
      </c>
      <c r="J8" s="2">
        <v>1.4099999999999998E-3</v>
      </c>
      <c r="K8" s="2">
        <v>4.372355429382857E-7</v>
      </c>
      <c r="L8" s="2">
        <f t="shared" si="8"/>
        <v>0.35531999999999997</v>
      </c>
      <c r="M8" s="2">
        <f t="shared" si="1"/>
        <v>0.34531999999999996</v>
      </c>
      <c r="N8" s="20">
        <v>62</v>
      </c>
      <c r="O8" s="2">
        <v>9.7719869706840625E-3</v>
      </c>
      <c r="P8" s="2">
        <v>9.7719999999999994E-3</v>
      </c>
      <c r="Q8" s="2">
        <v>-1.3029315936927133E-8</v>
      </c>
      <c r="R8" s="2">
        <f t="shared" si="9"/>
        <v>2.4625439999999998</v>
      </c>
      <c r="S8" s="2">
        <f t="shared" si="2"/>
        <v>2.4525440000000001</v>
      </c>
      <c r="T8" s="20">
        <v>7753.52</v>
      </c>
      <c r="U8" s="4">
        <v>2.838226263398657E-4</v>
      </c>
      <c r="V8" s="4">
        <v>2.8299999999999999E-4</v>
      </c>
      <c r="W8" s="21">
        <v>8.2262633986570103E-7</v>
      </c>
      <c r="X8" s="2">
        <f t="shared" si="10"/>
        <v>7.1316000000000004E-2</v>
      </c>
      <c r="Y8" s="2">
        <f t="shared" si="3"/>
        <v>6.1316000000000002E-2</v>
      </c>
      <c r="Z8" s="2"/>
      <c r="AA8" s="23">
        <f t="shared" si="4"/>
        <v>15.473689725772765</v>
      </c>
      <c r="AB8" s="23">
        <f>AA8-r_f</f>
        <v>15.463689725772765</v>
      </c>
      <c r="AC8" s="22"/>
      <c r="AD8" s="24"/>
    </row>
    <row r="9" spans="1:30" x14ac:dyDescent="0.3">
      <c r="A9" s="1">
        <v>40105</v>
      </c>
      <c r="B9" s="19">
        <v>66.3</v>
      </c>
      <c r="C9" s="3">
        <f t="shared" si="5"/>
        <v>4.5454545454545027E-3</v>
      </c>
      <c r="D9" s="2">
        <v>4.5450000000000004E-3</v>
      </c>
      <c r="E9" s="2">
        <v>4.5454545450230449E-7</v>
      </c>
      <c r="F9" s="2">
        <f t="shared" si="6"/>
        <v>1.14534</v>
      </c>
      <c r="G9" s="2">
        <f t="shared" si="0"/>
        <v>1.13534</v>
      </c>
      <c r="H9" s="20">
        <v>35.450000000000003</v>
      </c>
      <c r="I9" s="3">
        <f t="shared" si="7"/>
        <v>1.7216642754662882E-2</v>
      </c>
      <c r="J9" s="2">
        <v>1.7217E-2</v>
      </c>
      <c r="K9" s="2">
        <v>-3.5724533711811723E-7</v>
      </c>
      <c r="L9" s="2">
        <f t="shared" si="8"/>
        <v>4.3386839999999998</v>
      </c>
      <c r="M9" s="2">
        <f t="shared" si="1"/>
        <v>4.328684</v>
      </c>
      <c r="N9" s="20">
        <v>61.4</v>
      </c>
      <c r="O9" s="2">
        <v>-8.0775444264943458E-3</v>
      </c>
      <c r="P9" s="2">
        <v>-8.0780000000000001E-3</v>
      </c>
      <c r="Q9" s="2">
        <v>4.5557350565432475E-7</v>
      </c>
      <c r="R9" s="2">
        <f t="shared" si="9"/>
        <v>-2.0356559999999999</v>
      </c>
      <c r="S9" s="2">
        <f t="shared" si="2"/>
        <v>-2.0456559999999997</v>
      </c>
      <c r="T9" s="20">
        <v>7751.32</v>
      </c>
      <c r="U9" s="4">
        <v>4.694689634612558E-3</v>
      </c>
      <c r="V9" s="5">
        <v>4.6949999999999995E-3</v>
      </c>
      <c r="W9" s="21">
        <v>-3.1036538744155101E-7</v>
      </c>
      <c r="X9" s="2">
        <f t="shared" si="10"/>
        <v>1.1831399999999999</v>
      </c>
      <c r="Y9" s="2">
        <f t="shared" si="3"/>
        <v>1.1731399999999998</v>
      </c>
      <c r="Z9" s="2"/>
      <c r="AA9" s="23">
        <f t="shared" si="4"/>
        <v>-38.748050282103009</v>
      </c>
      <c r="AB9" s="23">
        <f>AA9-r_f</f>
        <v>-38.758050282103007</v>
      </c>
      <c r="AC9" s="22"/>
      <c r="AD9" s="14"/>
    </row>
    <row r="10" spans="1:30" x14ac:dyDescent="0.3">
      <c r="A10" s="1">
        <v>40102</v>
      </c>
      <c r="B10" s="19">
        <v>66</v>
      </c>
      <c r="C10" s="3">
        <f t="shared" si="5"/>
        <v>-1.4925373134328358E-2</v>
      </c>
      <c r="D10" s="2">
        <v>-1.4924999999999999E-2</v>
      </c>
      <c r="E10" s="2">
        <v>-3.7313432835889282E-7</v>
      </c>
      <c r="F10" s="2">
        <f t="shared" si="6"/>
        <v>-3.7610999999999999</v>
      </c>
      <c r="G10" s="2">
        <f t="shared" si="0"/>
        <v>-3.7710999999999997</v>
      </c>
      <c r="H10" s="20">
        <v>34.85</v>
      </c>
      <c r="I10" s="3">
        <f t="shared" si="7"/>
        <v>-5.7061340941510913E-3</v>
      </c>
      <c r="J10" s="2">
        <v>-5.7060000000000001E-3</v>
      </c>
      <c r="K10" s="2">
        <v>-1.3409415109116168E-7</v>
      </c>
      <c r="L10" s="2">
        <f t="shared" si="8"/>
        <v>-1.4379120000000001</v>
      </c>
      <c r="M10" s="2">
        <f t="shared" si="1"/>
        <v>-1.4479120000000001</v>
      </c>
      <c r="N10" s="20">
        <v>61.9</v>
      </c>
      <c r="O10" s="2">
        <v>-2.9780564263322862E-2</v>
      </c>
      <c r="P10" s="2">
        <v>-2.9780999999999998E-2</v>
      </c>
      <c r="Q10" s="2">
        <v>4.357366771359783E-7</v>
      </c>
      <c r="R10" s="2">
        <f t="shared" si="9"/>
        <v>-7.5048119999999994</v>
      </c>
      <c r="S10" s="2">
        <f t="shared" si="2"/>
        <v>-7.5148119999999992</v>
      </c>
      <c r="T10" s="20">
        <v>7715.1</v>
      </c>
      <c r="U10" s="4">
        <v>6.0956630006234799E-4</v>
      </c>
      <c r="V10" s="5">
        <v>6.11E-4</v>
      </c>
      <c r="W10" s="21">
        <v>-1.4336999376520117E-6</v>
      </c>
      <c r="X10" s="2">
        <f t="shared" si="10"/>
        <v>0.153972</v>
      </c>
      <c r="Y10" s="2">
        <f t="shared" si="3"/>
        <v>0.14397199999999999</v>
      </c>
      <c r="Z10" s="2"/>
      <c r="AA10" s="23">
        <f t="shared" si="4"/>
        <v>-42.735065338442929</v>
      </c>
      <c r="AB10" s="23">
        <f>AA10-r_f</f>
        <v>-42.745065338442927</v>
      </c>
      <c r="AC10" s="22"/>
      <c r="AD10" s="14"/>
    </row>
    <row r="11" spans="1:30" x14ac:dyDescent="0.3">
      <c r="A11" s="1">
        <v>40101</v>
      </c>
      <c r="B11" s="19">
        <v>67</v>
      </c>
      <c r="C11" s="3">
        <f t="shared" si="5"/>
        <v>-1.4903129657227172E-3</v>
      </c>
      <c r="D11" s="2">
        <v>-1.49E-3</v>
      </c>
      <c r="E11" s="2">
        <v>-3.1296572271721432E-7</v>
      </c>
      <c r="F11" s="2">
        <f t="shared" si="6"/>
        <v>-0.37547999999999998</v>
      </c>
      <c r="G11" s="2">
        <f t="shared" si="0"/>
        <v>-0.38547999999999999</v>
      </c>
      <c r="H11" s="20">
        <v>35.049999999999997</v>
      </c>
      <c r="I11" s="3">
        <f t="shared" si="7"/>
        <v>-1.4064697609001408E-2</v>
      </c>
      <c r="J11" s="2">
        <v>-1.4065000000000001E-2</v>
      </c>
      <c r="K11" s="2">
        <v>3.0239099859351304E-7</v>
      </c>
      <c r="L11" s="2">
        <f t="shared" si="8"/>
        <v>-3.5443800000000003</v>
      </c>
      <c r="M11" s="2">
        <f t="shared" si="1"/>
        <v>-3.5543800000000001</v>
      </c>
      <c r="N11" s="20">
        <v>63.8</v>
      </c>
      <c r="O11" s="2">
        <v>4.7244094488188525E-3</v>
      </c>
      <c r="P11" s="2">
        <v>4.7239999999999999E-3</v>
      </c>
      <c r="Q11" s="2">
        <v>4.0944881885256884E-7</v>
      </c>
      <c r="R11" s="2">
        <f t="shared" si="9"/>
        <v>1.190448</v>
      </c>
      <c r="S11" s="2">
        <f t="shared" si="2"/>
        <v>1.1804479999999999</v>
      </c>
      <c r="T11" s="20">
        <v>7710.4</v>
      </c>
      <c r="U11" s="4">
        <v>1.9036481174673861E-3</v>
      </c>
      <c r="V11" s="4">
        <v>1.903E-3</v>
      </c>
      <c r="W11" s="21">
        <v>6.4811746738609004E-7</v>
      </c>
      <c r="X11" s="2">
        <f t="shared" si="10"/>
        <v>0.47955599999999998</v>
      </c>
      <c r="Y11" s="2">
        <f t="shared" si="3"/>
        <v>0.46955599999999997</v>
      </c>
      <c r="Z11" s="2"/>
      <c r="AA11" s="23">
        <f t="shared" si="4"/>
        <v>28.139162944167246</v>
      </c>
      <c r="AB11" s="23">
        <f>AA11-r_f</f>
        <v>28.129162944167245</v>
      </c>
      <c r="AC11" s="22"/>
      <c r="AD11" s="24"/>
    </row>
    <row r="12" spans="1:30" x14ac:dyDescent="0.3">
      <c r="A12" s="1">
        <v>40100</v>
      </c>
      <c r="B12" s="19">
        <v>67.099999999999994</v>
      </c>
      <c r="C12" s="3">
        <f t="shared" si="5"/>
        <v>2.989536621823447E-3</v>
      </c>
      <c r="D12" s="2">
        <v>2.99E-3</v>
      </c>
      <c r="E12" s="2">
        <v>-4.6337817655303301E-7</v>
      </c>
      <c r="F12" s="2">
        <f t="shared" si="6"/>
        <v>0.75348000000000004</v>
      </c>
      <c r="G12" s="2">
        <f t="shared" si="0"/>
        <v>0.74348000000000003</v>
      </c>
      <c r="H12" s="20">
        <v>35.549999999999997</v>
      </c>
      <c r="I12" s="3">
        <f t="shared" si="7"/>
        <v>1.4265335235378032E-2</v>
      </c>
      <c r="J12" s="2">
        <v>1.4265000000000002E-2</v>
      </c>
      <c r="K12" s="2">
        <v>3.3523537803017978E-7</v>
      </c>
      <c r="L12" s="2">
        <f t="shared" si="8"/>
        <v>3.5947800000000005</v>
      </c>
      <c r="M12" s="2">
        <f t="shared" si="1"/>
        <v>3.5847800000000007</v>
      </c>
      <c r="N12" s="20">
        <v>63.5</v>
      </c>
      <c r="O12" s="2">
        <v>2.7508090614886779E-2</v>
      </c>
      <c r="P12" s="2">
        <v>2.7507999999999998E-2</v>
      </c>
      <c r="Q12" s="2">
        <v>9.0614886781581472E-8</v>
      </c>
      <c r="R12" s="2">
        <f t="shared" si="9"/>
        <v>6.9320159999999991</v>
      </c>
      <c r="S12" s="2">
        <f t="shared" si="2"/>
        <v>6.9220159999999993</v>
      </c>
      <c r="T12" s="20">
        <v>7695.75</v>
      </c>
      <c r="U12" s="4">
        <v>1.3051891635731725E-2</v>
      </c>
      <c r="V12" s="4">
        <v>1.3051E-2</v>
      </c>
      <c r="W12" s="21">
        <v>8.9163573172533483E-7</v>
      </c>
      <c r="X12" s="2">
        <f t="shared" si="10"/>
        <v>3.2888519999999999</v>
      </c>
      <c r="Y12" s="2">
        <f t="shared" si="3"/>
        <v>3.2788520000000001</v>
      </c>
      <c r="Z12" s="2"/>
      <c r="AA12" s="23">
        <f t="shared" si="4"/>
        <v>27.970838725541562</v>
      </c>
      <c r="AB12" s="23">
        <f>AA12-r_f</f>
        <v>27.96083872554156</v>
      </c>
      <c r="AC12" s="22"/>
      <c r="AD12" s="24"/>
    </row>
    <row r="13" spans="1:30" x14ac:dyDescent="0.3">
      <c r="A13" s="1">
        <v>40099</v>
      </c>
      <c r="B13" s="19">
        <v>66.900000000000006</v>
      </c>
      <c r="C13" s="3">
        <f t="shared" si="5"/>
        <v>-4.4642857142856715E-3</v>
      </c>
      <c r="D13" s="2">
        <v>-4.4640000000000001E-3</v>
      </c>
      <c r="E13" s="2">
        <v>-2.8571428567145118E-7</v>
      </c>
      <c r="F13" s="2">
        <f t="shared" si="6"/>
        <v>-1.1249279999999999</v>
      </c>
      <c r="G13" s="2">
        <f t="shared" si="0"/>
        <v>-1.1349279999999999</v>
      </c>
      <c r="H13" s="20">
        <v>35.049999999999997</v>
      </c>
      <c r="I13" s="3">
        <f t="shared" si="7"/>
        <v>4.2979942693409335E-3</v>
      </c>
      <c r="J13" s="2">
        <v>4.2979999999999997E-3</v>
      </c>
      <c r="K13" s="2">
        <v>-5.7306590662067891E-9</v>
      </c>
      <c r="L13" s="2">
        <f t="shared" si="8"/>
        <v>1.0830959999999998</v>
      </c>
      <c r="M13" s="2">
        <f t="shared" si="1"/>
        <v>1.0730959999999998</v>
      </c>
      <c r="N13" s="20">
        <v>61.8</v>
      </c>
      <c r="O13" s="2">
        <v>9.8039215686273572E-3</v>
      </c>
      <c r="P13" s="2">
        <v>9.8040000000000002E-3</v>
      </c>
      <c r="Q13" s="2">
        <v>-7.8431372643045227E-8</v>
      </c>
      <c r="R13" s="2">
        <f t="shared" si="9"/>
        <v>2.4706079999999999</v>
      </c>
      <c r="S13" s="2">
        <f t="shared" si="2"/>
        <v>2.4606080000000001</v>
      </c>
      <c r="T13" s="20">
        <v>7596.6</v>
      </c>
      <c r="U13" s="4">
        <v>-4.3158576188041722E-4</v>
      </c>
      <c r="V13" s="4">
        <v>-4.3100000000000001E-4</v>
      </c>
      <c r="W13" s="21">
        <v>-5.8576188041720286E-7</v>
      </c>
      <c r="X13" s="2">
        <f t="shared" si="10"/>
        <v>-0.108612</v>
      </c>
      <c r="Y13" s="2">
        <f t="shared" si="3"/>
        <v>-0.118612</v>
      </c>
      <c r="Z13" s="2"/>
      <c r="AA13" s="23">
        <f t="shared" si="4"/>
        <v>11.631509141334721</v>
      </c>
      <c r="AB13" s="23">
        <f>AA13-r_f</f>
        <v>11.621509141334721</v>
      </c>
      <c r="AC13" s="22"/>
      <c r="AD13" s="24"/>
    </row>
    <row r="14" spans="1:30" x14ac:dyDescent="0.3">
      <c r="A14" s="1">
        <v>40098</v>
      </c>
      <c r="B14" s="19">
        <v>67.2</v>
      </c>
      <c r="C14" s="3">
        <f t="shared" si="5"/>
        <v>2.9850746268657142E-3</v>
      </c>
      <c r="D14" s="2">
        <v>2.9849999999999998E-3</v>
      </c>
      <c r="E14" s="2">
        <v>7.4626865714366025E-8</v>
      </c>
      <c r="F14" s="2">
        <f t="shared" si="6"/>
        <v>0.75222</v>
      </c>
      <c r="G14" s="2">
        <f t="shared" si="0"/>
        <v>0.74221999999999999</v>
      </c>
      <c r="H14" s="20">
        <v>34.9</v>
      </c>
      <c r="I14" s="3">
        <f t="shared" si="7"/>
        <v>-1.133144475920676E-2</v>
      </c>
      <c r="J14" s="2">
        <v>-1.1331000000000001E-2</v>
      </c>
      <c r="K14" s="2">
        <v>-4.4475920675871028E-7</v>
      </c>
      <c r="L14" s="2">
        <f t="shared" si="8"/>
        <v>-2.8554120000000003</v>
      </c>
      <c r="M14" s="2">
        <f t="shared" si="1"/>
        <v>-2.8654120000000001</v>
      </c>
      <c r="N14" s="20">
        <v>61.2</v>
      </c>
      <c r="O14" s="2">
        <v>1.6366612111293195E-3</v>
      </c>
      <c r="P14" s="2">
        <v>1.6370000000000002E-3</v>
      </c>
      <c r="Q14" s="2">
        <v>-3.3878887068070247E-7</v>
      </c>
      <c r="R14" s="2">
        <f t="shared" si="9"/>
        <v>0.41252400000000006</v>
      </c>
      <c r="S14" s="2">
        <f t="shared" si="2"/>
        <v>0.40252400000000005</v>
      </c>
      <c r="T14" s="20">
        <v>7599.88</v>
      </c>
      <c r="U14" s="4">
        <v>3.6872883639110709E-3</v>
      </c>
      <c r="V14" s="4">
        <v>3.6880000000000003E-3</v>
      </c>
      <c r="W14" s="21">
        <v>-7.1163608892938629E-7</v>
      </c>
      <c r="X14" s="2">
        <f t="shared" si="10"/>
        <v>0.92937600000000009</v>
      </c>
      <c r="Y14" s="2">
        <f t="shared" si="3"/>
        <v>0.91937600000000008</v>
      </c>
      <c r="Z14" s="2"/>
      <c r="AA14" s="23">
        <f t="shared" si="4"/>
        <v>18.439976949962208</v>
      </c>
      <c r="AB14" s="23">
        <f>AA14-r_f</f>
        <v>18.429976949962207</v>
      </c>
      <c r="AC14" s="22"/>
      <c r="AD14" s="24"/>
    </row>
    <row r="15" spans="1:30" x14ac:dyDescent="0.3">
      <c r="A15" s="1">
        <v>40095</v>
      </c>
      <c r="B15" s="19">
        <v>67</v>
      </c>
      <c r="C15" s="3">
        <f t="shared" si="5"/>
        <v>1.2084592145015062E-2</v>
      </c>
      <c r="D15" s="2">
        <v>1.2084999999999999E-2</v>
      </c>
      <c r="E15" s="2">
        <v>-4.0785498493615957E-7</v>
      </c>
      <c r="F15" s="2">
        <f t="shared" si="6"/>
        <v>3.0454199999999996</v>
      </c>
      <c r="G15" s="2">
        <f t="shared" si="0"/>
        <v>3.0354199999999998</v>
      </c>
      <c r="H15" s="20">
        <v>35.299999999999997</v>
      </c>
      <c r="I15" s="3">
        <f t="shared" si="7"/>
        <v>2.8409090909089292E-3</v>
      </c>
      <c r="J15" s="2">
        <v>2.8410000000000002E-3</v>
      </c>
      <c r="K15" s="2">
        <v>-9.0909091070984216E-8</v>
      </c>
      <c r="L15" s="2">
        <f t="shared" si="8"/>
        <v>0.71593200000000001</v>
      </c>
      <c r="M15" s="2">
        <f t="shared" si="1"/>
        <v>0.705932</v>
      </c>
      <c r="N15" s="20">
        <v>61.1</v>
      </c>
      <c r="O15" s="2">
        <v>3.2840722495895377E-3</v>
      </c>
      <c r="P15" s="2">
        <v>3.2840000000000005E-3</v>
      </c>
      <c r="Q15" s="2">
        <v>7.2249589537238396E-8</v>
      </c>
      <c r="R15" s="2">
        <f t="shared" si="9"/>
        <v>0.82756800000000008</v>
      </c>
      <c r="S15" s="2">
        <f t="shared" si="2"/>
        <v>0.81756800000000007</v>
      </c>
      <c r="T15" s="20">
        <v>7571.96</v>
      </c>
      <c r="U15" s="4">
        <v>9.1492954442772105E-3</v>
      </c>
      <c r="V15" s="4">
        <v>9.1490000000000009E-3</v>
      </c>
      <c r="W15" s="21">
        <v>2.9544427720962219E-7</v>
      </c>
      <c r="X15" s="2">
        <f t="shared" si="10"/>
        <v>2.3055480000000004</v>
      </c>
      <c r="Y15" s="2">
        <f t="shared" si="3"/>
        <v>2.2955480000000006</v>
      </c>
      <c r="Z15" s="2"/>
      <c r="AA15" s="23">
        <f t="shared" si="4"/>
        <v>0.55451335575356053</v>
      </c>
      <c r="AB15" s="23">
        <f>AA15-r_f</f>
        <v>0.54451335575356052</v>
      </c>
      <c r="AC15" s="22"/>
      <c r="AD15" s="24"/>
    </row>
    <row r="16" spans="1:30" x14ac:dyDescent="0.3">
      <c r="A16" s="1">
        <v>40094</v>
      </c>
      <c r="B16" s="19">
        <v>66.2</v>
      </c>
      <c r="C16" s="3">
        <f t="shared" si="5"/>
        <v>-1.0463378176382702E-2</v>
      </c>
      <c r="D16" s="2">
        <v>-1.0463E-2</v>
      </c>
      <c r="E16" s="2">
        <v>-3.7817638270237763E-7</v>
      </c>
      <c r="F16" s="2">
        <f t="shared" si="6"/>
        <v>-2.636676</v>
      </c>
      <c r="G16" s="2">
        <f t="shared" si="0"/>
        <v>-2.6466759999999998</v>
      </c>
      <c r="H16" s="20">
        <v>35.200000000000003</v>
      </c>
      <c r="I16" s="3">
        <f t="shared" si="7"/>
        <v>-7.0521861777150911E-3</v>
      </c>
      <c r="J16" s="2">
        <v>-7.0520000000000001E-3</v>
      </c>
      <c r="K16" s="2">
        <v>-1.8617771509101683E-7</v>
      </c>
      <c r="L16" s="2">
        <f t="shared" si="8"/>
        <v>-1.777104</v>
      </c>
      <c r="M16" s="2">
        <f t="shared" si="1"/>
        <v>-1.787104</v>
      </c>
      <c r="N16" s="20">
        <v>60.9</v>
      </c>
      <c r="O16" s="2">
        <v>-1.9323671497584585E-2</v>
      </c>
      <c r="P16" s="2">
        <v>-1.9323999999999997E-2</v>
      </c>
      <c r="Q16" s="2">
        <v>3.2850241541218517E-7</v>
      </c>
      <c r="R16" s="2">
        <f t="shared" si="9"/>
        <v>-4.8696479999999998</v>
      </c>
      <c r="S16" s="2">
        <f t="shared" si="2"/>
        <v>-4.8796479999999995</v>
      </c>
      <c r="T16" s="20">
        <v>7503.31</v>
      </c>
      <c r="U16" s="4">
        <v>-1.3846064878703932E-2</v>
      </c>
      <c r="V16" s="4">
        <v>-1.3847E-2</v>
      </c>
      <c r="W16" s="21">
        <v>9.3512129606745899E-7</v>
      </c>
      <c r="X16" s="2">
        <f t="shared" si="10"/>
        <v>-3.4894439999999998</v>
      </c>
      <c r="Y16" s="2">
        <f t="shared" si="3"/>
        <v>-3.4994439999999996</v>
      </c>
      <c r="Z16" s="2"/>
      <c r="AA16" s="23">
        <f t="shared" si="4"/>
        <v>-22.95873207667178</v>
      </c>
      <c r="AB16" s="23">
        <f>AA16-r_f</f>
        <v>-22.968732076671781</v>
      </c>
      <c r="AC16" s="22"/>
      <c r="AD16" s="24"/>
    </row>
    <row r="17" spans="1:30" x14ac:dyDescent="0.3">
      <c r="A17" s="1">
        <v>40093</v>
      </c>
      <c r="B17" s="19">
        <v>66.900000000000006</v>
      </c>
      <c r="C17" s="3">
        <f t="shared" si="5"/>
        <v>-1.4925373134327511E-3</v>
      </c>
      <c r="D17" s="2">
        <v>-1.493E-3</v>
      </c>
      <c r="E17" s="2">
        <v>4.6268656724891832E-7</v>
      </c>
      <c r="F17" s="2">
        <f t="shared" si="6"/>
        <v>-0.37623600000000001</v>
      </c>
      <c r="G17" s="2">
        <f t="shared" si="0"/>
        <v>-0.38623600000000002</v>
      </c>
      <c r="H17" s="20">
        <v>35.450000000000003</v>
      </c>
      <c r="I17" s="3">
        <f t="shared" si="7"/>
        <v>2.4566473988439346E-2</v>
      </c>
      <c r="J17" s="2">
        <v>2.4565999999999998E-2</v>
      </c>
      <c r="K17" s="2">
        <v>4.7398843934856605E-7</v>
      </c>
      <c r="L17" s="2">
        <f t="shared" si="8"/>
        <v>6.190631999999999</v>
      </c>
      <c r="M17" s="2">
        <f t="shared" si="1"/>
        <v>6.1806319999999992</v>
      </c>
      <c r="N17" s="20">
        <v>62.1</v>
      </c>
      <c r="O17" s="2">
        <v>-4.807692307692262E-3</v>
      </c>
      <c r="P17" s="2">
        <v>-4.8079999999999998E-3</v>
      </c>
      <c r="Q17" s="2">
        <v>3.0769230773778494E-7</v>
      </c>
      <c r="R17" s="2">
        <f t="shared" si="9"/>
        <v>-1.211616</v>
      </c>
      <c r="S17" s="2">
        <f t="shared" si="2"/>
        <v>-1.221616</v>
      </c>
      <c r="T17" s="20">
        <v>7608.66</v>
      </c>
      <c r="U17" s="4">
        <v>9.6350209990644538E-3</v>
      </c>
      <c r="V17" s="4">
        <v>9.6469999999999993E-3</v>
      </c>
      <c r="W17" s="21">
        <v>-1.1979000935545547E-5</v>
      </c>
      <c r="X17" s="2">
        <f t="shared" si="10"/>
        <v>2.431044</v>
      </c>
      <c r="Y17" s="2">
        <f t="shared" si="3"/>
        <v>2.4210440000000002</v>
      </c>
      <c r="Z17" s="2"/>
      <c r="AA17" s="23">
        <f t="shared" si="4"/>
        <v>-42.692435716053595</v>
      </c>
      <c r="AB17" s="23">
        <f>AA17-r_f</f>
        <v>-42.702435716053593</v>
      </c>
      <c r="AC17" s="22"/>
      <c r="AD17" s="24"/>
    </row>
    <row r="18" spans="1:30" x14ac:dyDescent="0.3">
      <c r="A18" s="1">
        <v>40092</v>
      </c>
      <c r="B18" s="19">
        <v>67</v>
      </c>
      <c r="C18" s="3">
        <f t="shared" si="5"/>
        <v>1.9786910197869059E-2</v>
      </c>
      <c r="D18" s="2">
        <v>1.9786999999999999E-2</v>
      </c>
      <c r="E18" s="2">
        <v>-8.9802130939786728E-8</v>
      </c>
      <c r="F18" s="2">
        <f t="shared" si="6"/>
        <v>4.9863239999999998</v>
      </c>
      <c r="G18" s="2">
        <f t="shared" si="0"/>
        <v>4.976324</v>
      </c>
      <c r="H18" s="20">
        <v>34.6</v>
      </c>
      <c r="I18" s="3">
        <f t="shared" si="7"/>
        <v>1.1695906432748496E-2</v>
      </c>
      <c r="J18" s="2">
        <v>1.1696E-2</v>
      </c>
      <c r="K18" s="2">
        <v>-9.3567251504070303E-8</v>
      </c>
      <c r="L18" s="2">
        <f t="shared" si="8"/>
        <v>2.9473919999999998</v>
      </c>
      <c r="M18" s="2">
        <f t="shared" si="1"/>
        <v>2.937392</v>
      </c>
      <c r="N18" s="20">
        <v>62.4</v>
      </c>
      <c r="O18" s="2">
        <v>6.4516129032257839E-3</v>
      </c>
      <c r="P18" s="2">
        <v>6.4520000000000003E-3</v>
      </c>
      <c r="Q18" s="2">
        <v>-3.8709677421637501E-7</v>
      </c>
      <c r="R18" s="2">
        <f t="shared" si="9"/>
        <v>1.625904</v>
      </c>
      <c r="S18" s="2">
        <f t="shared" si="2"/>
        <v>1.615904</v>
      </c>
      <c r="T18" s="20">
        <v>7536.05</v>
      </c>
      <c r="U18" s="4">
        <v>1.3185031419821056E-2</v>
      </c>
      <c r="V18" s="4">
        <v>1.3185000000000001E-2</v>
      </c>
      <c r="W18" s="21">
        <v>3.1419821055686525E-8</v>
      </c>
      <c r="X18" s="2">
        <f t="shared" si="10"/>
        <v>3.3226200000000001</v>
      </c>
      <c r="Y18" s="2">
        <f t="shared" si="3"/>
        <v>3.3126200000000003</v>
      </c>
      <c r="Z18" s="2"/>
      <c r="AA18" s="23">
        <f t="shared" si="4"/>
        <v>-7.0732854324335497</v>
      </c>
      <c r="AB18" s="23">
        <f>AA18-r_f</f>
        <v>-7.0832854324335495</v>
      </c>
      <c r="AC18" s="22"/>
    </row>
    <row r="19" spans="1:30" x14ac:dyDescent="0.3">
      <c r="A19" s="1">
        <v>40091</v>
      </c>
      <c r="B19" s="19">
        <v>65.7</v>
      </c>
      <c r="C19" s="3">
        <f t="shared" si="5"/>
        <v>1.7027863777089917E-2</v>
      </c>
      <c r="D19" s="2">
        <v>1.7028000000000001E-2</v>
      </c>
      <c r="E19" s="2">
        <v>-1.3622291008402732E-7</v>
      </c>
      <c r="F19" s="2">
        <f t="shared" si="6"/>
        <v>4.2910560000000002</v>
      </c>
      <c r="G19" s="2">
        <f t="shared" si="0"/>
        <v>4.2810560000000004</v>
      </c>
      <c r="H19" s="20">
        <v>34.200000000000003</v>
      </c>
      <c r="I19" s="3">
        <f t="shared" si="7"/>
        <v>1.6344725111441433E-2</v>
      </c>
      <c r="J19" s="2">
        <v>1.6345000000000002E-2</v>
      </c>
      <c r="K19" s="2">
        <v>-2.7488855856849792E-7</v>
      </c>
      <c r="L19" s="2">
        <f t="shared" si="8"/>
        <v>4.1189400000000003</v>
      </c>
      <c r="M19" s="2">
        <f t="shared" si="1"/>
        <v>4.1089400000000005</v>
      </c>
      <c r="N19" s="20">
        <v>62</v>
      </c>
      <c r="O19" s="2">
        <v>-1.1164274322169104E-2</v>
      </c>
      <c r="P19" s="2">
        <v>-1.1164E-2</v>
      </c>
      <c r="Q19" s="2">
        <v>-2.7432216910365514E-7</v>
      </c>
      <c r="R19" s="2">
        <f t="shared" si="9"/>
        <v>-2.8133280000000003</v>
      </c>
      <c r="S19" s="2">
        <f t="shared" si="2"/>
        <v>-2.8233280000000001</v>
      </c>
      <c r="T19" s="20">
        <v>7437.98</v>
      </c>
      <c r="U19" s="4">
        <v>3.5213737945028055E-3</v>
      </c>
      <c r="V19" s="4">
        <v>3.5230000000000001E-3</v>
      </c>
      <c r="W19" s="21">
        <v>-1.6262054971945793E-6</v>
      </c>
      <c r="X19" s="2">
        <f t="shared" si="10"/>
        <v>0.88779600000000003</v>
      </c>
      <c r="Y19" s="2">
        <f t="shared" si="3"/>
        <v>0.87779600000000002</v>
      </c>
      <c r="Z19" s="2"/>
      <c r="AA19" s="23">
        <f t="shared" si="4"/>
        <v>-44.207600015568616</v>
      </c>
      <c r="AB19" s="23">
        <f>AA19-r_f</f>
        <v>-44.217600015568614</v>
      </c>
      <c r="AC19" s="22"/>
    </row>
    <row r="20" spans="1:30" x14ac:dyDescent="0.3">
      <c r="A20" s="1">
        <v>40088</v>
      </c>
      <c r="B20" s="19">
        <v>64.599999999999994</v>
      </c>
      <c r="C20" s="3">
        <f t="shared" si="5"/>
        <v>-2.416918429003034E-2</v>
      </c>
      <c r="D20" s="2">
        <v>-2.4169E-2</v>
      </c>
      <c r="E20" s="2">
        <v>-1.8429003034031721E-7</v>
      </c>
      <c r="F20" s="2">
        <f t="shared" si="6"/>
        <v>-6.0905879999999994</v>
      </c>
      <c r="G20" s="2">
        <f t="shared" si="0"/>
        <v>-6.1005879999999992</v>
      </c>
      <c r="H20" s="20">
        <v>33.65</v>
      </c>
      <c r="I20" s="3">
        <f t="shared" si="7"/>
        <v>-1.6081871345029364E-2</v>
      </c>
      <c r="J20" s="2">
        <v>-1.6081999999999999E-2</v>
      </c>
      <c r="K20" s="2">
        <v>1.2865497063530018E-7</v>
      </c>
      <c r="L20" s="2">
        <f t="shared" si="8"/>
        <v>-4.052664</v>
      </c>
      <c r="M20" s="2">
        <f t="shared" si="1"/>
        <v>-4.0626639999999998</v>
      </c>
      <c r="N20" s="20">
        <v>62.7</v>
      </c>
      <c r="O20" s="2">
        <v>-3.5384615384615341E-2</v>
      </c>
      <c r="P20" s="2">
        <v>-3.5385E-2</v>
      </c>
      <c r="Q20" s="2">
        <v>3.8461538465900391E-7</v>
      </c>
      <c r="R20" s="2">
        <f t="shared" si="9"/>
        <v>-8.9170200000000008</v>
      </c>
      <c r="S20" s="2">
        <f t="shared" si="2"/>
        <v>-8.9270200000000006</v>
      </c>
      <c r="T20" s="20">
        <v>7411.88</v>
      </c>
      <c r="U20" s="4">
        <v>-1.7681228952101224E-2</v>
      </c>
      <c r="V20" s="4">
        <v>-1.7682E-2</v>
      </c>
      <c r="W20" s="21">
        <v>7.7104789877532887E-7</v>
      </c>
      <c r="X20" s="2">
        <f t="shared" si="10"/>
        <v>-4.455864</v>
      </c>
      <c r="Y20" s="2">
        <f t="shared" si="3"/>
        <v>-4.4658639999999998</v>
      </c>
      <c r="Z20" s="2"/>
      <c r="AA20" s="23">
        <f t="shared" si="4"/>
        <v>-37.093549593726294</v>
      </c>
      <c r="AB20" s="23">
        <f>AA20-r_f</f>
        <v>-37.103549593726292</v>
      </c>
      <c r="AC20" s="22"/>
    </row>
    <row r="21" spans="1:30" x14ac:dyDescent="0.3">
      <c r="A21" s="1">
        <v>40087</v>
      </c>
      <c r="B21" s="19">
        <v>66.2</v>
      </c>
      <c r="C21" s="3">
        <f t="shared" si="5"/>
        <v>1.0687022900763402E-2</v>
      </c>
      <c r="D21" s="2">
        <v>1.0687E-2</v>
      </c>
      <c r="E21" s="2">
        <v>2.2900763401931257E-8</v>
      </c>
      <c r="F21" s="2">
        <f t="shared" si="6"/>
        <v>2.6931240000000001</v>
      </c>
      <c r="G21" s="2">
        <f t="shared" si="0"/>
        <v>2.6831240000000003</v>
      </c>
      <c r="H21" s="20">
        <v>34.200000000000003</v>
      </c>
      <c r="I21" s="3">
        <f t="shared" si="7"/>
        <v>-4.3668122270741939E-3</v>
      </c>
      <c r="J21" s="2">
        <v>-4.3669999999999994E-3</v>
      </c>
      <c r="K21" s="2">
        <v>1.8777292580540728E-7</v>
      </c>
      <c r="L21" s="2">
        <f t="shared" si="8"/>
        <v>-1.1004839999999998</v>
      </c>
      <c r="M21" s="2">
        <f t="shared" si="1"/>
        <v>-1.1104839999999998</v>
      </c>
      <c r="N21" s="20">
        <v>65</v>
      </c>
      <c r="O21" s="2">
        <v>7.7519379844961239E-3</v>
      </c>
      <c r="P21" s="2">
        <v>7.7520000000000002E-3</v>
      </c>
      <c r="Q21" s="2">
        <v>-6.2015503876286515E-8</v>
      </c>
      <c r="R21" s="2">
        <f t="shared" si="9"/>
        <v>1.9535040000000001</v>
      </c>
      <c r="S21" s="2">
        <f t="shared" si="2"/>
        <v>1.9435040000000001</v>
      </c>
      <c r="T21" s="20">
        <v>7545.29</v>
      </c>
      <c r="U21" s="4">
        <v>4.8101188280462275E-3</v>
      </c>
      <c r="V21" s="4">
        <v>4.81E-3</v>
      </c>
      <c r="W21" s="21">
        <v>1.1882804622741217E-7</v>
      </c>
      <c r="X21" s="2">
        <f t="shared" si="10"/>
        <v>1.2121200000000001</v>
      </c>
      <c r="Y21" s="2">
        <f t="shared" si="3"/>
        <v>1.2021200000000001</v>
      </c>
      <c r="Z21" s="2"/>
      <c r="AA21" s="23">
        <f t="shared" si="4"/>
        <v>18.630631969229363</v>
      </c>
      <c r="AB21" s="23">
        <f>AA21-r_f</f>
        <v>18.620631969229361</v>
      </c>
      <c r="AC21" s="22"/>
    </row>
    <row r="22" spans="1:30" x14ac:dyDescent="0.3">
      <c r="A22" s="1">
        <v>40086</v>
      </c>
      <c r="B22" s="19">
        <v>65.5</v>
      </c>
      <c r="C22" s="3">
        <f t="shared" si="5"/>
        <v>7.6923076923076927E-3</v>
      </c>
      <c r="D22" s="2">
        <v>7.6920000000000001E-3</v>
      </c>
      <c r="E22" s="2">
        <v>3.0769230769268213E-7</v>
      </c>
      <c r="F22" s="2">
        <f t="shared" si="6"/>
        <v>1.9383840000000001</v>
      </c>
      <c r="G22" s="2">
        <f t="shared" si="0"/>
        <v>1.9283840000000001</v>
      </c>
      <c r="H22" s="20">
        <v>34.35</v>
      </c>
      <c r="I22" s="3">
        <f t="shared" si="7"/>
        <v>1.4771048744460856E-2</v>
      </c>
      <c r="J22" s="2">
        <v>1.4771000000000001E-2</v>
      </c>
      <c r="K22" s="2">
        <v>4.8744460854829863E-8</v>
      </c>
      <c r="L22" s="2">
        <f t="shared" si="8"/>
        <v>3.7222920000000004</v>
      </c>
      <c r="M22" s="2">
        <f t="shared" si="1"/>
        <v>3.7122920000000006</v>
      </c>
      <c r="N22" s="20">
        <v>64.5</v>
      </c>
      <c r="O22" s="2">
        <v>1.25588697017268E-2</v>
      </c>
      <c r="P22" s="2">
        <v>1.2559000000000001E-2</v>
      </c>
      <c r="Q22" s="2">
        <v>-1.302982732005048E-7</v>
      </c>
      <c r="R22" s="2">
        <f t="shared" si="9"/>
        <v>3.1648680000000002</v>
      </c>
      <c r="S22" s="2">
        <f t="shared" si="2"/>
        <v>3.1548680000000004</v>
      </c>
      <c r="T22" s="20">
        <v>7509.17</v>
      </c>
      <c r="U22" s="4">
        <v>1.0658171354431709E-2</v>
      </c>
      <c r="V22" s="4">
        <v>1.0658000000000001E-2</v>
      </c>
      <c r="W22" s="21">
        <v>1.7135443170814002E-7</v>
      </c>
      <c r="X22" s="2">
        <f t="shared" si="10"/>
        <v>2.685816</v>
      </c>
      <c r="Y22" s="2">
        <f t="shared" si="3"/>
        <v>2.6758160000000002</v>
      </c>
      <c r="Z22" s="2"/>
      <c r="AA22" s="23">
        <f t="shared" si="4"/>
        <v>0.56065993159973249</v>
      </c>
      <c r="AB22" s="23">
        <f>AA22-r_f</f>
        <v>0.55065993159973248</v>
      </c>
      <c r="AC22" s="22"/>
    </row>
    <row r="23" spans="1:30" x14ac:dyDescent="0.3">
      <c r="A23" s="1">
        <v>40085</v>
      </c>
      <c r="B23" s="19">
        <v>65</v>
      </c>
      <c r="C23" s="3">
        <f t="shared" si="5"/>
        <v>1.5625E-2</v>
      </c>
      <c r="D23" s="2">
        <v>1.5625E-2</v>
      </c>
      <c r="E23" s="2">
        <v>0</v>
      </c>
      <c r="F23" s="2">
        <f t="shared" si="6"/>
        <v>3.9375</v>
      </c>
      <c r="G23" s="2">
        <f t="shared" si="0"/>
        <v>3.9275000000000002</v>
      </c>
      <c r="H23" s="20">
        <v>33.85</v>
      </c>
      <c r="I23" s="3">
        <f t="shared" si="7"/>
        <v>1.4792899408285285E-3</v>
      </c>
      <c r="J23" s="2">
        <v>1.4790000000000001E-3</v>
      </c>
      <c r="K23" s="2">
        <v>2.8994082852847047E-7</v>
      </c>
      <c r="L23" s="2">
        <f t="shared" si="8"/>
        <v>0.37270800000000004</v>
      </c>
      <c r="M23" s="2">
        <f t="shared" si="1"/>
        <v>0.36270800000000003</v>
      </c>
      <c r="N23" s="20">
        <v>63.7</v>
      </c>
      <c r="O23" s="2">
        <v>4.9423393739703454E-2</v>
      </c>
      <c r="P23" s="2">
        <v>4.9423000000000002E-2</v>
      </c>
      <c r="Q23" s="2">
        <v>3.9373970345257803E-7</v>
      </c>
      <c r="R23" s="2">
        <f t="shared" si="9"/>
        <v>12.454596</v>
      </c>
      <c r="S23" s="2">
        <f t="shared" si="2"/>
        <v>12.444596000000001</v>
      </c>
      <c r="T23" s="20">
        <v>7429.98</v>
      </c>
      <c r="U23" s="4">
        <v>1.9955769766672463E-2</v>
      </c>
      <c r="V23" s="4">
        <v>1.9956999999999999E-2</v>
      </c>
      <c r="W23" s="21">
        <v>-1.2302333275357458E-6</v>
      </c>
      <c r="X23" s="2">
        <f t="shared" si="10"/>
        <v>5.0291639999999997</v>
      </c>
      <c r="Y23" s="2">
        <f t="shared" si="3"/>
        <v>5.019164</v>
      </c>
      <c r="Z23" s="2"/>
      <c r="AA23" s="23">
        <f t="shared" si="4"/>
        <v>83.041409691122809</v>
      </c>
      <c r="AB23" s="23">
        <f>AA23-r_f</f>
        <v>83.031409691122803</v>
      </c>
      <c r="AC23" s="22"/>
    </row>
    <row r="24" spans="1:30" x14ac:dyDescent="0.3">
      <c r="A24" s="1">
        <v>40084</v>
      </c>
      <c r="B24" s="19">
        <v>64</v>
      </c>
      <c r="C24" s="3">
        <f t="shared" si="5"/>
        <v>0</v>
      </c>
      <c r="D24" s="2">
        <v>0</v>
      </c>
      <c r="E24" s="2">
        <v>0</v>
      </c>
      <c r="F24" s="2">
        <f t="shared" si="6"/>
        <v>0</v>
      </c>
      <c r="G24" s="2">
        <f t="shared" si="0"/>
        <v>-0.01</v>
      </c>
      <c r="H24" s="20">
        <v>33.799999999999997</v>
      </c>
      <c r="I24" s="3">
        <f t="shared" si="7"/>
        <v>-1.1695906432748704E-2</v>
      </c>
      <c r="J24" s="2">
        <v>-1.1696E-2</v>
      </c>
      <c r="K24" s="2">
        <v>9.3567251295903486E-8</v>
      </c>
      <c r="L24" s="2">
        <f t="shared" si="8"/>
        <v>-2.9473919999999998</v>
      </c>
      <c r="M24" s="2">
        <f t="shared" si="1"/>
        <v>-2.9573919999999996</v>
      </c>
      <c r="N24" s="20">
        <v>60.7</v>
      </c>
      <c r="O24" s="2">
        <v>-6.5466448445171618E-3</v>
      </c>
      <c r="P24" s="2">
        <v>-6.5469999999999999E-3</v>
      </c>
      <c r="Q24" s="2">
        <v>3.5515548283803627E-7</v>
      </c>
      <c r="R24" s="2">
        <f t="shared" si="9"/>
        <v>-1.6498439999999999</v>
      </c>
      <c r="S24" s="2">
        <f t="shared" si="2"/>
        <v>-1.6598439999999999</v>
      </c>
      <c r="T24" s="20">
        <v>7284.61</v>
      </c>
      <c r="U24" s="4">
        <v>-8.251624866239619E-3</v>
      </c>
      <c r="V24" s="4">
        <v>-8.2509999999999997E-3</v>
      </c>
      <c r="W24" s="21">
        <v>-6.2486623961938159E-7</v>
      </c>
      <c r="X24" s="2">
        <f t="shared" si="10"/>
        <v>-2.0792519999999999</v>
      </c>
      <c r="Y24" s="2">
        <f t="shared" si="3"/>
        <v>-2.0892519999999997</v>
      </c>
      <c r="Z24" s="2"/>
      <c r="AA24" s="23">
        <f t="shared" si="4"/>
        <v>4.8976580477673508</v>
      </c>
      <c r="AB24" s="23">
        <f>AA24-r_f</f>
        <v>4.887658047767351</v>
      </c>
      <c r="AC24" s="22"/>
    </row>
    <row r="25" spans="1:30" x14ac:dyDescent="0.3">
      <c r="A25" s="1">
        <v>40081</v>
      </c>
      <c r="B25" s="19">
        <v>64</v>
      </c>
      <c r="C25" s="3">
        <f t="shared" si="5"/>
        <v>3.1347962382445587E-3</v>
      </c>
      <c r="D25" s="2">
        <v>3.1350000000000002E-3</v>
      </c>
      <c r="E25" s="2">
        <v>-2.0376175544154634E-7</v>
      </c>
      <c r="F25" s="2">
        <f t="shared" si="6"/>
        <v>0.79002000000000006</v>
      </c>
      <c r="G25" s="2">
        <f t="shared" si="0"/>
        <v>0.78002000000000005</v>
      </c>
      <c r="H25" s="20">
        <v>34.200000000000003</v>
      </c>
      <c r="I25" s="3">
        <f t="shared" si="7"/>
        <v>-5.8139534883719689E-3</v>
      </c>
      <c r="J25" s="2">
        <v>-5.8140000000000006E-3</v>
      </c>
      <c r="K25" s="2">
        <v>4.6511628031681296E-8</v>
      </c>
      <c r="L25" s="2">
        <f t="shared" si="8"/>
        <v>-1.4651280000000002</v>
      </c>
      <c r="M25" s="2">
        <f t="shared" si="1"/>
        <v>-1.4751280000000002</v>
      </c>
      <c r="N25" s="20">
        <v>61.1</v>
      </c>
      <c r="O25" s="2">
        <v>4.9342105263158595E-3</v>
      </c>
      <c r="P25" s="2">
        <v>4.934E-3</v>
      </c>
      <c r="Q25" s="2">
        <v>2.1052631585943837E-7</v>
      </c>
      <c r="R25" s="2">
        <f t="shared" si="9"/>
        <v>1.243368</v>
      </c>
      <c r="S25" s="2">
        <f t="shared" si="2"/>
        <v>1.233368</v>
      </c>
      <c r="T25" s="20">
        <v>7345.22</v>
      </c>
      <c r="U25" s="4">
        <v>2.8671995106646169E-3</v>
      </c>
      <c r="V25" s="4">
        <v>2.8670000000000002E-3</v>
      </c>
      <c r="W25" s="21">
        <v>1.9951066461670192E-7</v>
      </c>
      <c r="X25" s="2">
        <f t="shared" si="10"/>
        <v>0.72248400000000002</v>
      </c>
      <c r="Y25" s="2">
        <f t="shared" si="3"/>
        <v>0.71248400000000001</v>
      </c>
      <c r="Z25" s="2"/>
      <c r="AA25" s="23">
        <f t="shared" si="4"/>
        <v>16.480775558951489</v>
      </c>
      <c r="AB25" s="23">
        <f>AA25-r_f</f>
        <v>16.470775558951487</v>
      </c>
      <c r="AC25" s="22"/>
    </row>
    <row r="26" spans="1:30" x14ac:dyDescent="0.3">
      <c r="A26" s="1">
        <v>40080</v>
      </c>
      <c r="B26" s="19">
        <v>63.8</v>
      </c>
      <c r="C26" s="3">
        <f t="shared" si="5"/>
        <v>-3.6253776435045404E-2</v>
      </c>
      <c r="D26" s="2">
        <v>-3.6254000000000002E-2</v>
      </c>
      <c r="E26" s="2">
        <v>2.2356495459757708E-7</v>
      </c>
      <c r="F26" s="2">
        <f t="shared" si="6"/>
        <v>-9.1360080000000004</v>
      </c>
      <c r="G26" s="2">
        <f t="shared" si="0"/>
        <v>-9.1460080000000001</v>
      </c>
      <c r="H26" s="20">
        <v>34.4</v>
      </c>
      <c r="I26" s="3">
        <f t="shared" si="7"/>
        <v>-1.8544935805991401E-2</v>
      </c>
      <c r="J26" s="2">
        <v>-1.8544999999999999E-2</v>
      </c>
      <c r="K26" s="2">
        <v>6.4194008598389418E-8</v>
      </c>
      <c r="L26" s="2">
        <f t="shared" si="8"/>
        <v>-4.6733399999999996</v>
      </c>
      <c r="M26" s="2">
        <f t="shared" si="1"/>
        <v>-4.6833399999999994</v>
      </c>
      <c r="N26" s="20">
        <v>60.8</v>
      </c>
      <c r="O26" s="2">
        <v>-2.4077046548956663E-2</v>
      </c>
      <c r="P26" s="2">
        <v>-2.4077000000000001E-2</v>
      </c>
      <c r="Q26" s="2">
        <v>-4.6548956661451868E-8</v>
      </c>
      <c r="R26" s="2">
        <f t="shared" si="9"/>
        <v>-6.0674040000000007</v>
      </c>
      <c r="S26" s="2">
        <f t="shared" si="2"/>
        <v>-6.0774040000000005</v>
      </c>
      <c r="T26" s="20">
        <v>7324.22</v>
      </c>
      <c r="U26" s="4">
        <v>-7.1223680857178439E-3</v>
      </c>
      <c r="V26" s="4">
        <v>-7.1030000000000008E-3</v>
      </c>
      <c r="W26" s="21">
        <v>-1.9368085717843056E-5</v>
      </c>
      <c r="X26" s="2">
        <f t="shared" si="10"/>
        <v>-1.7899560000000001</v>
      </c>
      <c r="Y26" s="2">
        <f t="shared" si="3"/>
        <v>-1.7999560000000001</v>
      </c>
      <c r="Z26" s="2"/>
      <c r="AA26" s="23">
        <f t="shared" si="4"/>
        <v>-12.579761041292672</v>
      </c>
      <c r="AB26" s="23">
        <f>AA26-r_f</f>
        <v>-12.589761041292672</v>
      </c>
      <c r="AC26" s="22"/>
    </row>
    <row r="27" spans="1:30" x14ac:dyDescent="0.3">
      <c r="A27" s="1">
        <v>40079</v>
      </c>
      <c r="B27" s="19">
        <v>66.2</v>
      </c>
      <c r="C27" s="3">
        <f t="shared" si="5"/>
        <v>-1.7804154302670665E-2</v>
      </c>
      <c r="D27" s="2">
        <v>-1.7804E-2</v>
      </c>
      <c r="E27" s="2">
        <v>-1.5430267066504633E-7</v>
      </c>
      <c r="F27" s="2">
        <f t="shared" si="6"/>
        <v>-4.4866080000000004</v>
      </c>
      <c r="G27" s="2">
        <f t="shared" si="0"/>
        <v>-4.4966080000000002</v>
      </c>
      <c r="H27" s="20">
        <v>35.049999999999997</v>
      </c>
      <c r="I27" s="3">
        <f t="shared" si="7"/>
        <v>-2.6388888888888969E-2</v>
      </c>
      <c r="J27" s="2">
        <v>-2.6388999999999999E-2</v>
      </c>
      <c r="K27" s="2">
        <v>1.1111111103065396E-7</v>
      </c>
      <c r="L27" s="2">
        <f t="shared" si="8"/>
        <v>-6.6500279999999998</v>
      </c>
      <c r="M27" s="2">
        <f t="shared" si="1"/>
        <v>-6.6600279999999996</v>
      </c>
      <c r="N27" s="20">
        <v>62.3</v>
      </c>
      <c r="O27" s="2">
        <v>-3.2000000000000457E-3</v>
      </c>
      <c r="P27" s="2">
        <v>-3.2000000000000002E-3</v>
      </c>
      <c r="Q27" s="2">
        <v>-4.5536491244391186E-17</v>
      </c>
      <c r="R27" s="2">
        <f t="shared" si="9"/>
        <v>-0.80640000000000001</v>
      </c>
      <c r="S27" s="2">
        <f t="shared" si="2"/>
        <v>-0.81640000000000001</v>
      </c>
      <c r="T27" s="20">
        <v>7376.76</v>
      </c>
      <c r="U27" s="4">
        <v>-1.2353679125669535E-2</v>
      </c>
      <c r="V27" s="4">
        <v>-1.2354E-2</v>
      </c>
      <c r="W27" s="21">
        <v>3.2087433046550096E-7</v>
      </c>
      <c r="X27" s="2">
        <f t="shared" si="10"/>
        <v>-3.1132080000000002</v>
      </c>
      <c r="Y27" s="2">
        <f t="shared" si="3"/>
        <v>-3.123208</v>
      </c>
      <c r="Z27" s="2"/>
      <c r="AA27" s="23">
        <f t="shared" si="4"/>
        <v>33.157244976700646</v>
      </c>
      <c r="AB27" s="23">
        <f>AA27-r_f</f>
        <v>33.147244976700648</v>
      </c>
      <c r="AC27" s="22"/>
    </row>
    <row r="28" spans="1:30" x14ac:dyDescent="0.3">
      <c r="A28" s="1">
        <v>40078</v>
      </c>
      <c r="B28" s="19">
        <v>67.400000000000006</v>
      </c>
      <c r="C28" s="3">
        <f t="shared" si="5"/>
        <v>5.9701492537314283E-3</v>
      </c>
      <c r="D28" s="2">
        <v>5.9699999999999996E-3</v>
      </c>
      <c r="E28" s="2">
        <v>1.4925373142873205E-7</v>
      </c>
      <c r="F28" s="2">
        <f t="shared" si="6"/>
        <v>1.50444</v>
      </c>
      <c r="G28" s="2">
        <f t="shared" si="0"/>
        <v>1.49444</v>
      </c>
      <c r="H28" s="20">
        <v>36</v>
      </c>
      <c r="I28" s="3">
        <f t="shared" si="7"/>
        <v>-1.098901098901095E-2</v>
      </c>
      <c r="J28" s="2">
        <v>-1.0989000000000001E-2</v>
      </c>
      <c r="K28" s="2">
        <v>-1.0989010949466471E-8</v>
      </c>
      <c r="L28" s="2">
        <f t="shared" si="8"/>
        <v>-2.769228</v>
      </c>
      <c r="M28" s="2">
        <f t="shared" si="1"/>
        <v>-2.7792279999999998</v>
      </c>
      <c r="N28" s="20">
        <v>62.5</v>
      </c>
      <c r="O28" s="2">
        <v>3.2102728731942675E-3</v>
      </c>
      <c r="P28" s="2">
        <v>3.2100000000000002E-3</v>
      </c>
      <c r="Q28" s="2">
        <v>2.7287319426727227E-7</v>
      </c>
      <c r="R28" s="2">
        <f t="shared" si="9"/>
        <v>0.80892000000000008</v>
      </c>
      <c r="S28" s="2">
        <f t="shared" si="2"/>
        <v>0.79892000000000007</v>
      </c>
      <c r="T28" s="20">
        <v>7469.03</v>
      </c>
      <c r="U28" s="4">
        <v>-4.4558718073805514E-3</v>
      </c>
      <c r="V28" s="4">
        <v>-4.3920000000000001E-3</v>
      </c>
      <c r="W28" s="21">
        <v>-6.3871807380551371E-5</v>
      </c>
      <c r="X28" s="2">
        <f t="shared" si="10"/>
        <v>-1.106784</v>
      </c>
      <c r="Y28" s="2">
        <f t="shared" si="3"/>
        <v>-1.116784</v>
      </c>
      <c r="Z28" s="2"/>
      <c r="AA28" s="23">
        <f t="shared" si="4"/>
        <v>20.417277803117717</v>
      </c>
      <c r="AB28" s="23">
        <f>AA28-r_f</f>
        <v>20.407277803117715</v>
      </c>
      <c r="AC28" s="22"/>
    </row>
    <row r="29" spans="1:30" x14ac:dyDescent="0.3">
      <c r="A29" s="1">
        <v>40077</v>
      </c>
      <c r="B29" s="19">
        <v>67</v>
      </c>
      <c r="C29" s="3">
        <f t="shared" si="5"/>
        <v>6.0060060060060918E-3</v>
      </c>
      <c r="D29" s="2">
        <v>6.0060000000000001E-3</v>
      </c>
      <c r="E29" s="2">
        <v>6.0060060917688229E-9</v>
      </c>
      <c r="F29" s="2">
        <f t="shared" si="6"/>
        <v>1.513512</v>
      </c>
      <c r="G29" s="2">
        <f t="shared" si="0"/>
        <v>1.503512</v>
      </c>
      <c r="H29" s="20">
        <v>36.4</v>
      </c>
      <c r="I29" s="3">
        <f t="shared" si="7"/>
        <v>1.2517385257301689E-2</v>
      </c>
      <c r="J29" s="2">
        <v>1.2517E-2</v>
      </c>
      <c r="K29" s="2">
        <v>3.8525730168895156E-7</v>
      </c>
      <c r="L29" s="2">
        <f t="shared" si="8"/>
        <v>3.1542840000000001</v>
      </c>
      <c r="M29" s="2">
        <f t="shared" si="1"/>
        <v>3.1442840000000003</v>
      </c>
      <c r="N29" s="20">
        <v>62.3</v>
      </c>
      <c r="O29" s="2">
        <v>-6.3795853269538383E-3</v>
      </c>
      <c r="P29" s="2">
        <v>-6.3800000000000003E-3</v>
      </c>
      <c r="Q29" s="2">
        <v>4.1467304616200212E-7</v>
      </c>
      <c r="R29" s="2">
        <f t="shared" si="9"/>
        <v>-1.6077600000000001</v>
      </c>
      <c r="S29" s="2">
        <f t="shared" si="2"/>
        <v>-1.6177600000000001</v>
      </c>
      <c r="T29" s="20">
        <v>7502.46</v>
      </c>
      <c r="U29" s="4">
        <v>-3.2006696295115485E-3</v>
      </c>
      <c r="V29" s="4">
        <v>-3.1419999999999998E-3</v>
      </c>
      <c r="W29" s="21">
        <v>-5.86696295115487E-5</v>
      </c>
      <c r="X29" s="2">
        <f t="shared" si="10"/>
        <v>-0.79178399999999993</v>
      </c>
      <c r="Y29" s="2">
        <f t="shared" si="3"/>
        <v>-0.80178399999999994</v>
      </c>
      <c r="Z29" s="2"/>
      <c r="AA29" s="23">
        <f t="shared" si="4"/>
        <v>-29.334394375682049</v>
      </c>
      <c r="AB29" s="23">
        <f>AA29-r_f</f>
        <v>-29.34439437568205</v>
      </c>
      <c r="AC29" s="22"/>
    </row>
    <row r="30" spans="1:30" x14ac:dyDescent="0.3">
      <c r="A30" s="1">
        <v>40074</v>
      </c>
      <c r="B30" s="19">
        <v>66.599999999999994</v>
      </c>
      <c r="C30" s="3">
        <f t="shared" si="5"/>
        <v>-1.3333333333333417E-2</v>
      </c>
      <c r="D30" s="2">
        <v>-1.3332999999999999E-2</v>
      </c>
      <c r="E30" s="2">
        <v>-3.3333333341808991E-7</v>
      </c>
      <c r="F30" s="2">
        <f t="shared" si="6"/>
        <v>-3.3599159999999997</v>
      </c>
      <c r="G30" s="2">
        <f t="shared" si="0"/>
        <v>-3.3699159999999995</v>
      </c>
      <c r="H30" s="20">
        <v>35.950000000000003</v>
      </c>
      <c r="I30" s="3">
        <f t="shared" si="7"/>
        <v>-2.773925104022034E-3</v>
      </c>
      <c r="J30" s="2">
        <v>-2.774E-3</v>
      </c>
      <c r="K30" s="2">
        <v>7.4895977965946242E-8</v>
      </c>
      <c r="L30" s="2">
        <f t="shared" si="8"/>
        <v>-0.699048</v>
      </c>
      <c r="M30" s="2">
        <f t="shared" si="1"/>
        <v>-0.70904800000000001</v>
      </c>
      <c r="N30" s="20">
        <v>62.7</v>
      </c>
      <c r="O30" s="2">
        <v>3.2000000000000457E-3</v>
      </c>
      <c r="P30" s="2">
        <v>3.2000000000000002E-3</v>
      </c>
      <c r="Q30" s="2">
        <v>4.5536491244391186E-17</v>
      </c>
      <c r="R30" s="2">
        <f t="shared" si="9"/>
        <v>0.80640000000000001</v>
      </c>
      <c r="S30" s="2">
        <f t="shared" si="2"/>
        <v>0.7964</v>
      </c>
      <c r="T30" s="20">
        <v>7526.55</v>
      </c>
      <c r="U30" s="4">
        <v>6.5866021157369638E-3</v>
      </c>
      <c r="V30" s="4">
        <v>6.5869999999999991E-3</v>
      </c>
      <c r="W30" s="21">
        <v>-3.9788426303526137E-7</v>
      </c>
      <c r="X30" s="2">
        <f t="shared" si="10"/>
        <v>1.6599239999999997</v>
      </c>
      <c r="Y30" s="2">
        <f t="shared" si="3"/>
        <v>1.6499239999999997</v>
      </c>
      <c r="Z30" s="2"/>
      <c r="AA30" s="23">
        <f t="shared" si="4"/>
        <v>10.852795688635565</v>
      </c>
      <c r="AB30" s="23">
        <f>AA30-r_f</f>
        <v>10.842795688635565</v>
      </c>
      <c r="AC30" s="22"/>
    </row>
    <row r="31" spans="1:30" x14ac:dyDescent="0.3">
      <c r="A31" s="1">
        <v>40073</v>
      </c>
      <c r="B31" s="19">
        <v>67.5</v>
      </c>
      <c r="C31" s="3">
        <f t="shared" si="5"/>
        <v>5.9612518628912921E-3</v>
      </c>
      <c r="D31" s="2">
        <v>5.9609999999999993E-3</v>
      </c>
      <c r="E31" s="2">
        <v>2.5186289129286443E-7</v>
      </c>
      <c r="F31" s="2">
        <f t="shared" si="6"/>
        <v>1.5021719999999998</v>
      </c>
      <c r="G31" s="2">
        <f t="shared" si="0"/>
        <v>1.4921719999999998</v>
      </c>
      <c r="H31" s="20">
        <v>36.049999999999997</v>
      </c>
      <c r="I31" s="3">
        <f t="shared" si="7"/>
        <v>-1.3850415512466554E-3</v>
      </c>
      <c r="J31" s="2">
        <v>-1.3850000000000002E-3</v>
      </c>
      <c r="K31" s="2">
        <v>-4.1551246655197049E-8</v>
      </c>
      <c r="L31" s="2">
        <f t="shared" si="8"/>
        <v>-0.34902000000000005</v>
      </c>
      <c r="M31" s="2">
        <f t="shared" si="1"/>
        <v>-0.35902000000000006</v>
      </c>
      <c r="N31" s="20">
        <v>62.5</v>
      </c>
      <c r="O31" s="2">
        <v>-3.1897926634769191E-3</v>
      </c>
      <c r="P31" s="2">
        <v>-3.1900000000000001E-3</v>
      </c>
      <c r="Q31" s="2">
        <v>2.0733652308100106E-7</v>
      </c>
      <c r="R31" s="2">
        <f t="shared" si="9"/>
        <v>-0.80388000000000004</v>
      </c>
      <c r="S31" s="2">
        <f t="shared" si="2"/>
        <v>-0.81388000000000005</v>
      </c>
      <c r="T31" s="20">
        <v>7477.3</v>
      </c>
      <c r="U31" s="4">
        <v>4.9810221175661537E-3</v>
      </c>
      <c r="V31" s="4">
        <v>4.9800000000000001E-3</v>
      </c>
      <c r="W31" s="21">
        <v>1.0221175661536894E-6</v>
      </c>
      <c r="X31" s="2">
        <f t="shared" si="10"/>
        <v>1.2549600000000001</v>
      </c>
      <c r="Y31" s="2">
        <f t="shared" si="3"/>
        <v>1.2449600000000001</v>
      </c>
      <c r="Z31" s="2"/>
      <c r="AA31" s="23">
        <f t="shared" si="4"/>
        <v>-4.2612503288082459</v>
      </c>
      <c r="AB31" s="23">
        <f>AA31-r_f</f>
        <v>-4.2712503288082457</v>
      </c>
      <c r="AC31" s="22"/>
    </row>
    <row r="32" spans="1:30" x14ac:dyDescent="0.3">
      <c r="A32" s="1">
        <v>40072</v>
      </c>
      <c r="B32" s="19">
        <v>67.099999999999994</v>
      </c>
      <c r="C32" s="3">
        <f t="shared" si="5"/>
        <v>3.2307692307692218E-2</v>
      </c>
      <c r="D32" s="2">
        <v>3.2307999999999996E-2</v>
      </c>
      <c r="E32" s="2">
        <v>-3.0769230777855094E-7</v>
      </c>
      <c r="F32" s="2">
        <f t="shared" si="6"/>
        <v>8.1416159999999991</v>
      </c>
      <c r="G32" s="2">
        <f t="shared" si="0"/>
        <v>8.1316159999999993</v>
      </c>
      <c r="H32" s="20">
        <v>36.1</v>
      </c>
      <c r="I32" s="3">
        <f t="shared" si="7"/>
        <v>-8.2417582417581639E-3</v>
      </c>
      <c r="J32" s="2">
        <v>-8.2420000000000011E-3</v>
      </c>
      <c r="K32" s="2">
        <v>2.4175824183715611E-7</v>
      </c>
      <c r="L32" s="2">
        <f t="shared" si="8"/>
        <v>-2.0769840000000004</v>
      </c>
      <c r="M32" s="2">
        <f t="shared" si="1"/>
        <v>-2.0869840000000002</v>
      </c>
      <c r="N32" s="20">
        <v>62.7</v>
      </c>
      <c r="O32" s="2">
        <v>3.2000000000000457E-3</v>
      </c>
      <c r="P32" s="2">
        <v>3.2000000000000002E-3</v>
      </c>
      <c r="Q32" s="2">
        <v>4.5536491244391186E-17</v>
      </c>
      <c r="R32" s="2">
        <f t="shared" si="9"/>
        <v>0.80640000000000001</v>
      </c>
      <c r="S32" s="2">
        <f t="shared" si="2"/>
        <v>0.7964</v>
      </c>
      <c r="T32" s="20">
        <v>7440.24</v>
      </c>
      <c r="U32" s="4">
        <v>1.2792904144421727E-2</v>
      </c>
      <c r="V32" s="4">
        <v>1.2817E-2</v>
      </c>
      <c r="W32" s="21">
        <v>-2.4095855578273179E-5</v>
      </c>
      <c r="X32" s="2">
        <f t="shared" si="10"/>
        <v>3.2298840000000002</v>
      </c>
      <c r="Y32" s="2">
        <f t="shared" si="3"/>
        <v>3.2198840000000004</v>
      </c>
      <c r="Z32" s="2"/>
      <c r="AA32" s="23">
        <f t="shared" si="4"/>
        <v>13.877905892058306</v>
      </c>
      <c r="AB32" s="23">
        <f>AA32-r_f</f>
        <v>13.867905892058307</v>
      </c>
      <c r="AC32" s="22"/>
    </row>
    <row r="33" spans="1:29" x14ac:dyDescent="0.3">
      <c r="A33" s="1">
        <v>40071</v>
      </c>
      <c r="B33" s="19">
        <v>65</v>
      </c>
      <c r="C33" s="3">
        <f t="shared" si="5"/>
        <v>1.2461059190031107E-2</v>
      </c>
      <c r="D33" s="2">
        <v>1.2461E-2</v>
      </c>
      <c r="E33" s="2">
        <v>5.9190031107339558E-8</v>
      </c>
      <c r="F33" s="2">
        <f t="shared" si="6"/>
        <v>3.1401719999999997</v>
      </c>
      <c r="G33" s="2">
        <f t="shared" si="0"/>
        <v>3.130172</v>
      </c>
      <c r="H33" s="20">
        <v>36.4</v>
      </c>
      <c r="I33" s="3">
        <f t="shared" si="7"/>
        <v>1.1111111111111072E-2</v>
      </c>
      <c r="J33" s="2">
        <v>1.1110999999999999E-2</v>
      </c>
      <c r="K33" s="2">
        <v>1.1111111107228733E-7</v>
      </c>
      <c r="L33" s="2">
        <f t="shared" si="8"/>
        <v>2.7999719999999999</v>
      </c>
      <c r="M33" s="2">
        <f t="shared" si="1"/>
        <v>2.7899720000000001</v>
      </c>
      <c r="N33" s="20">
        <v>62.5</v>
      </c>
      <c r="O33" s="2">
        <v>1.6260162601626018E-2</v>
      </c>
      <c r="P33" s="2">
        <v>1.626E-2</v>
      </c>
      <c r="Q33" s="2">
        <v>1.6260162601783312E-7</v>
      </c>
      <c r="R33" s="2">
        <f t="shared" si="9"/>
        <v>4.0975200000000003</v>
      </c>
      <c r="S33" s="2">
        <f t="shared" si="2"/>
        <v>4.0875200000000005</v>
      </c>
      <c r="T33" s="20">
        <v>7346.26</v>
      </c>
      <c r="U33" s="4">
        <v>1.2306823114393843E-2</v>
      </c>
      <c r="V33" s="4">
        <v>1.2346999999999999E-2</v>
      </c>
      <c r="W33" s="21">
        <v>-4.0176885606155524E-5</v>
      </c>
      <c r="X33" s="2">
        <f t="shared" si="10"/>
        <v>3.1114439999999997</v>
      </c>
      <c r="Y33" s="2">
        <f t="shared" si="3"/>
        <v>3.1014439999999999</v>
      </c>
      <c r="Z33" s="2"/>
      <c r="AA33" s="23">
        <f t="shared" si="4"/>
        <v>11.695452024765956</v>
      </c>
      <c r="AB33" s="23">
        <f>AA33-r_f</f>
        <v>11.685452024765956</v>
      </c>
      <c r="AC33" s="22"/>
    </row>
    <row r="34" spans="1:29" x14ac:dyDescent="0.3">
      <c r="A34" s="1">
        <v>40070</v>
      </c>
      <c r="B34" s="19">
        <v>64.2</v>
      </c>
      <c r="C34" s="3">
        <f t="shared" si="5"/>
        <v>6.2695924764891173E-3</v>
      </c>
      <c r="D34" s="2">
        <v>6.2700000000000004E-3</v>
      </c>
      <c r="E34" s="2">
        <v>-4.0752351088309269E-7</v>
      </c>
      <c r="F34" s="2">
        <f t="shared" si="6"/>
        <v>1.5800400000000001</v>
      </c>
      <c r="G34" s="2">
        <f t="shared" si="0"/>
        <v>1.5700400000000001</v>
      </c>
      <c r="H34" s="20">
        <v>36</v>
      </c>
      <c r="I34" s="3">
        <f t="shared" si="7"/>
        <v>1.4084507042253521E-2</v>
      </c>
      <c r="J34" s="2">
        <v>1.4085E-2</v>
      </c>
      <c r="K34" s="2">
        <v>-4.9295774647885315E-7</v>
      </c>
      <c r="L34" s="2">
        <f t="shared" si="8"/>
        <v>3.54942</v>
      </c>
      <c r="M34" s="2">
        <f t="shared" si="1"/>
        <v>3.5394200000000002</v>
      </c>
      <c r="N34" s="20">
        <v>61.5</v>
      </c>
      <c r="O34" s="2">
        <v>-1.4423076923076901E-2</v>
      </c>
      <c r="P34" s="2">
        <v>-1.4422999999999998E-2</v>
      </c>
      <c r="Q34" s="2">
        <v>-7.6923076903004373E-8</v>
      </c>
      <c r="R34" s="2">
        <f t="shared" si="9"/>
        <v>-3.6345959999999997</v>
      </c>
      <c r="S34" s="2">
        <f t="shared" si="2"/>
        <v>-3.6445959999999995</v>
      </c>
      <c r="T34" s="20">
        <v>7256.95</v>
      </c>
      <c r="U34" s="4">
        <v>-1.0929326685874947E-2</v>
      </c>
      <c r="V34" s="4">
        <v>-1.0851999999999999E-2</v>
      </c>
      <c r="W34" s="21">
        <v>-7.732668587494794E-5</v>
      </c>
      <c r="X34" s="2">
        <f t="shared" si="10"/>
        <v>-2.7347039999999998</v>
      </c>
      <c r="Y34" s="2">
        <f t="shared" si="3"/>
        <v>-2.7447039999999996</v>
      </c>
      <c r="Z34" s="2"/>
      <c r="AA34" s="23">
        <f t="shared" si="4"/>
        <v>-45.666796330022763</v>
      </c>
      <c r="AB34" s="23">
        <f>AA34-r_f</f>
        <v>-45.676796330022761</v>
      </c>
      <c r="AC34" s="22"/>
    </row>
    <row r="35" spans="1:29" x14ac:dyDescent="0.3">
      <c r="A35" s="1">
        <v>40067</v>
      </c>
      <c r="B35" s="19">
        <v>63.8</v>
      </c>
      <c r="C35" s="3">
        <f t="shared" si="5"/>
        <v>3.1446540880502474E-3</v>
      </c>
      <c r="D35" s="2">
        <v>3.1450000000000002E-3</v>
      </c>
      <c r="E35" s="2">
        <v>-3.4591194975281195E-7</v>
      </c>
      <c r="F35" s="2">
        <f t="shared" si="6"/>
        <v>0.79254000000000002</v>
      </c>
      <c r="G35" s="2">
        <f t="shared" si="0"/>
        <v>0.78254000000000001</v>
      </c>
      <c r="H35" s="20">
        <v>35.5</v>
      </c>
      <c r="I35" s="3">
        <f t="shared" si="7"/>
        <v>3.8011695906432663E-2</v>
      </c>
      <c r="J35" s="2">
        <v>3.8012000000000004E-2</v>
      </c>
      <c r="K35" s="2">
        <v>-3.0409356734095727E-7</v>
      </c>
      <c r="L35" s="2">
        <f t="shared" si="8"/>
        <v>9.5790240000000004</v>
      </c>
      <c r="M35" s="2">
        <f t="shared" si="1"/>
        <v>9.5690240000000006</v>
      </c>
      <c r="N35" s="20">
        <v>62.4</v>
      </c>
      <c r="O35" s="2">
        <v>-1.7322834645669315E-2</v>
      </c>
      <c r="P35" s="2">
        <v>-1.7322999999999998E-2</v>
      </c>
      <c r="Q35" s="2">
        <v>1.6535433068273764E-7</v>
      </c>
      <c r="R35" s="2">
        <f t="shared" si="9"/>
        <v>-4.3653959999999996</v>
      </c>
      <c r="S35" s="2">
        <f t="shared" si="2"/>
        <v>-4.3753959999999994</v>
      </c>
      <c r="T35" s="20">
        <v>7337.14</v>
      </c>
      <c r="U35" s="4">
        <v>6.9011794743107009E-4</v>
      </c>
      <c r="V35" s="4">
        <v>7.2300000000000001E-4</v>
      </c>
      <c r="W35" s="21">
        <v>-3.2882052568929923E-5</v>
      </c>
      <c r="X35" s="2">
        <f t="shared" si="10"/>
        <v>0.182196</v>
      </c>
      <c r="Y35" s="2">
        <f t="shared" si="3"/>
        <v>0.17219599999999999</v>
      </c>
      <c r="Z35" s="2"/>
      <c r="AA35" s="23">
        <f t="shared" si="4"/>
        <v>-83.951409304333595</v>
      </c>
      <c r="AB35" s="23">
        <f>AA35-r_f</f>
        <v>-83.9614093043336</v>
      </c>
      <c r="AC35" s="22"/>
    </row>
    <row r="36" spans="1:29" x14ac:dyDescent="0.3">
      <c r="A36" s="1">
        <v>40066</v>
      </c>
      <c r="B36" s="19">
        <v>63.6</v>
      </c>
      <c r="C36" s="3">
        <f t="shared" si="5"/>
        <v>4.0916530278232402E-2</v>
      </c>
      <c r="D36" s="2">
        <v>4.0917000000000002E-2</v>
      </c>
      <c r="E36" s="2">
        <v>-4.697217676000176E-7</v>
      </c>
      <c r="F36" s="2">
        <f t="shared" si="6"/>
        <v>10.311084000000001</v>
      </c>
      <c r="G36" s="2">
        <f t="shared" si="0"/>
        <v>10.301084000000001</v>
      </c>
      <c r="H36" s="20">
        <v>34.200000000000003</v>
      </c>
      <c r="I36" s="3">
        <f t="shared" si="7"/>
        <v>-1.1560693641618455E-2</v>
      </c>
      <c r="J36" s="2">
        <v>-1.1560999999999998E-2</v>
      </c>
      <c r="K36" s="2">
        <v>3.0635838154345618E-7</v>
      </c>
      <c r="L36" s="2">
        <f t="shared" si="8"/>
        <v>-2.9133719999999994</v>
      </c>
      <c r="M36" s="2">
        <f t="shared" si="1"/>
        <v>-2.9233719999999992</v>
      </c>
      <c r="N36" s="20">
        <v>63.5</v>
      </c>
      <c r="O36" s="2">
        <v>2.4193548387096774E-2</v>
      </c>
      <c r="P36" s="2">
        <v>2.4194E-2</v>
      </c>
      <c r="Q36" s="2">
        <v>-4.5161290322670578E-7</v>
      </c>
      <c r="R36" s="2">
        <f t="shared" si="9"/>
        <v>6.0968879999999999</v>
      </c>
      <c r="S36" s="2">
        <f t="shared" si="2"/>
        <v>6.0868880000000001</v>
      </c>
      <c r="T36" s="20">
        <v>7332.08</v>
      </c>
      <c r="U36" s="4">
        <v>1.1220954608645717E-2</v>
      </c>
      <c r="V36" s="4">
        <v>1.1265000000000001E-2</v>
      </c>
      <c r="W36" s="21">
        <v>-4.404539135428355E-5</v>
      </c>
      <c r="X36" s="2">
        <f t="shared" si="10"/>
        <v>2.8387800000000003</v>
      </c>
      <c r="Y36" s="2">
        <f t="shared" si="3"/>
        <v>2.8287800000000005</v>
      </c>
      <c r="Z36" s="2"/>
      <c r="AA36" s="23">
        <f t="shared" si="4"/>
        <v>54.481133752898089</v>
      </c>
      <c r="AB36" s="23">
        <f>AA36-r_f</f>
        <v>54.471133752898091</v>
      </c>
      <c r="AC36" s="22"/>
    </row>
    <row r="37" spans="1:29" x14ac:dyDescent="0.3">
      <c r="A37" s="1">
        <v>40065</v>
      </c>
      <c r="B37" s="19">
        <v>61.1</v>
      </c>
      <c r="C37" s="3">
        <f t="shared" si="5"/>
        <v>-1.6339869281045984E-3</v>
      </c>
      <c r="D37" s="2">
        <v>-1.6339999999999998E-3</v>
      </c>
      <c r="E37" s="2">
        <v>1.307189540140398E-8</v>
      </c>
      <c r="F37" s="2">
        <f t="shared" si="6"/>
        <v>-0.41176799999999997</v>
      </c>
      <c r="G37" s="2">
        <f t="shared" si="0"/>
        <v>-0.42176799999999998</v>
      </c>
      <c r="H37" s="20">
        <v>34.6</v>
      </c>
      <c r="I37" s="3">
        <f t="shared" si="7"/>
        <v>8.7463556851313205E-3</v>
      </c>
      <c r="J37" s="2">
        <v>8.7460000000000003E-3</v>
      </c>
      <c r="K37" s="2">
        <v>3.5568513132022694E-7</v>
      </c>
      <c r="L37" s="2">
        <f t="shared" si="8"/>
        <v>2.203992</v>
      </c>
      <c r="M37" s="2">
        <f t="shared" si="1"/>
        <v>2.1939920000000002</v>
      </c>
      <c r="N37" s="20">
        <v>62</v>
      </c>
      <c r="O37" s="2">
        <v>-1.1164274322169104E-2</v>
      </c>
      <c r="P37" s="2">
        <v>-1.1164E-2</v>
      </c>
      <c r="Q37" s="2">
        <v>-2.7432216910365514E-7</v>
      </c>
      <c r="R37" s="2">
        <f t="shared" si="9"/>
        <v>-2.8133280000000003</v>
      </c>
      <c r="S37" s="2">
        <f t="shared" si="2"/>
        <v>-2.8233280000000001</v>
      </c>
      <c r="T37" s="20">
        <v>7250.72</v>
      </c>
      <c r="U37" s="4">
        <v>-8.6505450513330653E-3</v>
      </c>
      <c r="V37" s="4">
        <v>-8.5919999999999989E-3</v>
      </c>
      <c r="W37" s="21">
        <v>-5.8545051333066395E-5</v>
      </c>
      <c r="X37" s="2">
        <f t="shared" si="10"/>
        <v>-2.1651839999999996</v>
      </c>
      <c r="Y37" s="2">
        <f t="shared" si="3"/>
        <v>-2.1751839999999993</v>
      </c>
      <c r="Z37" s="2"/>
      <c r="AA37" s="23">
        <f t="shared" si="4"/>
        <v>-31.668904588934016</v>
      </c>
      <c r="AB37" s="23">
        <f>AA37-r_f</f>
        <v>-31.678904588934017</v>
      </c>
      <c r="AC37" s="22"/>
    </row>
    <row r="38" spans="1:29" x14ac:dyDescent="0.3">
      <c r="A38" s="1">
        <v>40064</v>
      </c>
      <c r="B38" s="19">
        <v>61.2</v>
      </c>
      <c r="C38" s="3">
        <f t="shared" si="5"/>
        <v>1.6611295681063121E-2</v>
      </c>
      <c r="D38" s="2">
        <v>1.6611000000000001E-2</v>
      </c>
      <c r="E38" s="2">
        <v>2.956810631199458E-7</v>
      </c>
      <c r="F38" s="2">
        <f t="shared" si="6"/>
        <v>4.1859720000000005</v>
      </c>
      <c r="G38" s="2">
        <f t="shared" si="0"/>
        <v>4.1759720000000007</v>
      </c>
      <c r="H38" s="20">
        <v>34.299999999999997</v>
      </c>
      <c r="I38" s="3">
        <f t="shared" si="7"/>
        <v>1.0309278350515295E-2</v>
      </c>
      <c r="J38" s="2">
        <v>1.0308999999999999E-2</v>
      </c>
      <c r="K38" s="2">
        <v>2.7835051529673249E-7</v>
      </c>
      <c r="L38" s="2">
        <f t="shared" si="8"/>
        <v>2.5978679999999996</v>
      </c>
      <c r="M38" s="2">
        <f t="shared" si="1"/>
        <v>2.5878679999999998</v>
      </c>
      <c r="N38" s="20">
        <v>62.7</v>
      </c>
      <c r="O38" s="2">
        <v>1.1290322580645207E-2</v>
      </c>
      <c r="P38" s="2">
        <v>1.129E-2</v>
      </c>
      <c r="Q38" s="2">
        <v>3.2258064520777896E-7</v>
      </c>
      <c r="R38" s="2">
        <f t="shared" si="9"/>
        <v>2.8450799999999998</v>
      </c>
      <c r="S38" s="2">
        <f t="shared" si="2"/>
        <v>2.83508</v>
      </c>
      <c r="T38" s="20">
        <v>7313.99</v>
      </c>
      <c r="U38" s="4">
        <v>1.2374404637494949E-2</v>
      </c>
      <c r="V38" s="4">
        <v>1.24E-2</v>
      </c>
      <c r="W38" s="21">
        <v>-2.5595362505050068E-5</v>
      </c>
      <c r="X38" s="2">
        <f t="shared" si="10"/>
        <v>3.1248</v>
      </c>
      <c r="Y38" s="2">
        <f t="shared" si="3"/>
        <v>3.1148000000000002</v>
      </c>
      <c r="Z38" s="2"/>
      <c r="AA38" s="23">
        <f t="shared" si="4"/>
        <v>3.6789281275703516</v>
      </c>
      <c r="AB38" s="23">
        <f>AA38-r_f</f>
        <v>3.6689281275703518</v>
      </c>
      <c r="AC38" s="22"/>
    </row>
    <row r="39" spans="1:29" x14ac:dyDescent="0.3">
      <c r="A39" s="1">
        <v>40063</v>
      </c>
      <c r="B39" s="19">
        <v>60.2</v>
      </c>
      <c r="C39" s="3">
        <f t="shared" si="5"/>
        <v>3.3333333333333808E-3</v>
      </c>
      <c r="D39" s="2">
        <v>3.333E-3</v>
      </c>
      <c r="E39" s="2">
        <v>3.3333333338079335E-7</v>
      </c>
      <c r="F39" s="2">
        <f t="shared" si="6"/>
        <v>0.839916</v>
      </c>
      <c r="G39" s="2">
        <f t="shared" si="0"/>
        <v>0.82991599999999999</v>
      </c>
      <c r="H39" s="20">
        <v>33.950000000000003</v>
      </c>
      <c r="I39" s="3">
        <f t="shared" si="7"/>
        <v>-1.4705882352940341E-3</v>
      </c>
      <c r="J39" s="2">
        <v>-1.4710000000000001E-3</v>
      </c>
      <c r="K39" s="2">
        <v>4.1176470596594218E-7</v>
      </c>
      <c r="L39" s="2">
        <f t="shared" si="8"/>
        <v>-0.37069200000000002</v>
      </c>
      <c r="M39" s="2">
        <f t="shared" si="1"/>
        <v>-0.38069200000000003</v>
      </c>
      <c r="N39" s="20">
        <v>62</v>
      </c>
      <c r="O39" s="2">
        <v>3.3333333333333333E-2</v>
      </c>
      <c r="P39" s="2">
        <v>3.3333000000000002E-2</v>
      </c>
      <c r="Q39" s="2">
        <v>3.3333333333135373E-7</v>
      </c>
      <c r="R39" s="2">
        <f t="shared" si="9"/>
        <v>8.399916000000001</v>
      </c>
      <c r="S39" s="2">
        <f t="shared" si="2"/>
        <v>8.3899160000000013</v>
      </c>
      <c r="T39" s="20">
        <v>7224.59</v>
      </c>
      <c r="U39" s="4">
        <v>9.9900323354950964E-3</v>
      </c>
      <c r="V39" s="4">
        <v>1.0000999999999999E-2</v>
      </c>
      <c r="W39" s="21">
        <v>-1.0967664504903107E-5</v>
      </c>
      <c r="X39" s="2">
        <f t="shared" si="10"/>
        <v>2.5202519999999997</v>
      </c>
      <c r="Y39" s="2">
        <f t="shared" si="3"/>
        <v>2.5102519999999999</v>
      </c>
      <c r="Z39" s="2"/>
      <c r="AA39" s="23">
        <f t="shared" si="4"/>
        <v>60.19588216196356</v>
      </c>
      <c r="AB39" s="23">
        <f>AA39-r_f</f>
        <v>60.185882161963562</v>
      </c>
      <c r="AC39" s="22"/>
    </row>
    <row r="40" spans="1:29" x14ac:dyDescent="0.3">
      <c r="A40" s="1">
        <v>40060</v>
      </c>
      <c r="B40" s="19">
        <v>60</v>
      </c>
      <c r="C40" s="3">
        <f t="shared" si="5"/>
        <v>-6.6225165562913673E-3</v>
      </c>
      <c r="D40" s="2">
        <v>-6.6230000000000004E-3</v>
      </c>
      <c r="E40" s="2">
        <v>4.8344370863311059E-7</v>
      </c>
      <c r="F40" s="2">
        <f t="shared" si="6"/>
        <v>-1.6689960000000001</v>
      </c>
      <c r="G40" s="2">
        <f t="shared" si="0"/>
        <v>-1.6789960000000002</v>
      </c>
      <c r="H40" s="20">
        <v>34</v>
      </c>
      <c r="I40" s="3">
        <f t="shared" si="7"/>
        <v>-4.3923865300145998E-3</v>
      </c>
      <c r="J40" s="2">
        <v>-4.3920000000000001E-3</v>
      </c>
      <c r="K40" s="2">
        <v>-3.8653001459970637E-7</v>
      </c>
      <c r="L40" s="2">
        <f t="shared" si="8"/>
        <v>-1.106784</v>
      </c>
      <c r="M40" s="2">
        <f t="shared" si="1"/>
        <v>-1.116784</v>
      </c>
      <c r="N40" s="20">
        <v>60</v>
      </c>
      <c r="O40" s="2">
        <v>3.3444816053512182E-3</v>
      </c>
      <c r="P40" s="2">
        <v>3.3439999999999998E-3</v>
      </c>
      <c r="Q40" s="2">
        <v>4.8160535121846357E-7</v>
      </c>
      <c r="R40" s="2">
        <f t="shared" si="9"/>
        <v>0.84268799999999988</v>
      </c>
      <c r="S40" s="2">
        <f t="shared" si="2"/>
        <v>0.83268799999999987</v>
      </c>
      <c r="T40" s="20">
        <v>7153.13</v>
      </c>
      <c r="U40" s="4">
        <v>6.8236999711457254E-3</v>
      </c>
      <c r="V40" s="4">
        <v>6.8349999999999999E-3</v>
      </c>
      <c r="W40" s="21">
        <v>-1.1300028854274551E-5</v>
      </c>
      <c r="X40" s="2">
        <f t="shared" si="10"/>
        <v>1.7224200000000001</v>
      </c>
      <c r="Y40" s="2">
        <f t="shared" si="3"/>
        <v>1.7124200000000001</v>
      </c>
      <c r="Z40" s="2"/>
      <c r="AA40" s="23">
        <f t="shared" si="4"/>
        <v>12.690475874956714</v>
      </c>
      <c r="AB40" s="23">
        <f>AA40-r_f</f>
        <v>12.680475874956715</v>
      </c>
      <c r="AC40" s="22"/>
    </row>
    <row r="41" spans="1:29" x14ac:dyDescent="0.3">
      <c r="A41" s="1">
        <v>40059</v>
      </c>
      <c r="B41" s="19">
        <v>60.4</v>
      </c>
      <c r="C41" s="3">
        <f t="shared" si="5"/>
        <v>1.5126050420168043E-2</v>
      </c>
      <c r="D41" s="2">
        <v>1.5125999999999999E-2</v>
      </c>
      <c r="E41" s="2">
        <v>5.0420168044157387E-8</v>
      </c>
      <c r="F41" s="2">
        <f t="shared" si="6"/>
        <v>3.8117519999999998</v>
      </c>
      <c r="G41" s="2">
        <f t="shared" si="0"/>
        <v>3.801752</v>
      </c>
      <c r="H41" s="20">
        <v>34.15</v>
      </c>
      <c r="I41" s="3">
        <f t="shared" si="7"/>
        <v>5.8910162002944249E-3</v>
      </c>
      <c r="J41" s="2">
        <v>5.8909999999999995E-3</v>
      </c>
      <c r="K41" s="2">
        <v>1.6200294425394723E-8</v>
      </c>
      <c r="L41" s="2">
        <f t="shared" si="8"/>
        <v>1.484532</v>
      </c>
      <c r="M41" s="2">
        <f t="shared" si="1"/>
        <v>1.474532</v>
      </c>
      <c r="N41" s="20">
        <v>59.8</v>
      </c>
      <c r="O41" s="2">
        <v>3.3557046979865056E-3</v>
      </c>
      <c r="P41" s="2">
        <v>3.356E-3</v>
      </c>
      <c r="Q41" s="2">
        <v>-2.9530201349449101E-7</v>
      </c>
      <c r="R41" s="2">
        <f t="shared" si="9"/>
        <v>0.84571200000000002</v>
      </c>
      <c r="S41" s="2">
        <f t="shared" si="2"/>
        <v>0.83571200000000001</v>
      </c>
      <c r="T41" s="20">
        <v>7104.65</v>
      </c>
      <c r="U41" s="4">
        <v>9.2162101886850267E-3</v>
      </c>
      <c r="V41" s="4">
        <v>9.3559999999999997E-3</v>
      </c>
      <c r="W41" s="21">
        <v>-1.3978981131497308E-4</v>
      </c>
      <c r="X41" s="2">
        <f t="shared" si="10"/>
        <v>2.3577119999999998</v>
      </c>
      <c r="Y41" s="2">
        <f t="shared" si="3"/>
        <v>2.347712</v>
      </c>
      <c r="Z41" s="2"/>
      <c r="AA41" s="23">
        <f t="shared" si="4"/>
        <v>-3.9000786816000339</v>
      </c>
      <c r="AB41" s="23">
        <f>AA41-r_f</f>
        <v>-3.9100786816000337</v>
      </c>
      <c r="AC41" s="22"/>
    </row>
    <row r="42" spans="1:29" x14ac:dyDescent="0.3">
      <c r="A42" s="1">
        <v>40058</v>
      </c>
      <c r="B42" s="19">
        <v>59.5</v>
      </c>
      <c r="C42" s="3">
        <f t="shared" si="5"/>
        <v>-3.3500837520938497E-3</v>
      </c>
      <c r="D42" s="2">
        <v>-3.3500000000000001E-3</v>
      </c>
      <c r="E42" s="2">
        <v>-8.3752093849552567E-8</v>
      </c>
      <c r="F42" s="2">
        <f t="shared" si="6"/>
        <v>-0.84420000000000006</v>
      </c>
      <c r="G42" s="2">
        <f t="shared" si="0"/>
        <v>-0.85420000000000007</v>
      </c>
      <c r="H42" s="20">
        <v>33.950000000000003</v>
      </c>
      <c r="I42" s="3">
        <f t="shared" si="7"/>
        <v>7.418397626112759E-3</v>
      </c>
      <c r="J42" s="2">
        <v>7.4180000000000001E-3</v>
      </c>
      <c r="K42" s="2">
        <v>3.9762611275893228E-7</v>
      </c>
      <c r="L42" s="2">
        <f t="shared" si="8"/>
        <v>1.8693360000000001</v>
      </c>
      <c r="M42" s="2">
        <f t="shared" si="1"/>
        <v>1.8593360000000001</v>
      </c>
      <c r="N42" s="20">
        <v>59.6</v>
      </c>
      <c r="O42" s="2">
        <v>-2.2950819672131126E-2</v>
      </c>
      <c r="P42" s="2">
        <v>-2.2951000000000003E-2</v>
      </c>
      <c r="Q42" s="2">
        <v>1.8032786887681174E-7</v>
      </c>
      <c r="R42" s="2">
        <f t="shared" si="9"/>
        <v>-5.7836520000000009</v>
      </c>
      <c r="S42" s="2">
        <f t="shared" si="2"/>
        <v>-5.7936520000000007</v>
      </c>
      <c r="T42" s="20">
        <v>7039.77</v>
      </c>
      <c r="U42" s="4">
        <v>2.8519534171445476E-3</v>
      </c>
      <c r="V42" s="4">
        <v>2.8579999999999999E-3</v>
      </c>
      <c r="W42" s="21">
        <v>-6.0465828554522733E-6</v>
      </c>
      <c r="X42" s="2">
        <f t="shared" si="10"/>
        <v>0.72021599999999997</v>
      </c>
      <c r="Y42" s="2">
        <f t="shared" si="3"/>
        <v>0.71021599999999996</v>
      </c>
      <c r="Z42" s="2"/>
      <c r="AA42" s="23">
        <f t="shared" si="4"/>
        <v>-50.31168964130098</v>
      </c>
      <c r="AB42" s="23">
        <f>AA42-r_f</f>
        <v>-50.321689641300978</v>
      </c>
      <c r="AC42" s="22"/>
    </row>
    <row r="43" spans="1:29" x14ac:dyDescent="0.3">
      <c r="A43" s="1">
        <v>40057</v>
      </c>
      <c r="B43" s="19">
        <v>59.7</v>
      </c>
      <c r="C43" s="3">
        <f t="shared" si="5"/>
        <v>8.4459459459459447E-3</v>
      </c>
      <c r="D43" s="2">
        <v>8.4460000000000004E-3</v>
      </c>
      <c r="E43" s="2">
        <v>-5.4054054055702183E-8</v>
      </c>
      <c r="F43" s="2">
        <f t="shared" si="6"/>
        <v>2.1283920000000003</v>
      </c>
      <c r="G43" s="2">
        <f t="shared" si="0"/>
        <v>2.1183920000000005</v>
      </c>
      <c r="H43" s="20">
        <v>33.700000000000003</v>
      </c>
      <c r="I43" s="3">
        <f t="shared" si="7"/>
        <v>2.1212121212121297E-2</v>
      </c>
      <c r="J43" s="2">
        <v>2.1211999999999998E-2</v>
      </c>
      <c r="K43" s="2">
        <v>1.2121212129845294E-7</v>
      </c>
      <c r="L43" s="2">
        <f t="shared" si="8"/>
        <v>5.3454239999999995</v>
      </c>
      <c r="M43" s="2">
        <f t="shared" si="1"/>
        <v>5.3354239999999997</v>
      </c>
      <c r="N43" s="20">
        <v>61</v>
      </c>
      <c r="O43" s="2">
        <v>3.0405405405405355E-2</v>
      </c>
      <c r="P43" s="2">
        <v>3.0405000000000001E-2</v>
      </c>
      <c r="Q43" s="2">
        <v>4.054054053535816E-7</v>
      </c>
      <c r="R43" s="2">
        <f t="shared" si="9"/>
        <v>7.6620600000000003</v>
      </c>
      <c r="S43" s="2">
        <f t="shared" si="2"/>
        <v>7.6520600000000005</v>
      </c>
      <c r="T43" s="20">
        <v>7019.75</v>
      </c>
      <c r="U43" s="4">
        <v>2.8391652443982184E-2</v>
      </c>
      <c r="V43" s="4">
        <v>2.8434000000000001E-2</v>
      </c>
      <c r="W43" s="21">
        <v>-4.2347556017816729E-5</v>
      </c>
      <c r="X43" s="2">
        <f t="shared" si="10"/>
        <v>7.165368</v>
      </c>
      <c r="Y43" s="2">
        <f t="shared" si="3"/>
        <v>7.1553680000000002</v>
      </c>
      <c r="Z43" s="2"/>
      <c r="AA43" s="23">
        <f t="shared" si="4"/>
        <v>22.768220481508276</v>
      </c>
      <c r="AB43" s="23">
        <f>AA43-r_f</f>
        <v>22.758220481508275</v>
      </c>
      <c r="AC43" s="22"/>
    </row>
    <row r="44" spans="1:29" x14ac:dyDescent="0.3">
      <c r="A44" s="1">
        <v>40056</v>
      </c>
      <c r="B44" s="19">
        <v>59.2</v>
      </c>
      <c r="C44" s="3">
        <f t="shared" si="5"/>
        <v>-2.1487603305785075E-2</v>
      </c>
      <c r="D44" s="2">
        <v>-2.1488E-2</v>
      </c>
      <c r="E44" s="2">
        <v>3.9669421492485868E-7</v>
      </c>
      <c r="F44" s="2">
        <f t="shared" si="6"/>
        <v>-5.4149760000000002</v>
      </c>
      <c r="G44" s="2">
        <f t="shared" si="0"/>
        <v>-5.424976</v>
      </c>
      <c r="H44" s="20">
        <v>33</v>
      </c>
      <c r="I44" s="3">
        <f t="shared" si="7"/>
        <v>1.5384615384615385E-2</v>
      </c>
      <c r="J44" s="2">
        <v>1.5384999999999999E-2</v>
      </c>
      <c r="K44" s="2">
        <v>-3.846153846139011E-7</v>
      </c>
      <c r="L44" s="2">
        <f t="shared" si="8"/>
        <v>3.8770199999999999</v>
      </c>
      <c r="M44" s="2">
        <f t="shared" si="1"/>
        <v>3.8670200000000001</v>
      </c>
      <c r="N44" s="20">
        <v>59.2</v>
      </c>
      <c r="O44" s="2">
        <v>-5.0420168067226417E-3</v>
      </c>
      <c r="P44" s="2">
        <v>-5.0419999999999996E-3</v>
      </c>
      <c r="Q44" s="2">
        <v>-1.6806722642065397E-8</v>
      </c>
      <c r="R44" s="2">
        <f t="shared" si="9"/>
        <v>-1.2705839999999999</v>
      </c>
      <c r="S44" s="2">
        <f t="shared" si="2"/>
        <v>-1.2805839999999999</v>
      </c>
      <c r="T44" s="20">
        <v>6825.95</v>
      </c>
      <c r="U44" s="4">
        <v>2.3627504823887932E-3</v>
      </c>
      <c r="V44" s="4">
        <v>2.392E-3</v>
      </c>
      <c r="W44" s="21">
        <v>-2.9249517611206789E-5</v>
      </c>
      <c r="X44" s="2">
        <f t="shared" si="10"/>
        <v>0.60278399999999999</v>
      </c>
      <c r="Y44" s="2">
        <f t="shared" si="3"/>
        <v>0.59278399999999998</v>
      </c>
      <c r="Z44" s="2"/>
      <c r="AA44" s="23">
        <f t="shared" si="4"/>
        <v>-28.212979219719731</v>
      </c>
      <c r="AB44" s="23">
        <f>AA44-r_f</f>
        <v>-28.222979219719733</v>
      </c>
      <c r="AC44" s="22"/>
    </row>
    <row r="45" spans="1:29" x14ac:dyDescent="0.3">
      <c r="A45" s="1">
        <v>40053</v>
      </c>
      <c r="B45" s="19">
        <v>60.5</v>
      </c>
      <c r="C45" s="3">
        <f t="shared" si="5"/>
        <v>1.8518518518518542E-2</v>
      </c>
      <c r="D45" s="2">
        <v>1.8519000000000001E-2</v>
      </c>
      <c r="E45" s="2">
        <v>-4.8148148145896186E-7</v>
      </c>
      <c r="F45" s="2">
        <f t="shared" si="6"/>
        <v>4.6667880000000004</v>
      </c>
      <c r="G45" s="2">
        <f t="shared" si="0"/>
        <v>4.6567880000000006</v>
      </c>
      <c r="H45" s="20">
        <v>32.5</v>
      </c>
      <c r="I45" s="3">
        <f t="shared" si="7"/>
        <v>-9.1463414634145486E-3</v>
      </c>
      <c r="J45" s="2">
        <v>-9.1459999999999996E-3</v>
      </c>
      <c r="K45" s="2">
        <v>-3.4146341454897866E-7</v>
      </c>
      <c r="L45" s="2">
        <f t="shared" si="8"/>
        <v>-2.304792</v>
      </c>
      <c r="M45" s="2">
        <f t="shared" si="1"/>
        <v>-2.3147919999999997</v>
      </c>
      <c r="N45" s="20">
        <v>59.5</v>
      </c>
      <c r="O45" s="2">
        <v>1.1904761904761954E-2</v>
      </c>
      <c r="P45" s="2">
        <v>1.1904999999999999E-2</v>
      </c>
      <c r="Q45" s="2">
        <v>-2.3809523804450838E-7</v>
      </c>
      <c r="R45" s="2">
        <f t="shared" si="9"/>
        <v>3.0000599999999995</v>
      </c>
      <c r="S45" s="2">
        <f t="shared" si="2"/>
        <v>2.9900599999999997</v>
      </c>
      <c r="T45" s="20">
        <v>6809.86</v>
      </c>
      <c r="U45" s="4">
        <v>1.7802189590105693E-2</v>
      </c>
      <c r="V45" s="4">
        <v>1.7816000000000002E-2</v>
      </c>
      <c r="W45" s="21">
        <v>-1.3810409894308984E-5</v>
      </c>
      <c r="X45" s="2">
        <f t="shared" si="10"/>
        <v>4.4896320000000003</v>
      </c>
      <c r="Y45" s="2">
        <f t="shared" si="3"/>
        <v>4.4796320000000005</v>
      </c>
      <c r="Z45" s="2"/>
      <c r="AA45" s="23">
        <f t="shared" si="4"/>
        <v>31.81473736919591</v>
      </c>
      <c r="AB45" s="23">
        <f>AA45-r_f</f>
        <v>31.804737369195909</v>
      </c>
      <c r="AC45" s="22"/>
    </row>
    <row r="46" spans="1:29" x14ac:dyDescent="0.3">
      <c r="A46" s="1">
        <v>40052</v>
      </c>
      <c r="B46" s="19">
        <v>59.4</v>
      </c>
      <c r="C46" s="3">
        <f t="shared" si="5"/>
        <v>-1.0000000000000024E-2</v>
      </c>
      <c r="D46" s="2">
        <v>-0.01</v>
      </c>
      <c r="E46" s="2">
        <v>-2.4286128663675299E-17</v>
      </c>
      <c r="F46" s="2">
        <f t="shared" si="6"/>
        <v>-2.52</v>
      </c>
      <c r="G46" s="2">
        <f t="shared" si="0"/>
        <v>-2.5299999999999998</v>
      </c>
      <c r="H46" s="20">
        <v>32.799999999999997</v>
      </c>
      <c r="I46" s="3">
        <f t="shared" si="7"/>
        <v>-1.0558069381598837E-2</v>
      </c>
      <c r="J46" s="2">
        <v>-1.0558000000000001E-2</v>
      </c>
      <c r="K46" s="2">
        <v>-6.9381598835974168E-8</v>
      </c>
      <c r="L46" s="2">
        <f t="shared" si="8"/>
        <v>-2.6606160000000005</v>
      </c>
      <c r="M46" s="2">
        <f t="shared" si="1"/>
        <v>-2.6706160000000003</v>
      </c>
      <c r="N46" s="20">
        <v>58.8</v>
      </c>
      <c r="O46" s="2">
        <v>-3.3898305084746243E-3</v>
      </c>
      <c r="P46" s="2">
        <v>-3.3900000000000002E-3</v>
      </c>
      <c r="Q46" s="2">
        <v>1.6949152537590675E-7</v>
      </c>
      <c r="R46" s="2">
        <f t="shared" si="9"/>
        <v>-0.85428000000000004</v>
      </c>
      <c r="S46" s="2">
        <f t="shared" si="2"/>
        <v>-0.86428000000000005</v>
      </c>
      <c r="T46" s="20">
        <v>6690.75</v>
      </c>
      <c r="U46" s="4">
        <v>-4.2356169847348182E-3</v>
      </c>
      <c r="V46" s="4">
        <v>-4.1700000000000001E-3</v>
      </c>
      <c r="W46" s="21">
        <v>-6.5616984734818105E-5</v>
      </c>
      <c r="X46" s="2">
        <f t="shared" si="10"/>
        <v>-1.05084</v>
      </c>
      <c r="Y46" s="2">
        <f t="shared" si="3"/>
        <v>-1.06084</v>
      </c>
      <c r="Z46" s="2"/>
      <c r="AA46" s="23">
        <f t="shared" si="4"/>
        <v>9.8570722126346944</v>
      </c>
      <c r="AB46" s="23">
        <f>AA46-r_f</f>
        <v>9.8470722126346946</v>
      </c>
      <c r="AC46" s="22"/>
    </row>
    <row r="47" spans="1:29" x14ac:dyDescent="0.3">
      <c r="A47" s="1">
        <v>40051</v>
      </c>
      <c r="B47" s="19">
        <v>60</v>
      </c>
      <c r="C47" s="3">
        <f t="shared" si="5"/>
        <v>-1.6393442622950821E-2</v>
      </c>
      <c r="D47" s="2">
        <v>-1.6393000000000001E-2</v>
      </c>
      <c r="E47" s="2">
        <v>-4.4262295081920477E-7</v>
      </c>
      <c r="F47" s="2">
        <f t="shared" si="6"/>
        <v>-4.1310359999999999</v>
      </c>
      <c r="G47" s="2">
        <f t="shared" si="0"/>
        <v>-4.1410359999999997</v>
      </c>
      <c r="H47" s="20">
        <v>33.15</v>
      </c>
      <c r="I47" s="3">
        <f t="shared" si="7"/>
        <v>-1.1922503725782373E-2</v>
      </c>
      <c r="J47" s="2">
        <v>-1.1923E-2</v>
      </c>
      <c r="K47" s="2">
        <v>4.9627421762690749E-7</v>
      </c>
      <c r="L47" s="2">
        <f t="shared" si="8"/>
        <v>-3.0045959999999998</v>
      </c>
      <c r="M47" s="2">
        <f t="shared" si="1"/>
        <v>-3.0145959999999996</v>
      </c>
      <c r="N47" s="20">
        <v>59</v>
      </c>
      <c r="O47" s="2">
        <v>5.1107325383304451E-3</v>
      </c>
      <c r="P47" s="2">
        <v>5.1110000000000001E-3</v>
      </c>
      <c r="Q47" s="2">
        <v>-2.674616695549914E-7</v>
      </c>
      <c r="R47" s="2">
        <f t="shared" si="9"/>
        <v>1.2879720000000001</v>
      </c>
      <c r="S47" s="2">
        <f t="shared" si="2"/>
        <v>1.2779720000000001</v>
      </c>
      <c r="T47" s="20">
        <v>6719.21</v>
      </c>
      <c r="U47" s="4">
        <v>-1.3246375236621061E-2</v>
      </c>
      <c r="V47" s="4">
        <v>-1.2683E-2</v>
      </c>
      <c r="W47" s="21">
        <v>-5.6337523662106093E-4</v>
      </c>
      <c r="X47" s="2">
        <f t="shared" si="10"/>
        <v>-3.196116</v>
      </c>
      <c r="Y47" s="2">
        <f t="shared" si="3"/>
        <v>-3.2061159999999997</v>
      </c>
      <c r="Z47" s="2"/>
      <c r="AA47" s="23">
        <f t="shared" si="4"/>
        <v>27.330847901690539</v>
      </c>
      <c r="AB47" s="23">
        <f>AA47-r_f</f>
        <v>27.320847901690538</v>
      </c>
      <c r="AC47" s="22"/>
    </row>
    <row r="48" spans="1:29" x14ac:dyDescent="0.3">
      <c r="A48" s="1">
        <v>40050</v>
      </c>
      <c r="B48" s="19">
        <v>61</v>
      </c>
      <c r="C48" s="3">
        <f t="shared" si="5"/>
        <v>-1.1345218800648343E-2</v>
      </c>
      <c r="D48" s="2">
        <v>-1.1345000000000001E-2</v>
      </c>
      <c r="E48" s="2">
        <v>-2.1880064834250978E-7</v>
      </c>
      <c r="F48" s="2">
        <f t="shared" si="6"/>
        <v>-2.85894</v>
      </c>
      <c r="G48" s="2">
        <f t="shared" si="0"/>
        <v>-2.8689399999999998</v>
      </c>
      <c r="H48" s="20">
        <v>33.549999999999997</v>
      </c>
      <c r="I48" s="3">
        <f t="shared" si="7"/>
        <v>1.0542168674698623E-2</v>
      </c>
      <c r="J48" s="2">
        <v>1.0542000000000001E-2</v>
      </c>
      <c r="K48" s="2">
        <v>1.6867469862166806E-7</v>
      </c>
      <c r="L48" s="2">
        <f t="shared" si="8"/>
        <v>2.6565840000000001</v>
      </c>
      <c r="M48" s="2">
        <f t="shared" si="1"/>
        <v>2.6465840000000003</v>
      </c>
      <c r="N48" s="20">
        <v>58.7</v>
      </c>
      <c r="O48" s="2">
        <v>5.1369863013699365E-3</v>
      </c>
      <c r="P48" s="2">
        <v>5.1370000000000001E-3</v>
      </c>
      <c r="Q48" s="2">
        <v>-1.3698630063618822E-8</v>
      </c>
      <c r="R48" s="2">
        <f t="shared" si="9"/>
        <v>1.294524</v>
      </c>
      <c r="S48" s="2">
        <f t="shared" si="2"/>
        <v>1.284524</v>
      </c>
      <c r="T48" s="20">
        <v>6809.41</v>
      </c>
      <c r="U48" s="4">
        <v>-4.2174532957993853E-3</v>
      </c>
      <c r="V48" s="4">
        <v>-3.836E-3</v>
      </c>
      <c r="W48" s="21">
        <v>-3.8145329579938533E-4</v>
      </c>
      <c r="X48" s="2">
        <f t="shared" si="10"/>
        <v>-0.96667199999999998</v>
      </c>
      <c r="Y48" s="2">
        <f t="shared" si="3"/>
        <v>-0.97667199999999998</v>
      </c>
      <c r="Z48" s="2"/>
      <c r="AA48" s="23">
        <f t="shared" si="4"/>
        <v>-4.6028568720282337</v>
      </c>
      <c r="AB48" s="23">
        <f>AA48-r_f</f>
        <v>-4.6128568720282335</v>
      </c>
      <c r="AC48" s="22"/>
    </row>
    <row r="49" spans="1:29" x14ac:dyDescent="0.3">
      <c r="A49" s="1">
        <v>40049</v>
      </c>
      <c r="B49" s="19">
        <v>61.7</v>
      </c>
      <c r="C49" s="3">
        <f t="shared" si="5"/>
        <v>4.0472175379426739E-2</v>
      </c>
      <c r="D49" s="2">
        <v>4.0472000000000001E-2</v>
      </c>
      <c r="E49" s="2">
        <v>1.7537942673812035E-7</v>
      </c>
      <c r="F49" s="2">
        <f t="shared" si="6"/>
        <v>10.198944000000001</v>
      </c>
      <c r="G49" s="2">
        <f t="shared" si="0"/>
        <v>10.188944000000001</v>
      </c>
      <c r="H49" s="20">
        <v>33.200000000000003</v>
      </c>
      <c r="I49" s="3">
        <f t="shared" si="7"/>
        <v>1.2195121951219686E-2</v>
      </c>
      <c r="J49" s="2">
        <v>1.2195000000000001E-2</v>
      </c>
      <c r="K49" s="2">
        <v>1.2195121968511247E-7</v>
      </c>
      <c r="L49" s="2">
        <f t="shared" si="8"/>
        <v>3.0731400000000004</v>
      </c>
      <c r="M49" s="2">
        <f t="shared" si="1"/>
        <v>3.0631400000000006</v>
      </c>
      <c r="N49" s="20">
        <v>58.4</v>
      </c>
      <c r="O49" s="2">
        <v>2.8169014084507067E-2</v>
      </c>
      <c r="P49" s="2">
        <v>2.8169E-2</v>
      </c>
      <c r="Q49" s="2">
        <v>1.408450706757991E-8</v>
      </c>
      <c r="R49" s="2">
        <f t="shared" si="9"/>
        <v>7.0985879999999995</v>
      </c>
      <c r="S49" s="2">
        <f t="shared" si="2"/>
        <v>7.0885879999999997</v>
      </c>
      <c r="T49" s="20">
        <v>6838.25</v>
      </c>
      <c r="U49" s="4">
        <v>2.7566568491915581E-2</v>
      </c>
      <c r="V49" s="4">
        <v>2.8008999999999999E-2</v>
      </c>
      <c r="W49" s="21">
        <v>-4.4243150808441836E-4</v>
      </c>
      <c r="X49" s="2">
        <f t="shared" si="10"/>
        <v>7.058268</v>
      </c>
      <c r="Y49" s="2">
        <f t="shared" si="3"/>
        <v>7.0482680000000002</v>
      </c>
      <c r="Z49" s="2"/>
      <c r="AA49" s="23">
        <f t="shared" si="4"/>
        <v>28.224292145617262</v>
      </c>
      <c r="AB49" s="23">
        <f>AA49-r_f</f>
        <v>28.214292145617261</v>
      </c>
      <c r="AC49" s="22"/>
    </row>
    <row r="50" spans="1:29" x14ac:dyDescent="0.3">
      <c r="A50" s="1">
        <v>40046</v>
      </c>
      <c r="B50" s="19">
        <v>59.3</v>
      </c>
      <c r="C50" s="3">
        <f t="shared" si="5"/>
        <v>1.7152658662092625E-2</v>
      </c>
      <c r="D50" s="2">
        <v>1.7153000000000002E-2</v>
      </c>
      <c r="E50" s="2">
        <v>-3.413379073766154E-7</v>
      </c>
      <c r="F50" s="2">
        <f t="shared" si="6"/>
        <v>4.3225560000000005</v>
      </c>
      <c r="G50" s="2">
        <f t="shared" si="0"/>
        <v>4.3125560000000007</v>
      </c>
      <c r="H50" s="20">
        <v>32.799999999999997</v>
      </c>
      <c r="I50" s="3">
        <f t="shared" si="7"/>
        <v>-6.0606060606061465E-3</v>
      </c>
      <c r="J50" s="2">
        <v>-6.0609999999999995E-3</v>
      </c>
      <c r="K50" s="2">
        <v>3.9393939385307802E-7</v>
      </c>
      <c r="L50" s="2">
        <f t="shared" si="8"/>
        <v>-1.527372</v>
      </c>
      <c r="M50" s="2">
        <f t="shared" si="1"/>
        <v>-1.537372</v>
      </c>
      <c r="N50" s="20">
        <v>56.8</v>
      </c>
      <c r="O50" s="2">
        <v>-1.5597920277296458E-2</v>
      </c>
      <c r="P50" s="2">
        <v>-1.5598000000000001E-2</v>
      </c>
      <c r="Q50" s="2">
        <v>7.9722703542894902E-8</v>
      </c>
      <c r="R50" s="2">
        <f t="shared" si="9"/>
        <v>-3.9306960000000002</v>
      </c>
      <c r="S50" s="2">
        <f t="shared" si="2"/>
        <v>-3.940696</v>
      </c>
      <c r="T50" s="20">
        <v>6654.8</v>
      </c>
      <c r="U50" s="4">
        <v>-1.1648198561462981E-2</v>
      </c>
      <c r="V50" s="4">
        <v>-1.1479E-2</v>
      </c>
      <c r="W50" s="21">
        <v>-1.6919856146298089E-4</v>
      </c>
      <c r="X50" s="2">
        <f t="shared" si="10"/>
        <v>-2.8927079999999998</v>
      </c>
      <c r="Y50" s="2">
        <f t="shared" si="3"/>
        <v>-2.9027079999999996</v>
      </c>
      <c r="Z50" s="2"/>
      <c r="AA50" s="23">
        <f t="shared" si="4"/>
        <v>-20.614410668754029</v>
      </c>
      <c r="AB50" s="23">
        <f>AA50-r_f</f>
        <v>-20.624410668754031</v>
      </c>
      <c r="AC50" s="22"/>
    </row>
    <row r="51" spans="1:29" x14ac:dyDescent="0.3">
      <c r="A51" s="1">
        <v>40045</v>
      </c>
      <c r="B51" s="19">
        <v>58.3</v>
      </c>
      <c r="C51" s="3">
        <f t="shared" si="5"/>
        <v>-6.8143100511074218E-3</v>
      </c>
      <c r="D51" s="2">
        <v>-6.8139999999999997E-3</v>
      </c>
      <c r="E51" s="2">
        <v>-3.1005110742200748E-7</v>
      </c>
      <c r="F51" s="2">
        <f t="shared" si="6"/>
        <v>-1.717128</v>
      </c>
      <c r="G51" s="2">
        <f t="shared" si="0"/>
        <v>-1.727128</v>
      </c>
      <c r="H51" s="20">
        <v>33</v>
      </c>
      <c r="I51" s="3">
        <f t="shared" si="7"/>
        <v>-9.0090090090089239E-3</v>
      </c>
      <c r="J51" s="2">
        <v>-9.0089999999999996E-3</v>
      </c>
      <c r="K51" s="2">
        <v>-9.0090089242822469E-9</v>
      </c>
      <c r="L51" s="2">
        <f t="shared" si="8"/>
        <v>-2.2702679999999997</v>
      </c>
      <c r="M51" s="2">
        <f t="shared" si="1"/>
        <v>-2.2802679999999995</v>
      </c>
      <c r="N51" s="20">
        <v>57.7</v>
      </c>
      <c r="O51" s="2">
        <v>5.226480836237008E-3</v>
      </c>
      <c r="P51" s="2">
        <v>5.2259999999999997E-3</v>
      </c>
      <c r="Q51" s="2">
        <v>4.8083623700821004E-7</v>
      </c>
      <c r="R51" s="2">
        <f t="shared" si="9"/>
        <v>1.3169519999999999</v>
      </c>
      <c r="S51" s="2">
        <f t="shared" si="2"/>
        <v>1.3069519999999999</v>
      </c>
      <c r="T51" s="20">
        <v>6733.23</v>
      </c>
      <c r="U51" s="4">
        <v>-8.1533987962136949E-3</v>
      </c>
      <c r="V51" s="4">
        <v>-8.0400000000000003E-3</v>
      </c>
      <c r="W51" s="21">
        <v>-1.133987962136946E-4</v>
      </c>
      <c r="X51" s="2">
        <f t="shared" si="10"/>
        <v>-2.0260799999999999</v>
      </c>
      <c r="Y51" s="2">
        <f t="shared" si="3"/>
        <v>-2.0360799999999997</v>
      </c>
      <c r="Z51" s="2"/>
      <c r="AA51" s="23">
        <f t="shared" si="4"/>
        <v>22.478379962250223</v>
      </c>
      <c r="AB51" s="23">
        <f>AA51-r_f</f>
        <v>22.468379962250221</v>
      </c>
      <c r="AC51" s="22"/>
    </row>
    <row r="52" spans="1:29" x14ac:dyDescent="0.3">
      <c r="A52" s="1">
        <v>40044</v>
      </c>
      <c r="B52" s="19">
        <v>58.7</v>
      </c>
      <c r="C52" s="3">
        <f t="shared" si="5"/>
        <v>-1.3445378151260456E-2</v>
      </c>
      <c r="D52" s="2">
        <v>-1.3445E-2</v>
      </c>
      <c r="E52" s="2">
        <v>-3.781512604560805E-7</v>
      </c>
      <c r="F52" s="2">
        <f t="shared" si="6"/>
        <v>-3.3881399999999999</v>
      </c>
      <c r="G52" s="2">
        <f t="shared" si="0"/>
        <v>-3.3981399999999997</v>
      </c>
      <c r="H52" s="20">
        <v>33.299999999999997</v>
      </c>
      <c r="I52" s="3">
        <f t="shared" si="7"/>
        <v>3.0120481927709128E-3</v>
      </c>
      <c r="J52" s="2">
        <v>3.0120000000000004E-3</v>
      </c>
      <c r="K52" s="2">
        <v>4.8192770912402344E-8</v>
      </c>
      <c r="L52" s="2">
        <f t="shared" si="8"/>
        <v>0.75902400000000014</v>
      </c>
      <c r="M52" s="2">
        <f t="shared" si="1"/>
        <v>0.74902400000000013</v>
      </c>
      <c r="N52" s="20">
        <v>57.4</v>
      </c>
      <c r="O52" s="2">
        <v>-3.4722222222222715E-3</v>
      </c>
      <c r="P52" s="2">
        <v>-3.4720000000000003E-3</v>
      </c>
      <c r="Q52" s="2">
        <v>-2.2222222227120947E-7</v>
      </c>
      <c r="R52" s="2">
        <f t="shared" si="9"/>
        <v>-0.87494400000000006</v>
      </c>
      <c r="S52" s="2">
        <f t="shared" si="2"/>
        <v>-0.88494400000000006</v>
      </c>
      <c r="T52" s="20">
        <v>6788.58</v>
      </c>
      <c r="U52" s="4">
        <v>-1.7526366872523065E-4</v>
      </c>
      <c r="V52" s="4">
        <v>-8.6000000000000003E-5</v>
      </c>
      <c r="W52" s="21">
        <v>-8.9263668725230642E-5</v>
      </c>
      <c r="X52" s="2">
        <f t="shared" si="10"/>
        <v>-2.1672E-2</v>
      </c>
      <c r="Y52" s="2">
        <f t="shared" si="3"/>
        <v>-3.1671999999999999E-2</v>
      </c>
      <c r="Z52" s="2"/>
      <c r="AA52" s="23">
        <f t="shared" si="4"/>
        <v>-8.9445424683978825</v>
      </c>
      <c r="AB52" s="23">
        <f>AA52-r_f</f>
        <v>-8.9545424683978823</v>
      </c>
      <c r="AC52" s="22"/>
    </row>
    <row r="53" spans="1:29" x14ac:dyDescent="0.3">
      <c r="A53" s="1">
        <v>40043</v>
      </c>
      <c r="B53" s="19">
        <v>59.5</v>
      </c>
      <c r="C53" s="3">
        <f t="shared" si="5"/>
        <v>-2.4590163934426229E-2</v>
      </c>
      <c r="D53" s="2">
        <v>-2.4590000000000001E-2</v>
      </c>
      <c r="E53" s="2">
        <v>-1.6393442622830712E-7</v>
      </c>
      <c r="F53" s="2">
        <f t="shared" si="6"/>
        <v>-6.1966800000000006</v>
      </c>
      <c r="G53" s="2">
        <f t="shared" si="0"/>
        <v>-6.2066800000000004</v>
      </c>
      <c r="H53" s="20">
        <v>33.200000000000003</v>
      </c>
      <c r="I53" s="3">
        <f t="shared" si="7"/>
        <v>-3.206997084548089E-2</v>
      </c>
      <c r="J53" s="2">
        <v>-3.2070000000000001E-2</v>
      </c>
      <c r="K53" s="2">
        <v>2.9154519111396215E-8</v>
      </c>
      <c r="L53" s="2">
        <f t="shared" si="8"/>
        <v>-8.0816400000000002</v>
      </c>
      <c r="M53" s="2">
        <f t="shared" si="1"/>
        <v>-8.0916399999999999</v>
      </c>
      <c r="N53" s="20">
        <v>57.6</v>
      </c>
      <c r="O53" s="2">
        <v>-3.4602076124566738E-3</v>
      </c>
      <c r="P53" s="2">
        <v>-3.4599999999999995E-3</v>
      </c>
      <c r="Q53" s="2">
        <v>-2.0761245667424988E-7</v>
      </c>
      <c r="R53" s="2">
        <f t="shared" si="9"/>
        <v>-0.87191999999999992</v>
      </c>
      <c r="S53" s="2">
        <f t="shared" si="2"/>
        <v>-0.88191999999999993</v>
      </c>
      <c r="T53" s="20">
        <v>6789.77</v>
      </c>
      <c r="U53" s="4">
        <v>-2.0489627513777049E-2</v>
      </c>
      <c r="V53" s="4">
        <v>-1.9311999999999999E-2</v>
      </c>
      <c r="W53" s="21">
        <v>-1.1776275137770492E-3</v>
      </c>
      <c r="X53" s="2">
        <f t="shared" si="10"/>
        <v>-4.8666239999999998</v>
      </c>
      <c r="Y53" s="2">
        <f t="shared" si="3"/>
        <v>-4.8766239999999996</v>
      </c>
      <c r="Z53" s="2"/>
      <c r="AA53" s="23">
        <f t="shared" si="4"/>
        <v>41.347520663088446</v>
      </c>
      <c r="AB53" s="23">
        <f>AA53-r_f</f>
        <v>41.337520663088448</v>
      </c>
      <c r="AC53" s="22"/>
    </row>
    <row r="54" spans="1:29" x14ac:dyDescent="0.3">
      <c r="A54" s="1">
        <v>40042</v>
      </c>
      <c r="B54" s="19">
        <v>61</v>
      </c>
      <c r="C54" s="3">
        <f t="shared" si="5"/>
        <v>-2.4E-2</v>
      </c>
      <c r="D54" s="2">
        <v>-2.4E-2</v>
      </c>
      <c r="E54" s="2">
        <v>0</v>
      </c>
      <c r="F54" s="2">
        <f t="shared" si="6"/>
        <v>-6.048</v>
      </c>
      <c r="G54" s="2">
        <f t="shared" si="0"/>
        <v>-6.0579999999999998</v>
      </c>
      <c r="H54" s="20">
        <v>34.299999999999997</v>
      </c>
      <c r="I54" s="3">
        <f t="shared" si="7"/>
        <v>-4.3541364296082923E-3</v>
      </c>
      <c r="J54" s="2">
        <v>-4.3540000000000002E-3</v>
      </c>
      <c r="K54" s="2">
        <v>-1.3642960829205603E-7</v>
      </c>
      <c r="L54" s="2">
        <f t="shared" si="8"/>
        <v>-1.097208</v>
      </c>
      <c r="M54" s="2">
        <f t="shared" si="1"/>
        <v>-1.107208</v>
      </c>
      <c r="N54" s="20">
        <v>57.8</v>
      </c>
      <c r="O54" s="2">
        <v>-1.8675721561969463E-2</v>
      </c>
      <c r="P54" s="2">
        <v>-1.8675999999999998E-2</v>
      </c>
      <c r="Q54" s="2">
        <v>2.7843803053484439E-7</v>
      </c>
      <c r="R54" s="2">
        <f t="shared" si="9"/>
        <v>-4.7063519999999999</v>
      </c>
      <c r="S54" s="2">
        <f t="shared" si="2"/>
        <v>-4.7163519999999997</v>
      </c>
      <c r="T54" s="20">
        <v>6931.8</v>
      </c>
      <c r="U54" s="4">
        <v>-1.9479426438324586E-2</v>
      </c>
      <c r="V54" s="4">
        <v>-1.9043000000000001E-2</v>
      </c>
      <c r="W54" s="21">
        <v>-4.3642643832458514E-4</v>
      </c>
      <c r="X54" s="2">
        <f t="shared" si="10"/>
        <v>-4.7988360000000005</v>
      </c>
      <c r="Y54" s="2">
        <f t="shared" si="3"/>
        <v>-4.8088360000000003</v>
      </c>
      <c r="Z54" s="2"/>
      <c r="AA54" s="23">
        <f t="shared" si="4"/>
        <v>-24.226673194337646</v>
      </c>
      <c r="AB54" s="23">
        <f>AA54-r_f</f>
        <v>-24.236673194337648</v>
      </c>
      <c r="AC54" s="22"/>
    </row>
    <row r="55" spans="1:29" x14ac:dyDescent="0.3">
      <c r="A55" s="1">
        <v>40039</v>
      </c>
      <c r="B55" s="19">
        <v>62.5</v>
      </c>
      <c r="C55" s="3">
        <f t="shared" si="5"/>
        <v>3.3057851239669422E-2</v>
      </c>
      <c r="D55" s="2">
        <v>3.3058000000000004E-2</v>
      </c>
      <c r="E55" s="2">
        <v>-1.4876033058164317E-7</v>
      </c>
      <c r="F55" s="2">
        <f t="shared" si="6"/>
        <v>8.3306160000000009</v>
      </c>
      <c r="G55" s="2">
        <f t="shared" si="0"/>
        <v>8.3206160000000011</v>
      </c>
      <c r="H55" s="20">
        <v>34.450000000000003</v>
      </c>
      <c r="I55" s="3">
        <f t="shared" si="7"/>
        <v>2.3774145616642029E-2</v>
      </c>
      <c r="J55" s="2">
        <v>2.3774000000000003E-2</v>
      </c>
      <c r="K55" s="2">
        <v>1.4561664202564217E-7</v>
      </c>
      <c r="L55" s="2">
        <f t="shared" si="8"/>
        <v>5.991048000000001</v>
      </c>
      <c r="M55" s="2">
        <f t="shared" si="1"/>
        <v>5.9810480000000013</v>
      </c>
      <c r="N55" s="20">
        <v>58.9</v>
      </c>
      <c r="O55" s="2">
        <v>5.119453924914627E-3</v>
      </c>
      <c r="P55" s="2">
        <v>5.1190000000000003E-3</v>
      </c>
      <c r="Q55" s="2">
        <v>4.5392491462674378E-7</v>
      </c>
      <c r="R55" s="2">
        <f t="shared" si="9"/>
        <v>1.2899880000000001</v>
      </c>
      <c r="S55" s="2">
        <f t="shared" si="2"/>
        <v>1.2799880000000001</v>
      </c>
      <c r="T55" s="20">
        <v>7069.51</v>
      </c>
      <c r="U55" s="4">
        <v>4.9111864175489526E-3</v>
      </c>
      <c r="V55" s="4">
        <v>4.9899999999999996E-3</v>
      </c>
      <c r="W55" s="21">
        <v>-7.8813582451047089E-5</v>
      </c>
      <c r="X55" s="2">
        <f t="shared" si="10"/>
        <v>1.2574799999999999</v>
      </c>
      <c r="Y55" s="2">
        <f t="shared" si="3"/>
        <v>1.2474799999999999</v>
      </c>
      <c r="Z55" s="2"/>
      <c r="AA55" s="23">
        <f t="shared" si="4"/>
        <v>-27.676773256479731</v>
      </c>
      <c r="AB55" s="23">
        <f>AA55-r_f</f>
        <v>-27.686773256479732</v>
      </c>
      <c r="AC55" s="22"/>
    </row>
    <row r="56" spans="1:29" x14ac:dyDescent="0.3">
      <c r="A56" s="1">
        <v>40038</v>
      </c>
      <c r="B56" s="19">
        <v>60.5</v>
      </c>
      <c r="C56" s="3">
        <f t="shared" si="5"/>
        <v>2.3688663282571888E-2</v>
      </c>
      <c r="D56" s="2">
        <v>2.3689000000000002E-2</v>
      </c>
      <c r="E56" s="2">
        <v>-3.36717428113531E-7</v>
      </c>
      <c r="F56" s="2">
        <f t="shared" si="6"/>
        <v>5.9696280000000002</v>
      </c>
      <c r="G56" s="2">
        <f t="shared" si="0"/>
        <v>5.9596280000000004</v>
      </c>
      <c r="H56" s="20">
        <v>33.65</v>
      </c>
      <c r="I56" s="3">
        <f t="shared" si="7"/>
        <v>8.9955022488754765E-3</v>
      </c>
      <c r="J56" s="2">
        <v>8.9959999999999988E-3</v>
      </c>
      <c r="K56" s="2">
        <v>-4.9775112452229986E-7</v>
      </c>
      <c r="L56" s="2">
        <f t="shared" si="8"/>
        <v>2.2669919999999997</v>
      </c>
      <c r="M56" s="2">
        <f t="shared" si="1"/>
        <v>2.2569919999999999</v>
      </c>
      <c r="N56" s="20">
        <v>58.6</v>
      </c>
      <c r="O56" s="2">
        <v>1.9130434782608719E-2</v>
      </c>
      <c r="P56" s="2">
        <v>1.9130000000000001E-2</v>
      </c>
      <c r="Q56" s="2">
        <v>4.347826087179596E-7</v>
      </c>
      <c r="R56" s="2">
        <f t="shared" si="9"/>
        <v>4.8207599999999999</v>
      </c>
      <c r="S56" s="2">
        <f t="shared" si="2"/>
        <v>4.8107600000000001</v>
      </c>
      <c r="T56" s="20">
        <v>7034.96</v>
      </c>
      <c r="U56" s="4">
        <v>1.9721984664221891E-2</v>
      </c>
      <c r="V56" s="4">
        <v>2.0045E-2</v>
      </c>
      <c r="W56" s="21">
        <v>-3.2301533577810959E-4</v>
      </c>
      <c r="X56" s="2">
        <f t="shared" si="10"/>
        <v>5.0513399999999997</v>
      </c>
      <c r="Y56" s="2">
        <f t="shared" si="3"/>
        <v>5.0413399999999999</v>
      </c>
      <c r="Z56" s="2"/>
      <c r="AA56" s="23">
        <f t="shared" si="4"/>
        <v>18.552607859137584</v>
      </c>
      <c r="AB56" s="23">
        <f>AA56-r_f</f>
        <v>18.542607859137583</v>
      </c>
      <c r="AC56" s="22"/>
    </row>
    <row r="57" spans="1:29" x14ac:dyDescent="0.3">
      <c r="A57" s="1">
        <v>40037</v>
      </c>
      <c r="B57" s="19">
        <v>59.1</v>
      </c>
      <c r="C57" s="3">
        <f t="shared" si="5"/>
        <v>5.1020408163266031E-3</v>
      </c>
      <c r="D57" s="2">
        <v>5.1019999999999998E-3</v>
      </c>
      <c r="E57" s="2">
        <v>4.0816326603299036E-8</v>
      </c>
      <c r="F57" s="2">
        <f t="shared" si="6"/>
        <v>1.285704</v>
      </c>
      <c r="G57" s="2">
        <f t="shared" si="0"/>
        <v>1.2757039999999999</v>
      </c>
      <c r="H57" s="20">
        <v>33.35</v>
      </c>
      <c r="I57" s="3">
        <f t="shared" si="7"/>
        <v>-6.3202247191011238E-2</v>
      </c>
      <c r="J57" s="2">
        <v>1.7346E-2</v>
      </c>
      <c r="K57" s="38">
        <v>-8.0548247191011238E-2</v>
      </c>
      <c r="L57" s="2">
        <f t="shared" si="8"/>
        <v>4.3711919999999997</v>
      </c>
      <c r="M57" s="2">
        <f t="shared" si="1"/>
        <v>4.361192</v>
      </c>
      <c r="N57" s="20">
        <v>57.5</v>
      </c>
      <c r="O57" s="2">
        <v>7.0052539404553164E-3</v>
      </c>
      <c r="P57" s="2">
        <v>7.0049999999999999E-3</v>
      </c>
      <c r="Q57" s="2">
        <v>2.5394045531645926E-7</v>
      </c>
      <c r="R57" s="2">
        <f t="shared" si="9"/>
        <v>1.7652600000000001</v>
      </c>
      <c r="S57" s="2">
        <f t="shared" si="2"/>
        <v>1.75526</v>
      </c>
      <c r="T57" s="20">
        <v>6898.9</v>
      </c>
      <c r="U57" s="4">
        <v>-1.4647518750851496E-3</v>
      </c>
      <c r="V57" s="4">
        <v>-7.5300000000000009E-4</v>
      </c>
      <c r="W57" s="21">
        <v>-7.1175187508514947E-4</v>
      </c>
      <c r="X57" s="2">
        <f t="shared" si="10"/>
        <v>-0.18975600000000004</v>
      </c>
      <c r="Y57" s="2">
        <f t="shared" si="3"/>
        <v>-0.19975600000000004</v>
      </c>
      <c r="Z57" s="2"/>
      <c r="AA57" s="23">
        <f t="shared" si="4"/>
        <v>-12.526197196856549</v>
      </c>
      <c r="AB57" s="23">
        <f>AA57-r_f</f>
        <v>-12.536197196856548</v>
      </c>
      <c r="AC57" s="22"/>
    </row>
    <row r="58" spans="1:29" x14ac:dyDescent="0.3">
      <c r="A58" s="1">
        <v>40036</v>
      </c>
      <c r="B58" s="19">
        <v>58.8</v>
      </c>
      <c r="C58" s="3">
        <f t="shared" si="5"/>
        <v>8.5763293310463125E-3</v>
      </c>
      <c r="D58" s="2">
        <v>8.5760000000000003E-3</v>
      </c>
      <c r="E58" s="2">
        <v>3.2933104631219234E-7</v>
      </c>
      <c r="F58" s="2">
        <f t="shared" si="6"/>
        <v>2.161152</v>
      </c>
      <c r="G58" s="2">
        <f t="shared" si="0"/>
        <v>2.1511520000000002</v>
      </c>
      <c r="H58" s="20">
        <v>35.6</v>
      </c>
      <c r="I58" s="3">
        <f t="shared" si="7"/>
        <v>2.8169014084507443E-3</v>
      </c>
      <c r="J58" s="2">
        <v>2.8170000000000001E-3</v>
      </c>
      <c r="K58" s="2">
        <v>-9.8591549255785255E-8</v>
      </c>
      <c r="L58" s="2">
        <f t="shared" si="8"/>
        <v>0.70988399999999996</v>
      </c>
      <c r="M58" s="2">
        <f t="shared" si="1"/>
        <v>0.69988399999999995</v>
      </c>
      <c r="N58" s="20">
        <v>57.1</v>
      </c>
      <c r="O58" s="2">
        <v>-1.2110726643598543E-2</v>
      </c>
      <c r="P58" s="2">
        <v>-1.2111E-2</v>
      </c>
      <c r="Q58" s="2">
        <v>2.7335640145724482E-7</v>
      </c>
      <c r="R58" s="2">
        <f t="shared" si="9"/>
        <v>-3.0519720000000001</v>
      </c>
      <c r="S58" s="2">
        <f t="shared" si="2"/>
        <v>-3.0619719999999999</v>
      </c>
      <c r="T58" s="20">
        <v>6909.02</v>
      </c>
      <c r="U58" s="4">
        <v>3.7992872159434287E-3</v>
      </c>
      <c r="V58" s="4">
        <v>3.8250000000000003E-3</v>
      </c>
      <c r="W58" s="21">
        <v>-2.5712784056571621E-5</v>
      </c>
      <c r="X58" s="2">
        <f t="shared" si="10"/>
        <v>0.96390000000000009</v>
      </c>
      <c r="Y58" s="2">
        <f t="shared" si="3"/>
        <v>0.95390000000000008</v>
      </c>
      <c r="Z58" s="2"/>
      <c r="AA58" s="23">
        <f t="shared" si="4"/>
        <v>-26.062017494834272</v>
      </c>
      <c r="AB58" s="23">
        <f>AA58-r_f</f>
        <v>-26.072017494834274</v>
      </c>
      <c r="AC58" s="22"/>
    </row>
    <row r="59" spans="1:29" x14ac:dyDescent="0.3">
      <c r="A59" s="1">
        <v>40035</v>
      </c>
      <c r="B59" s="19">
        <v>58.3</v>
      </c>
      <c r="C59" s="3">
        <f t="shared" si="5"/>
        <v>-1.0186757215619719E-2</v>
      </c>
      <c r="D59" s="2">
        <v>-1.0187E-2</v>
      </c>
      <c r="E59" s="2">
        <v>2.4278438028046967E-7</v>
      </c>
      <c r="F59" s="2">
        <f t="shared" si="6"/>
        <v>-2.5671240000000002</v>
      </c>
      <c r="G59" s="2">
        <f t="shared" si="0"/>
        <v>-2.577124</v>
      </c>
      <c r="H59" s="20">
        <v>35.5</v>
      </c>
      <c r="I59" s="3">
        <f t="shared" si="7"/>
        <v>2.8248587570621872E-3</v>
      </c>
      <c r="J59" s="2">
        <v>2.8249999999999998E-3</v>
      </c>
      <c r="K59" s="2">
        <v>-1.4124293781260511E-7</v>
      </c>
      <c r="L59" s="2">
        <f t="shared" si="8"/>
        <v>0.71189999999999998</v>
      </c>
      <c r="M59" s="2">
        <f t="shared" si="1"/>
        <v>0.70189999999999997</v>
      </c>
      <c r="N59" s="20">
        <v>57.8</v>
      </c>
      <c r="O59" s="2">
        <v>1.7605633802816902E-2</v>
      </c>
      <c r="P59" s="2">
        <v>1.7606E-2</v>
      </c>
      <c r="Q59" s="2">
        <v>-3.6619718309788274E-7</v>
      </c>
      <c r="R59" s="2">
        <f t="shared" si="9"/>
        <v>4.436712</v>
      </c>
      <c r="S59" s="2">
        <f t="shared" si="2"/>
        <v>4.4267120000000002</v>
      </c>
      <c r="T59" s="20">
        <v>6882.87</v>
      </c>
      <c r="U59" s="4">
        <v>2.0702758183922978E-3</v>
      </c>
      <c r="V59" s="4">
        <v>2.434E-3</v>
      </c>
      <c r="W59" s="21">
        <v>-3.6372418160770213E-4</v>
      </c>
      <c r="X59" s="2">
        <f t="shared" si="10"/>
        <v>0.61336800000000002</v>
      </c>
      <c r="Y59" s="2">
        <f t="shared" si="3"/>
        <v>0.60336800000000002</v>
      </c>
      <c r="Z59" s="2"/>
      <c r="AA59" s="23">
        <f t="shared" si="4"/>
        <v>27.962326755620655</v>
      </c>
      <c r="AB59" s="23">
        <f>AA59-r_f</f>
        <v>27.952326755620653</v>
      </c>
      <c r="AC59" s="22"/>
    </row>
    <row r="60" spans="1:29" x14ac:dyDescent="0.3">
      <c r="A60" s="1">
        <v>40031</v>
      </c>
      <c r="B60" s="19">
        <v>58.9</v>
      </c>
      <c r="C60" s="3">
        <f t="shared" si="5"/>
        <v>3.4071550255535899E-3</v>
      </c>
      <c r="D60" s="2">
        <v>3.4069999999999999E-3</v>
      </c>
      <c r="E60" s="2">
        <v>1.5502555359000678E-7</v>
      </c>
      <c r="F60" s="2">
        <f t="shared" si="6"/>
        <v>0.85856399999999999</v>
      </c>
      <c r="G60" s="2">
        <f t="shared" si="0"/>
        <v>0.84856399999999998</v>
      </c>
      <c r="H60" s="20">
        <v>35.4</v>
      </c>
      <c r="I60" s="3">
        <f t="shared" si="7"/>
        <v>-1.117318435754186E-2</v>
      </c>
      <c r="J60" s="2">
        <v>-1.1172999999999999E-2</v>
      </c>
      <c r="K60" s="2">
        <v>-1.8435754186099662E-7</v>
      </c>
      <c r="L60" s="2">
        <f t="shared" si="8"/>
        <v>-2.8155959999999998</v>
      </c>
      <c r="M60" s="2">
        <f t="shared" si="1"/>
        <v>-2.8255959999999996</v>
      </c>
      <c r="N60" s="20">
        <v>56.8</v>
      </c>
      <c r="O60" s="2">
        <v>-1.75746924428825E-3</v>
      </c>
      <c r="P60" s="2">
        <v>-1.7569999999999999E-3</v>
      </c>
      <c r="Q60" s="2">
        <v>-4.6924428825012229E-7</v>
      </c>
      <c r="R60" s="2">
        <f t="shared" si="9"/>
        <v>-0.44276399999999999</v>
      </c>
      <c r="S60" s="2">
        <f t="shared" si="2"/>
        <v>-0.452764</v>
      </c>
      <c r="T60" s="20">
        <v>6868.65</v>
      </c>
      <c r="U60" s="4">
        <v>2.9803277922502503E-3</v>
      </c>
      <c r="V60" s="4">
        <v>3.4139999999999999E-3</v>
      </c>
      <c r="W60" s="21">
        <v>-4.3367220774974966E-4</v>
      </c>
      <c r="X60" s="2">
        <f t="shared" si="10"/>
        <v>0.86032799999999998</v>
      </c>
      <c r="Y60" s="2">
        <f t="shared" si="3"/>
        <v>0.85032799999999997</v>
      </c>
      <c r="Z60" s="2"/>
      <c r="AA60" s="23">
        <f t="shared" si="4"/>
        <v>12.221953477601383</v>
      </c>
      <c r="AB60" s="23">
        <f>AA60-r_f</f>
        <v>12.211953477601384</v>
      </c>
      <c r="AC60" s="22"/>
    </row>
    <row r="61" spans="1:29" x14ac:dyDescent="0.3">
      <c r="A61" s="1">
        <v>40030</v>
      </c>
      <c r="B61" s="19">
        <v>58.7</v>
      </c>
      <c r="C61" s="3">
        <f t="shared" si="5"/>
        <v>1.9097222222222248E-2</v>
      </c>
      <c r="D61" s="2">
        <v>1.9096999999999999E-2</v>
      </c>
      <c r="E61" s="2">
        <v>2.2222222224865806E-7</v>
      </c>
      <c r="F61" s="2">
        <f t="shared" si="6"/>
        <v>4.8124440000000002</v>
      </c>
      <c r="G61" s="2">
        <f t="shared" si="0"/>
        <v>4.8024440000000004</v>
      </c>
      <c r="H61" s="20">
        <v>35.799999999999997</v>
      </c>
      <c r="I61" s="3">
        <f t="shared" si="7"/>
        <v>-3.3738191632928474E-2</v>
      </c>
      <c r="J61" s="2">
        <v>-3.3738000000000004E-2</v>
      </c>
      <c r="K61" s="2">
        <v>-1.9163292847013125E-7</v>
      </c>
      <c r="L61" s="2">
        <f t="shared" si="8"/>
        <v>-8.5019760000000009</v>
      </c>
      <c r="M61" s="2">
        <f t="shared" si="1"/>
        <v>-8.5119760000000007</v>
      </c>
      <c r="N61" s="20">
        <v>56.9</v>
      </c>
      <c r="O61" s="2">
        <v>-1.2152777777777827E-2</v>
      </c>
      <c r="P61" s="2">
        <v>-1.2153000000000001E-2</v>
      </c>
      <c r="Q61" s="2">
        <v>2.2222222217406495E-7</v>
      </c>
      <c r="R61" s="2">
        <f t="shared" si="9"/>
        <v>-3.0625560000000003</v>
      </c>
      <c r="S61" s="2">
        <f t="shared" si="2"/>
        <v>-3.0725560000000001</v>
      </c>
      <c r="T61" s="20">
        <v>6848.24</v>
      </c>
      <c r="U61" s="4">
        <v>-1.5473262151247811E-2</v>
      </c>
      <c r="V61" s="4">
        <v>-1.5269E-2</v>
      </c>
      <c r="W61" s="21">
        <v>-2.0426215124781134E-4</v>
      </c>
      <c r="X61" s="2">
        <f t="shared" si="10"/>
        <v>-3.847788</v>
      </c>
      <c r="Y61" s="2">
        <f t="shared" si="3"/>
        <v>-3.8577879999999998</v>
      </c>
      <c r="Z61" s="2"/>
      <c r="AA61" s="23">
        <f t="shared" si="4"/>
        <v>23.998802226945649</v>
      </c>
      <c r="AB61" s="23">
        <f>AA61-r_f</f>
        <v>23.988802226945648</v>
      </c>
      <c r="AC61" s="22"/>
    </row>
    <row r="62" spans="1:29" x14ac:dyDescent="0.3">
      <c r="A62" s="1">
        <v>40029</v>
      </c>
      <c r="B62" s="19">
        <v>57.6</v>
      </c>
      <c r="C62" s="3">
        <f t="shared" si="5"/>
        <v>2.4911032028469723E-2</v>
      </c>
      <c r="D62" s="2">
        <v>2.4910999999999999E-2</v>
      </c>
      <c r="E62" s="2">
        <v>3.202846972361062E-8</v>
      </c>
      <c r="F62" s="2">
        <f t="shared" si="6"/>
        <v>6.2775720000000002</v>
      </c>
      <c r="G62" s="2">
        <f t="shared" si="0"/>
        <v>6.2675720000000004</v>
      </c>
      <c r="H62" s="20">
        <v>37.049999999999997</v>
      </c>
      <c r="I62" s="3">
        <f t="shared" si="7"/>
        <v>3.4916201117318441E-2</v>
      </c>
      <c r="J62" s="2">
        <v>3.4916000000000003E-2</v>
      </c>
      <c r="K62" s="2">
        <v>2.0111731843797109E-7</v>
      </c>
      <c r="L62" s="2">
        <f t="shared" si="8"/>
        <v>8.7988320000000009</v>
      </c>
      <c r="M62" s="2">
        <f t="shared" si="1"/>
        <v>8.7888320000000011</v>
      </c>
      <c r="N62" s="20">
        <v>57.6</v>
      </c>
      <c r="O62" s="2">
        <v>-1.2006861063464765E-2</v>
      </c>
      <c r="P62" s="2">
        <v>-1.2007E-2</v>
      </c>
      <c r="Q62" s="2">
        <v>1.3893653523500138E-7</v>
      </c>
      <c r="R62" s="2">
        <f t="shared" si="9"/>
        <v>-3.0257640000000001</v>
      </c>
      <c r="S62" s="2">
        <f t="shared" si="2"/>
        <v>-3.0357639999999999</v>
      </c>
      <c r="T62" s="20">
        <v>6955.87</v>
      </c>
      <c r="U62" s="4">
        <v>-1.4289945314459592E-2</v>
      </c>
      <c r="V62" s="4">
        <v>-1.3934E-2</v>
      </c>
      <c r="W62" s="21">
        <v>-3.5594531445959192E-4</v>
      </c>
      <c r="X62" s="2">
        <f t="shared" si="10"/>
        <v>-3.511368</v>
      </c>
      <c r="Y62" s="2">
        <f t="shared" si="3"/>
        <v>-3.5213679999999998</v>
      </c>
      <c r="Z62" s="2"/>
      <c r="AA62" s="23">
        <f t="shared" si="4"/>
        <v>-72.499233789743784</v>
      </c>
      <c r="AB62" s="23">
        <f>AA62-r_f</f>
        <v>-72.509233789743789</v>
      </c>
      <c r="AC62" s="22"/>
    </row>
    <row r="63" spans="1:29" x14ac:dyDescent="0.3">
      <c r="A63" s="1">
        <v>40028</v>
      </c>
      <c r="B63" s="19">
        <v>56.2</v>
      </c>
      <c r="C63" s="3">
        <f t="shared" si="5"/>
        <v>-3.5460992907800663E-3</v>
      </c>
      <c r="D63" s="2">
        <v>-3.5460000000000001E-3</v>
      </c>
      <c r="E63" s="2">
        <v>-9.9290780066190604E-8</v>
      </c>
      <c r="F63" s="2">
        <f t="shared" si="6"/>
        <v>-0.89359200000000005</v>
      </c>
      <c r="G63" s="2">
        <f t="shared" si="0"/>
        <v>-0.90359200000000006</v>
      </c>
      <c r="H63" s="20">
        <v>35.799999999999997</v>
      </c>
      <c r="I63" s="3">
        <f t="shared" si="7"/>
        <v>9.8730606488009673E-3</v>
      </c>
      <c r="J63" s="2">
        <v>9.8729999999999998E-3</v>
      </c>
      <c r="K63" s="2">
        <v>6.0648800967455507E-8</v>
      </c>
      <c r="L63" s="2">
        <f t="shared" si="8"/>
        <v>2.4879959999999999</v>
      </c>
      <c r="M63" s="2">
        <f t="shared" si="1"/>
        <v>2.4779960000000001</v>
      </c>
      <c r="N63" s="20">
        <v>58.3</v>
      </c>
      <c r="O63" s="2">
        <v>-1.0186757215619719E-2</v>
      </c>
      <c r="P63" s="2">
        <v>-1.0187E-2</v>
      </c>
      <c r="Q63" s="2">
        <v>2.4278438028046967E-7</v>
      </c>
      <c r="R63" s="2">
        <f t="shared" si="9"/>
        <v>-2.5671240000000002</v>
      </c>
      <c r="S63" s="2">
        <f t="shared" si="2"/>
        <v>-2.577124</v>
      </c>
      <c r="T63" s="20">
        <v>7056.71</v>
      </c>
      <c r="U63" s="4">
        <v>-2.9670613800226345E-3</v>
      </c>
      <c r="V63" s="4">
        <v>3.2899999999999997E-4</v>
      </c>
      <c r="W63" s="21">
        <v>-3.2960613800226343E-3</v>
      </c>
      <c r="X63" s="2">
        <f t="shared" si="10"/>
        <v>8.2907999999999996E-2</v>
      </c>
      <c r="Y63" s="2">
        <f t="shared" si="3"/>
        <v>7.2908000000000001E-2</v>
      </c>
      <c r="Z63" s="2"/>
      <c r="AA63" s="23">
        <f t="shared" si="4"/>
        <v>-31.339485690242832</v>
      </c>
      <c r="AB63" s="23">
        <f>AA63-r_f</f>
        <v>-31.349485690242833</v>
      </c>
      <c r="AC63" s="22"/>
    </row>
    <row r="64" spans="1:29" x14ac:dyDescent="0.3">
      <c r="A64" s="1">
        <v>40025</v>
      </c>
      <c r="B64" s="19">
        <v>56.4</v>
      </c>
      <c r="C64" s="3">
        <f t="shared" si="5"/>
        <v>0</v>
      </c>
      <c r="D64" s="2">
        <v>0</v>
      </c>
      <c r="E64" s="2">
        <v>0</v>
      </c>
      <c r="F64" s="2">
        <f t="shared" si="6"/>
        <v>0</v>
      </c>
      <c r="G64" s="2">
        <f t="shared" si="0"/>
        <v>-0.01</v>
      </c>
      <c r="H64" s="20">
        <v>35.450000000000003</v>
      </c>
      <c r="I64" s="3">
        <f t="shared" si="7"/>
        <v>4.2492917847027113E-3</v>
      </c>
      <c r="J64" s="2">
        <v>4.2490000000000002E-3</v>
      </c>
      <c r="K64" s="2">
        <v>2.9178470271114948E-7</v>
      </c>
      <c r="L64" s="2">
        <f t="shared" si="8"/>
        <v>1.070748</v>
      </c>
      <c r="M64" s="2">
        <f t="shared" si="1"/>
        <v>1.060748</v>
      </c>
      <c r="N64" s="20">
        <v>58.9</v>
      </c>
      <c r="O64" s="2">
        <v>5.1785714285714261E-2</v>
      </c>
      <c r="P64" s="2">
        <v>5.1786000000000006E-2</v>
      </c>
      <c r="Q64" s="2">
        <v>-2.8571428574430957E-7</v>
      </c>
      <c r="R64" s="2">
        <f t="shared" si="9"/>
        <v>13.050072000000002</v>
      </c>
      <c r="S64" s="2">
        <f t="shared" si="2"/>
        <v>13.040072000000002</v>
      </c>
      <c r="T64" s="20">
        <v>7077.71</v>
      </c>
      <c r="U64" s="4">
        <v>7.2006842073057582E-3</v>
      </c>
      <c r="V64" s="4">
        <v>7.3029999999999996E-3</v>
      </c>
      <c r="W64" s="21">
        <v>-1.0231579269424137E-4</v>
      </c>
      <c r="X64" s="2">
        <f t="shared" si="10"/>
        <v>1.8403559999999999</v>
      </c>
      <c r="Y64" s="2">
        <f t="shared" si="3"/>
        <v>1.8303559999999999</v>
      </c>
      <c r="Z64" s="2"/>
      <c r="AA64" s="23">
        <f t="shared" si="4"/>
        <v>84.893122280612999</v>
      </c>
      <c r="AB64" s="23">
        <f>AA64-r_f</f>
        <v>84.883122280612994</v>
      </c>
      <c r="AC64" s="22"/>
    </row>
    <row r="65" spans="1:29" x14ac:dyDescent="0.3">
      <c r="A65" s="1">
        <v>40024</v>
      </c>
      <c r="B65" s="19">
        <v>56.4</v>
      </c>
      <c r="C65" s="3">
        <f t="shared" si="5"/>
        <v>-5.2910052910053662E-3</v>
      </c>
      <c r="D65" s="2">
        <v>-5.2910000000000006E-3</v>
      </c>
      <c r="E65" s="2">
        <v>-5.2910053656082812E-9</v>
      </c>
      <c r="F65" s="2">
        <f t="shared" si="6"/>
        <v>-1.3333320000000002</v>
      </c>
      <c r="G65" s="2">
        <f t="shared" si="0"/>
        <v>-1.3433320000000002</v>
      </c>
      <c r="H65" s="20">
        <v>35.299999999999997</v>
      </c>
      <c r="I65" s="3">
        <f t="shared" si="7"/>
        <v>0</v>
      </c>
      <c r="J65" s="2">
        <v>0</v>
      </c>
      <c r="K65" s="2">
        <v>0</v>
      </c>
      <c r="L65" s="2">
        <f t="shared" si="8"/>
        <v>0</v>
      </c>
      <c r="M65" s="2">
        <f t="shared" si="1"/>
        <v>-0.01</v>
      </c>
      <c r="N65" s="20">
        <v>56</v>
      </c>
      <c r="O65" s="2">
        <v>-8.8495575221238937E-3</v>
      </c>
      <c r="P65" s="2">
        <v>-8.8500000000000002E-3</v>
      </c>
      <c r="Q65" s="2">
        <v>4.424778761065451E-7</v>
      </c>
      <c r="R65" s="2">
        <f t="shared" si="9"/>
        <v>-2.2302</v>
      </c>
      <c r="S65" s="2">
        <f t="shared" si="2"/>
        <v>-2.2401999999999997</v>
      </c>
      <c r="T65" s="20">
        <v>7027.11</v>
      </c>
      <c r="U65" s="4">
        <v>-7.9789599400308091E-3</v>
      </c>
      <c r="V65" s="4">
        <v>-6.8769999999999994E-3</v>
      </c>
      <c r="W65" s="21">
        <v>-1.1019599400308097E-3</v>
      </c>
      <c r="X65" s="2">
        <f t="shared" si="10"/>
        <v>-1.7330039999999998</v>
      </c>
      <c r="Y65" s="2">
        <f t="shared" si="3"/>
        <v>-1.7430039999999998</v>
      </c>
      <c r="Z65" s="2"/>
      <c r="AA65" s="23">
        <f t="shared" si="4"/>
        <v>-14.987766318175716</v>
      </c>
      <c r="AB65" s="23">
        <f>AA65-r_f</f>
        <v>-14.997766318175715</v>
      </c>
      <c r="AC65" s="22"/>
    </row>
    <row r="66" spans="1:29" x14ac:dyDescent="0.3">
      <c r="A66" s="1">
        <v>40023</v>
      </c>
      <c r="B66" s="19">
        <v>56.7</v>
      </c>
      <c r="C66" s="3">
        <f t="shared" si="5"/>
        <v>-3.5149384885763751E-3</v>
      </c>
      <c r="D66" s="2">
        <v>-3.5149999999999999E-3</v>
      </c>
      <c r="E66" s="2">
        <v>6.1511423624788231E-8</v>
      </c>
      <c r="F66" s="2">
        <f t="shared" si="6"/>
        <v>-0.88578000000000001</v>
      </c>
      <c r="G66" s="2">
        <f t="shared" si="0"/>
        <v>-0.89578000000000002</v>
      </c>
      <c r="H66" s="20">
        <v>35.299999999999997</v>
      </c>
      <c r="I66" s="3">
        <f t="shared" si="7"/>
        <v>-1.3966480446927375E-2</v>
      </c>
      <c r="J66" s="2">
        <v>-1.3966000000000001E-2</v>
      </c>
      <c r="K66" s="2">
        <v>-4.8044692737420069E-7</v>
      </c>
      <c r="L66" s="2">
        <f t="shared" si="8"/>
        <v>-3.5194320000000001</v>
      </c>
      <c r="M66" s="2">
        <f t="shared" si="1"/>
        <v>-3.5294319999999999</v>
      </c>
      <c r="N66" s="20">
        <v>56.5</v>
      </c>
      <c r="O66" s="2">
        <v>-2.4179620034542292E-2</v>
      </c>
      <c r="P66" s="2">
        <v>-2.418E-2</v>
      </c>
      <c r="Q66" s="2">
        <v>3.7996545770857537E-7</v>
      </c>
      <c r="R66" s="2">
        <f t="shared" si="9"/>
        <v>-6.0933599999999997</v>
      </c>
      <c r="S66" s="2">
        <f t="shared" si="2"/>
        <v>-6.1033599999999995</v>
      </c>
      <c r="T66" s="20">
        <v>7083.63</v>
      </c>
      <c r="U66" s="4">
        <v>-8.2602626763531081E-3</v>
      </c>
      <c r="V66" s="4">
        <v>-8.0089999999999988E-3</v>
      </c>
      <c r="W66" s="21">
        <v>-2.512626763531093E-4</v>
      </c>
      <c r="X66" s="2">
        <f t="shared" si="10"/>
        <v>-2.0182679999999995</v>
      </c>
      <c r="Y66" s="2">
        <f t="shared" si="3"/>
        <v>-2.0282679999999993</v>
      </c>
      <c r="Z66" s="2"/>
      <c r="AA66" s="23">
        <f t="shared" si="4"/>
        <v>-22.498258268253572</v>
      </c>
      <c r="AB66" s="23">
        <f>AA66-r_f</f>
        <v>-22.508258268253574</v>
      </c>
      <c r="AC66" s="22"/>
    </row>
    <row r="67" spans="1:29" x14ac:dyDescent="0.3">
      <c r="A67" s="1">
        <v>40022</v>
      </c>
      <c r="B67" s="19">
        <v>56.9</v>
      </c>
      <c r="C67" s="3">
        <f t="shared" si="5"/>
        <v>-1.7543859649123057E-3</v>
      </c>
      <c r="D67" s="2">
        <v>-1.7539999999999999E-3</v>
      </c>
      <c r="E67" s="2">
        <v>-3.859649123057543E-7</v>
      </c>
      <c r="F67" s="2">
        <f t="shared" si="6"/>
        <v>-0.44200799999999996</v>
      </c>
      <c r="G67" s="2">
        <f t="shared" si="0"/>
        <v>-0.45200799999999997</v>
      </c>
      <c r="H67" s="20">
        <v>35.799999999999997</v>
      </c>
      <c r="I67" s="3">
        <f t="shared" si="7"/>
        <v>2.2857142857142777E-2</v>
      </c>
      <c r="J67" s="2">
        <v>2.2856999999999999E-2</v>
      </c>
      <c r="K67" s="2">
        <v>1.4285714277847972E-7</v>
      </c>
      <c r="L67" s="2">
        <f t="shared" si="8"/>
        <v>5.7599640000000001</v>
      </c>
      <c r="M67" s="2">
        <f t="shared" si="1"/>
        <v>5.7499640000000003</v>
      </c>
      <c r="N67" s="20">
        <v>57.9</v>
      </c>
      <c r="O67" s="2">
        <v>5.2083333333332836E-3</v>
      </c>
      <c r="P67" s="2">
        <v>5.2080000000000008E-3</v>
      </c>
      <c r="Q67" s="2">
        <v>3.3333333328278147E-7</v>
      </c>
      <c r="R67" s="2">
        <f t="shared" si="9"/>
        <v>1.3124160000000002</v>
      </c>
      <c r="S67" s="2">
        <f t="shared" si="2"/>
        <v>1.3024160000000002</v>
      </c>
      <c r="T67" s="20">
        <v>7142.63</v>
      </c>
      <c r="U67" s="4">
        <v>1.6248294427062632E-2</v>
      </c>
      <c r="V67" s="4">
        <v>1.6721E-2</v>
      </c>
      <c r="W67" s="21">
        <v>-4.7270557293736803E-4</v>
      </c>
      <c r="X67" s="2">
        <f t="shared" si="10"/>
        <v>4.213692</v>
      </c>
      <c r="Y67" s="2">
        <f t="shared" si="3"/>
        <v>4.2036920000000002</v>
      </c>
      <c r="Z67" s="2"/>
      <c r="AA67" s="23">
        <f t="shared" si="4"/>
        <v>-22.701737574963946</v>
      </c>
      <c r="AB67" s="23">
        <f>AA67-r_f</f>
        <v>-22.711737574963948</v>
      </c>
      <c r="AC67" s="22"/>
    </row>
    <row r="68" spans="1:29" x14ac:dyDescent="0.3">
      <c r="A68" s="1">
        <v>40021</v>
      </c>
      <c r="B68" s="19">
        <v>57</v>
      </c>
      <c r="C68" s="3">
        <f t="shared" si="5"/>
        <v>1.7857142857142856E-2</v>
      </c>
      <c r="D68" s="2">
        <v>1.7857000000000001E-2</v>
      </c>
      <c r="E68" s="2">
        <v>1.4285714285480755E-7</v>
      </c>
      <c r="F68" s="2">
        <f t="shared" si="6"/>
        <v>4.4999640000000003</v>
      </c>
      <c r="G68" s="2">
        <f t="shared" si="0"/>
        <v>4.4899640000000005</v>
      </c>
      <c r="H68" s="20">
        <v>35</v>
      </c>
      <c r="I68" s="3">
        <f t="shared" si="7"/>
        <v>8.6455331412102921E-3</v>
      </c>
      <c r="J68" s="2">
        <v>8.6460000000000009E-3</v>
      </c>
      <c r="K68" s="2">
        <v>-4.668587897087989E-7</v>
      </c>
      <c r="L68" s="2">
        <f t="shared" si="8"/>
        <v>2.1787920000000001</v>
      </c>
      <c r="M68" s="2">
        <f t="shared" si="1"/>
        <v>2.1687920000000003</v>
      </c>
      <c r="N68" s="20">
        <v>57.6</v>
      </c>
      <c r="O68" s="2">
        <v>6.9930069930069678E-3</v>
      </c>
      <c r="P68" s="2">
        <v>6.9930000000000001E-3</v>
      </c>
      <c r="Q68" s="2">
        <v>6.9930069677634488E-9</v>
      </c>
      <c r="R68" s="2">
        <f t="shared" si="9"/>
        <v>1.7622359999999999</v>
      </c>
      <c r="S68" s="2">
        <f t="shared" si="2"/>
        <v>1.7522359999999999</v>
      </c>
      <c r="T68" s="20">
        <v>7028.43</v>
      </c>
      <c r="U68" s="4">
        <v>7.9087602964459398E-3</v>
      </c>
      <c r="V68" s="4">
        <v>8.1120000000000012E-3</v>
      </c>
      <c r="W68" s="21">
        <v>-2.0323970355406139E-4</v>
      </c>
      <c r="X68" s="2">
        <f t="shared" si="10"/>
        <v>2.0442240000000003</v>
      </c>
      <c r="Y68" s="2">
        <f t="shared" si="3"/>
        <v>2.0342240000000005</v>
      </c>
      <c r="Z68" s="2"/>
      <c r="AA68" s="23">
        <f t="shared" si="4"/>
        <v>-1.6561484738001386</v>
      </c>
      <c r="AB68" s="23">
        <f>AA68-r_f</f>
        <v>-1.6661484738001386</v>
      </c>
      <c r="AC68" s="22"/>
    </row>
    <row r="69" spans="1:29" x14ac:dyDescent="0.3">
      <c r="A69" s="1">
        <v>40018</v>
      </c>
      <c r="B69" s="19">
        <v>56</v>
      </c>
      <c r="C69" s="3">
        <f t="shared" si="5"/>
        <v>-5.3285968028418682E-3</v>
      </c>
      <c r="D69" s="2">
        <v>-5.3290000000000004E-3</v>
      </c>
      <c r="E69" s="2">
        <v>4.0319715813221663E-7</v>
      </c>
      <c r="F69" s="2">
        <f t="shared" si="6"/>
        <v>-1.342908</v>
      </c>
      <c r="G69" s="2">
        <f t="shared" ref="G69:G132" si="11">F69-r_f</f>
        <v>-1.352908</v>
      </c>
      <c r="H69" s="20">
        <v>34.700000000000003</v>
      </c>
      <c r="I69" s="3">
        <f t="shared" si="7"/>
        <v>-8.5714285714284903E-3</v>
      </c>
      <c r="J69" s="2">
        <v>-8.5710000000000005E-3</v>
      </c>
      <c r="K69" s="2">
        <v>-4.2857142848982954E-7</v>
      </c>
      <c r="L69" s="2">
        <f t="shared" si="8"/>
        <v>-2.1598920000000001</v>
      </c>
      <c r="M69" s="2">
        <f t="shared" ref="M69:M132" si="12">L69-r_f</f>
        <v>-2.1698919999999999</v>
      </c>
      <c r="N69" s="20">
        <v>57.2</v>
      </c>
      <c r="O69" s="2">
        <v>1.2389380530973501E-2</v>
      </c>
      <c r="P69" s="2">
        <v>1.2388999999999999E-2</v>
      </c>
      <c r="Q69" s="2">
        <v>3.8053097350249088E-7</v>
      </c>
      <c r="R69" s="2">
        <f t="shared" si="9"/>
        <v>3.1220279999999998</v>
      </c>
      <c r="S69" s="2">
        <f t="shared" ref="S69:S132" si="13">R69-r_f</f>
        <v>3.112028</v>
      </c>
      <c r="T69" s="20">
        <v>6973.28</v>
      </c>
      <c r="U69" s="4">
        <v>-1.0886879591112243E-3</v>
      </c>
      <c r="V69" s="4">
        <v>-1.3100000000000001E-4</v>
      </c>
      <c r="W69" s="21">
        <v>-9.5768795911122429E-4</v>
      </c>
      <c r="X69" s="2">
        <f t="shared" si="10"/>
        <v>-3.3012000000000007E-2</v>
      </c>
      <c r="Y69" s="2">
        <f t="shared" ref="Y69:Y132" si="14">X69-r_f</f>
        <v>-4.3012000000000009E-2</v>
      </c>
      <c r="Z69" s="2"/>
      <c r="AA69" s="23">
        <f t="shared" ref="AA69:AA132" si="15">(w_1*D69+w_2*J69+w_3*P69)*252</f>
        <v>34.279670767504889</v>
      </c>
      <c r="AB69" s="23">
        <f>AA69-r_f</f>
        <v>34.269670767504891</v>
      </c>
      <c r="AC69" s="22"/>
    </row>
    <row r="70" spans="1:29" x14ac:dyDescent="0.3">
      <c r="A70" s="1">
        <v>40017</v>
      </c>
      <c r="B70" s="19">
        <v>56.3</v>
      </c>
      <c r="C70" s="3">
        <f t="shared" ref="C70:C133" si="16">(B70-B71)/B71</f>
        <v>-3.5398230088496078E-3</v>
      </c>
      <c r="D70" s="2">
        <v>-3.5399999999999997E-3</v>
      </c>
      <c r="E70" s="2">
        <v>1.7699115039196411E-7</v>
      </c>
      <c r="F70" s="2">
        <f t="shared" ref="F70:F133" si="17">D70*252</f>
        <v>-0.89207999999999998</v>
      </c>
      <c r="G70" s="2">
        <f t="shared" si="11"/>
        <v>-0.90207999999999999</v>
      </c>
      <c r="H70" s="20">
        <v>35</v>
      </c>
      <c r="I70" s="3">
        <f t="shared" ref="I70:I133" si="18">(H70-H71)/H71</f>
        <v>-1.9607843137254981E-2</v>
      </c>
      <c r="J70" s="2">
        <v>-1.9608E-2</v>
      </c>
      <c r="K70" s="2">
        <v>1.5686274501894304E-7</v>
      </c>
      <c r="L70" s="2">
        <f t="shared" ref="L70:L133" si="19">J70*252</f>
        <v>-4.9412159999999998</v>
      </c>
      <c r="M70" s="2">
        <f t="shared" si="12"/>
        <v>-4.9512159999999996</v>
      </c>
      <c r="N70" s="20">
        <v>56.5</v>
      </c>
      <c r="O70" s="2">
        <v>2.1699819168173651E-2</v>
      </c>
      <c r="P70" s="2">
        <v>2.1700000000000001E-2</v>
      </c>
      <c r="Q70" s="2">
        <v>-1.8083182634978656E-7</v>
      </c>
      <c r="R70" s="2">
        <f t="shared" ref="R70:R133" si="20">P70*252</f>
        <v>5.4683999999999999</v>
      </c>
      <c r="S70" s="2">
        <f t="shared" si="13"/>
        <v>5.4584000000000001</v>
      </c>
      <c r="T70" s="20">
        <v>6980.88</v>
      </c>
      <c r="U70" s="4">
        <v>-6.3561869749697935E-4</v>
      </c>
      <c r="V70" s="4">
        <v>5.2499999999999997E-4</v>
      </c>
      <c r="W70" s="21">
        <v>-1.1606186974969794E-3</v>
      </c>
      <c r="X70" s="2">
        <f t="shared" ref="X70:X133" si="21">V70*252</f>
        <v>0.1323</v>
      </c>
      <c r="Y70" s="2">
        <f t="shared" si="14"/>
        <v>0.12230000000000001</v>
      </c>
      <c r="Z70" s="2"/>
      <c r="AA70" s="23">
        <f t="shared" si="15"/>
        <v>65.891254879570695</v>
      </c>
      <c r="AB70" s="23">
        <f>AA70-r_f</f>
        <v>65.88125487957069</v>
      </c>
      <c r="AC70" s="22"/>
    </row>
    <row r="71" spans="1:29" x14ac:dyDescent="0.3">
      <c r="A71" s="1">
        <v>40016</v>
      </c>
      <c r="B71" s="19">
        <v>56.5</v>
      </c>
      <c r="C71" s="3">
        <f t="shared" si="16"/>
        <v>0</v>
      </c>
      <c r="D71" s="2">
        <v>0</v>
      </c>
      <c r="E71" s="2">
        <v>0</v>
      </c>
      <c r="F71" s="2">
        <f t="shared" si="17"/>
        <v>0</v>
      </c>
      <c r="G71" s="2">
        <f t="shared" si="11"/>
        <v>-0.01</v>
      </c>
      <c r="H71" s="20">
        <v>35.700000000000003</v>
      </c>
      <c r="I71" s="3">
        <f t="shared" si="18"/>
        <v>-5.5710306406684049E-3</v>
      </c>
      <c r="J71" s="2">
        <v>-5.5710000000000004E-3</v>
      </c>
      <c r="K71" s="2">
        <v>-3.0640668404434412E-8</v>
      </c>
      <c r="L71" s="2">
        <f t="shared" si="19"/>
        <v>-1.4038920000000001</v>
      </c>
      <c r="M71" s="2">
        <f t="shared" si="12"/>
        <v>-1.4138920000000001</v>
      </c>
      <c r="N71" s="20">
        <v>55.3</v>
      </c>
      <c r="O71" s="2">
        <v>-3.6036036036036548E-3</v>
      </c>
      <c r="P71" s="2">
        <v>-3.604E-3</v>
      </c>
      <c r="Q71" s="2">
        <v>3.9639639634516527E-7</v>
      </c>
      <c r="R71" s="2">
        <f t="shared" si="20"/>
        <v>-0.90820800000000002</v>
      </c>
      <c r="S71" s="2">
        <f t="shared" si="13"/>
        <v>-0.91820800000000002</v>
      </c>
      <c r="T71" s="20">
        <v>6985.32</v>
      </c>
      <c r="U71" s="4">
        <v>4.5992285721681327E-3</v>
      </c>
      <c r="V71" s="4">
        <v>4.6129999999999999E-3</v>
      </c>
      <c r="W71" s="21">
        <v>-1.3771427831867251E-5</v>
      </c>
      <c r="X71" s="2">
        <f t="shared" si="21"/>
        <v>1.1624760000000001</v>
      </c>
      <c r="Y71" s="2">
        <f t="shared" si="14"/>
        <v>1.1524760000000001</v>
      </c>
      <c r="Z71" s="2"/>
      <c r="AA71" s="23">
        <f t="shared" si="15"/>
        <v>1.4810603158571534</v>
      </c>
      <c r="AB71" s="23">
        <f>AA71-r_f</f>
        <v>1.4710603158571534</v>
      </c>
      <c r="AC71" s="22"/>
    </row>
    <row r="72" spans="1:29" x14ac:dyDescent="0.3">
      <c r="A72" s="1">
        <v>40015</v>
      </c>
      <c r="B72" s="19">
        <v>56.5</v>
      </c>
      <c r="C72" s="3">
        <f t="shared" si="16"/>
        <v>1.8018018018018018E-2</v>
      </c>
      <c r="D72" s="2">
        <v>1.8017999999999999E-2</v>
      </c>
      <c r="E72" s="2">
        <v>1.8018018018567394E-8</v>
      </c>
      <c r="F72" s="2">
        <f t="shared" si="17"/>
        <v>4.5405359999999995</v>
      </c>
      <c r="G72" s="2">
        <f t="shared" si="11"/>
        <v>4.5305359999999997</v>
      </c>
      <c r="H72" s="20">
        <v>35.9</v>
      </c>
      <c r="I72" s="3">
        <f t="shared" si="18"/>
        <v>-1.1019283746556436E-2</v>
      </c>
      <c r="J72" s="2">
        <v>-1.1019000000000001E-2</v>
      </c>
      <c r="K72" s="2">
        <v>-2.8374655643495506E-7</v>
      </c>
      <c r="L72" s="2">
        <f t="shared" si="19"/>
        <v>-2.7767880000000003</v>
      </c>
      <c r="M72" s="2">
        <f t="shared" si="12"/>
        <v>-2.786788</v>
      </c>
      <c r="N72" s="20">
        <v>55.5</v>
      </c>
      <c r="O72" s="2">
        <v>1.2773722627737278E-2</v>
      </c>
      <c r="P72" s="2">
        <v>1.2774000000000001E-2</v>
      </c>
      <c r="Q72" s="2">
        <v>-2.773722627223002E-7</v>
      </c>
      <c r="R72" s="2">
        <f t="shared" si="20"/>
        <v>3.2190480000000004</v>
      </c>
      <c r="S72" s="2">
        <f t="shared" si="13"/>
        <v>3.2090480000000006</v>
      </c>
      <c r="T72" s="20">
        <v>6953.34</v>
      </c>
      <c r="U72" s="4">
        <v>2.0867981195759064E-3</v>
      </c>
      <c r="V72" s="4">
        <v>2.1199999999999999E-3</v>
      </c>
      <c r="W72" s="21">
        <v>-3.3201880424093503E-5</v>
      </c>
      <c r="X72" s="2">
        <f t="shared" si="21"/>
        <v>0.53423999999999994</v>
      </c>
      <c r="Y72" s="2">
        <f t="shared" si="14"/>
        <v>0.52423999999999993</v>
      </c>
      <c r="Z72" s="2"/>
      <c r="AA72" s="23">
        <f t="shared" si="15"/>
        <v>36.013548955140301</v>
      </c>
      <c r="AB72" s="23">
        <f>AA72-r_f</f>
        <v>36.003548955140303</v>
      </c>
      <c r="AC72" s="22"/>
    </row>
    <row r="73" spans="1:29" x14ac:dyDescent="0.3">
      <c r="A73" s="1">
        <v>40014</v>
      </c>
      <c r="B73" s="19">
        <v>55.5</v>
      </c>
      <c r="C73" s="3">
        <f t="shared" si="16"/>
        <v>1.6483516483516456E-2</v>
      </c>
      <c r="D73" s="2">
        <v>1.6484000000000002E-2</v>
      </c>
      <c r="E73" s="2">
        <v>-4.8351648354594268E-7</v>
      </c>
      <c r="F73" s="2">
        <f t="shared" si="17"/>
        <v>4.1539680000000008</v>
      </c>
      <c r="G73" s="2">
        <f t="shared" si="11"/>
        <v>4.143968000000001</v>
      </c>
      <c r="H73" s="20">
        <v>36.299999999999997</v>
      </c>
      <c r="I73" s="3">
        <f t="shared" si="18"/>
        <v>-1.3755158184320293E-3</v>
      </c>
      <c r="J73" s="2">
        <v>-1.3760000000000001E-3</v>
      </c>
      <c r="K73" s="2">
        <v>4.8418156797075916E-7</v>
      </c>
      <c r="L73" s="2">
        <f t="shared" si="19"/>
        <v>-0.346752</v>
      </c>
      <c r="M73" s="2">
        <f t="shared" si="12"/>
        <v>-0.35675200000000001</v>
      </c>
      <c r="N73" s="20">
        <v>54.8</v>
      </c>
      <c r="O73" s="2">
        <v>1.4814814814814762E-2</v>
      </c>
      <c r="P73" s="2">
        <v>1.4815E-2</v>
      </c>
      <c r="Q73" s="2">
        <v>-1.8518518523844008E-7</v>
      </c>
      <c r="R73" s="2">
        <f t="shared" si="20"/>
        <v>3.7333799999999999</v>
      </c>
      <c r="S73" s="2">
        <f t="shared" si="13"/>
        <v>3.7233800000000001</v>
      </c>
      <c r="T73" s="20">
        <v>6938.86</v>
      </c>
      <c r="U73" s="4">
        <v>1.2825883558434606E-2</v>
      </c>
      <c r="V73" s="4">
        <v>1.371E-2</v>
      </c>
      <c r="W73" s="21">
        <v>-8.8411644156539439E-4</v>
      </c>
      <c r="X73" s="2">
        <f t="shared" si="21"/>
        <v>3.45492</v>
      </c>
      <c r="Y73" s="2">
        <f t="shared" si="14"/>
        <v>3.4449200000000002</v>
      </c>
      <c r="Z73" s="2"/>
      <c r="AA73" s="23">
        <f t="shared" si="15"/>
        <v>26.242707312894272</v>
      </c>
      <c r="AB73" s="23">
        <f>AA73-r_f</f>
        <v>26.23270731289427</v>
      </c>
      <c r="AC73" s="22"/>
    </row>
    <row r="74" spans="1:29" x14ac:dyDescent="0.3">
      <c r="A74" s="1">
        <v>40011</v>
      </c>
      <c r="B74" s="19">
        <v>54.6</v>
      </c>
      <c r="C74" s="3">
        <f t="shared" si="16"/>
        <v>3.6764705882353465E-3</v>
      </c>
      <c r="D74" s="2">
        <v>3.676E-3</v>
      </c>
      <c r="E74" s="2">
        <v>4.7058823534652794E-7</v>
      </c>
      <c r="F74" s="2">
        <f t="shared" si="17"/>
        <v>0.92635199999999995</v>
      </c>
      <c r="G74" s="2">
        <f t="shared" si="11"/>
        <v>0.91635199999999994</v>
      </c>
      <c r="H74" s="20">
        <v>36.35</v>
      </c>
      <c r="I74" s="3">
        <f t="shared" si="18"/>
        <v>3.7089871611983009E-2</v>
      </c>
      <c r="J74" s="2">
        <v>3.7089999999999998E-2</v>
      </c>
      <c r="K74" s="2">
        <v>-1.2838801698861202E-7</v>
      </c>
      <c r="L74" s="2">
        <f t="shared" si="19"/>
        <v>9.3466799999999992</v>
      </c>
      <c r="M74" s="2">
        <f t="shared" si="12"/>
        <v>9.3366799999999994</v>
      </c>
      <c r="N74" s="20">
        <v>54</v>
      </c>
      <c r="O74" s="2">
        <v>-1.8484288354898599E-3</v>
      </c>
      <c r="P74" s="2">
        <v>-1.8479999999999998E-3</v>
      </c>
      <c r="Q74" s="2">
        <v>-4.2883548986003862E-7</v>
      </c>
      <c r="R74" s="2">
        <f t="shared" si="20"/>
        <v>-0.46569599999999994</v>
      </c>
      <c r="S74" s="2">
        <f t="shared" si="13"/>
        <v>-0.47569599999999995</v>
      </c>
      <c r="T74" s="20">
        <v>6850.99</v>
      </c>
      <c r="U74" s="4">
        <v>1.0425792369069155E-2</v>
      </c>
      <c r="V74" s="4">
        <v>1.1423000000000001E-2</v>
      </c>
      <c r="W74" s="21">
        <v>-9.9720763093084572E-4</v>
      </c>
      <c r="X74" s="2">
        <f t="shared" si="21"/>
        <v>2.8785960000000004</v>
      </c>
      <c r="Y74" s="2">
        <f t="shared" si="14"/>
        <v>2.8685960000000006</v>
      </c>
      <c r="Z74" s="2"/>
      <c r="AA74" s="23">
        <f t="shared" si="15"/>
        <v>-55.567118341275133</v>
      </c>
      <c r="AB74" s="23">
        <f>AA74-r_f</f>
        <v>-55.577118341275131</v>
      </c>
      <c r="AC74" s="22"/>
    </row>
    <row r="75" spans="1:29" x14ac:dyDescent="0.3">
      <c r="A75" s="1">
        <v>40010</v>
      </c>
      <c r="B75" s="19">
        <v>54.4</v>
      </c>
      <c r="C75" s="3">
        <f t="shared" si="16"/>
        <v>5.5452865064694479E-3</v>
      </c>
      <c r="D75" s="2">
        <v>5.5449999999999996E-3</v>
      </c>
      <c r="E75" s="2">
        <v>2.86506469448361E-7</v>
      </c>
      <c r="F75" s="2">
        <f t="shared" si="17"/>
        <v>1.3973399999999998</v>
      </c>
      <c r="G75" s="2">
        <f t="shared" si="11"/>
        <v>1.3873399999999998</v>
      </c>
      <c r="H75" s="20">
        <v>35.049999999999997</v>
      </c>
      <c r="I75" s="3">
        <f t="shared" si="18"/>
        <v>1.0086455331411939E-2</v>
      </c>
      <c r="J75" s="2">
        <v>1.0085999999999999E-2</v>
      </c>
      <c r="K75" s="2">
        <v>4.5533141193945803E-7</v>
      </c>
      <c r="L75" s="2">
        <f t="shared" si="19"/>
        <v>2.5416719999999997</v>
      </c>
      <c r="M75" s="2">
        <f t="shared" si="12"/>
        <v>2.5316719999999999</v>
      </c>
      <c r="N75" s="20">
        <v>54.1</v>
      </c>
      <c r="O75" s="2">
        <v>9.3283582089552231E-3</v>
      </c>
      <c r="P75" s="2">
        <v>9.3279999999999995E-3</v>
      </c>
      <c r="Q75" s="2">
        <v>3.5820895522356566E-7</v>
      </c>
      <c r="R75" s="2">
        <f t="shared" si="20"/>
        <v>2.3506559999999999</v>
      </c>
      <c r="S75" s="2">
        <f t="shared" si="13"/>
        <v>2.3406560000000001</v>
      </c>
      <c r="T75" s="20">
        <v>6780.3</v>
      </c>
      <c r="U75" s="4">
        <v>6.1882290089929383E-3</v>
      </c>
      <c r="V75" s="4">
        <v>7.0709999999999992E-3</v>
      </c>
      <c r="W75" s="21">
        <v>-8.8277099100706087E-4</v>
      </c>
      <c r="X75" s="2">
        <f t="shared" si="21"/>
        <v>1.7818919999999998</v>
      </c>
      <c r="Y75" s="2">
        <f t="shared" si="14"/>
        <v>1.7718919999999998</v>
      </c>
      <c r="Z75" s="2"/>
      <c r="AA75" s="23">
        <f t="shared" si="15"/>
        <v>1.6730113948623411</v>
      </c>
      <c r="AB75" s="23">
        <f>AA75-r_f</f>
        <v>1.6630113948623411</v>
      </c>
      <c r="AC75" s="22"/>
    </row>
    <row r="76" spans="1:29" x14ac:dyDescent="0.3">
      <c r="A76" s="1">
        <v>40009</v>
      </c>
      <c r="B76" s="19">
        <v>54.1</v>
      </c>
      <c r="C76" s="3">
        <f t="shared" si="16"/>
        <v>1.1214953271028064E-2</v>
      </c>
      <c r="D76" s="2">
        <v>1.1214999999999999E-2</v>
      </c>
      <c r="E76" s="2">
        <v>-4.6728971934972829E-8</v>
      </c>
      <c r="F76" s="2">
        <f t="shared" si="17"/>
        <v>2.8261799999999999</v>
      </c>
      <c r="G76" s="2">
        <f t="shared" si="11"/>
        <v>2.8161800000000001</v>
      </c>
      <c r="H76" s="20">
        <v>34.700000000000003</v>
      </c>
      <c r="I76" s="3">
        <f t="shared" si="18"/>
        <v>-2.8735632183906415E-3</v>
      </c>
      <c r="J76" s="2">
        <v>-2.8739999999999998E-3</v>
      </c>
      <c r="K76" s="2">
        <v>4.3678160935832488E-7</v>
      </c>
      <c r="L76" s="2">
        <f t="shared" si="19"/>
        <v>-0.724248</v>
      </c>
      <c r="M76" s="2">
        <f t="shared" si="12"/>
        <v>-0.73424800000000001</v>
      </c>
      <c r="N76" s="20">
        <v>53.6</v>
      </c>
      <c r="O76" s="2">
        <v>-3.9426523297490967E-2</v>
      </c>
      <c r="P76" s="2">
        <v>1.9137999999999999E-2</v>
      </c>
      <c r="Q76" s="38">
        <v>-5.856452329749097E-2</v>
      </c>
      <c r="R76" s="2">
        <f t="shared" si="20"/>
        <v>4.8227759999999993</v>
      </c>
      <c r="S76" s="2">
        <f t="shared" si="13"/>
        <v>4.8127759999999995</v>
      </c>
      <c r="T76" s="20">
        <v>6738.6</v>
      </c>
      <c r="U76" s="4">
        <v>1.4939580474771178E-2</v>
      </c>
      <c r="V76" s="4">
        <v>2.0205000000000001E-2</v>
      </c>
      <c r="W76" s="21">
        <v>-5.2654195252288226E-3</v>
      </c>
      <c r="X76" s="2">
        <f t="shared" si="21"/>
        <v>5.0916600000000001</v>
      </c>
      <c r="Y76" s="2">
        <f t="shared" si="14"/>
        <v>5.0816600000000003</v>
      </c>
      <c r="Z76" s="2"/>
      <c r="AA76" s="23">
        <f t="shared" si="15"/>
        <v>36.459471324237057</v>
      </c>
      <c r="AB76" s="23">
        <f>AA76-r_f</f>
        <v>36.449471324237059</v>
      </c>
      <c r="AC76" s="22"/>
    </row>
    <row r="77" spans="1:29" x14ac:dyDescent="0.3">
      <c r="A77" s="1">
        <v>40008</v>
      </c>
      <c r="B77" s="19">
        <v>53.5</v>
      </c>
      <c r="C77" s="3">
        <f t="shared" si="16"/>
        <v>1.8726591760299892E-3</v>
      </c>
      <c r="D77" s="2">
        <v>1.8729999999999999E-3</v>
      </c>
      <c r="E77" s="2">
        <v>-3.408239700106435E-7</v>
      </c>
      <c r="F77" s="2">
        <f t="shared" si="17"/>
        <v>0.47199599999999997</v>
      </c>
      <c r="G77" s="2">
        <f t="shared" si="11"/>
        <v>0.46199599999999996</v>
      </c>
      <c r="H77" s="20">
        <v>34.799999999999997</v>
      </c>
      <c r="I77" s="3">
        <f t="shared" si="18"/>
        <v>1.1627906976744146E-2</v>
      </c>
      <c r="J77" s="2">
        <v>1.1628000000000001E-2</v>
      </c>
      <c r="K77" s="2">
        <v>-9.3023255855195774E-8</v>
      </c>
      <c r="L77" s="2">
        <f t="shared" si="19"/>
        <v>2.9302560000000004</v>
      </c>
      <c r="M77" s="2">
        <f t="shared" si="12"/>
        <v>2.9202560000000006</v>
      </c>
      <c r="N77" s="20">
        <v>55.8</v>
      </c>
      <c r="O77" s="2">
        <v>1.4545454545454493E-2</v>
      </c>
      <c r="P77" s="2">
        <v>1.4544999999999999E-2</v>
      </c>
      <c r="Q77" s="2">
        <v>4.5454545449449824E-7</v>
      </c>
      <c r="R77" s="2">
        <f t="shared" si="20"/>
        <v>3.6653399999999996</v>
      </c>
      <c r="S77" s="2">
        <f t="shared" si="13"/>
        <v>3.6553399999999998</v>
      </c>
      <c r="T77" s="20">
        <v>6639.41</v>
      </c>
      <c r="U77" s="4">
        <v>1.6627314793548155E-2</v>
      </c>
      <c r="V77" s="4">
        <v>1.7195999999999999E-2</v>
      </c>
      <c r="W77" s="21">
        <v>-5.6868520645184453E-4</v>
      </c>
      <c r="X77" s="2">
        <f t="shared" si="21"/>
        <v>4.3333919999999999</v>
      </c>
      <c r="Y77" s="2">
        <f t="shared" si="14"/>
        <v>4.3233920000000001</v>
      </c>
      <c r="Z77" s="2"/>
      <c r="AA77" s="23">
        <f t="shared" si="15"/>
        <v>9.0377793091233745</v>
      </c>
      <c r="AB77" s="23">
        <f>AA77-r_f</f>
        <v>9.0277793091233747</v>
      </c>
      <c r="AC77" s="22"/>
    </row>
    <row r="78" spans="1:29" x14ac:dyDescent="0.3">
      <c r="A78" s="1">
        <v>40007</v>
      </c>
      <c r="B78" s="19">
        <v>53.4</v>
      </c>
      <c r="C78" s="3">
        <f t="shared" si="16"/>
        <v>-2.5547445255474428E-2</v>
      </c>
      <c r="D78" s="2">
        <v>-2.5547E-2</v>
      </c>
      <c r="E78" s="2">
        <v>-4.4525547442803015E-7</v>
      </c>
      <c r="F78" s="2">
        <f t="shared" si="17"/>
        <v>-6.4378440000000001</v>
      </c>
      <c r="G78" s="2">
        <f t="shared" si="11"/>
        <v>-6.4478439999999999</v>
      </c>
      <c r="H78" s="20">
        <v>34.4</v>
      </c>
      <c r="I78" s="3">
        <f t="shared" si="18"/>
        <v>-4.8409405255878286E-2</v>
      </c>
      <c r="J78" s="2">
        <v>-4.8409000000000008E-2</v>
      </c>
      <c r="K78" s="2">
        <v>-4.052558782788318E-7</v>
      </c>
      <c r="L78" s="2">
        <f t="shared" si="19"/>
        <v>-12.199068000000002</v>
      </c>
      <c r="M78" s="2">
        <f t="shared" si="12"/>
        <v>-12.209068000000002</v>
      </c>
      <c r="N78" s="20">
        <v>55</v>
      </c>
      <c r="O78" s="2">
        <v>-1.9607843137254926E-2</v>
      </c>
      <c r="P78" s="2">
        <v>-1.9608E-2</v>
      </c>
      <c r="Q78" s="2">
        <v>1.5686274507445419E-7</v>
      </c>
      <c r="R78" s="2">
        <f t="shared" si="20"/>
        <v>-4.9412159999999998</v>
      </c>
      <c r="S78" s="2">
        <f t="shared" si="13"/>
        <v>-4.9512159999999996</v>
      </c>
      <c r="T78" s="20">
        <v>6530.82</v>
      </c>
      <c r="U78" s="4">
        <v>-3.5309445099307814E-2</v>
      </c>
      <c r="V78" s="4">
        <v>-3.4956999999999995E-2</v>
      </c>
      <c r="W78" s="21">
        <v>-3.5244509930781875E-4</v>
      </c>
      <c r="X78" s="2">
        <f t="shared" si="21"/>
        <v>-8.8091639999999991</v>
      </c>
      <c r="Y78" s="2">
        <f t="shared" si="14"/>
        <v>-8.8191639999999989</v>
      </c>
      <c r="Z78" s="2"/>
      <c r="AA78" s="23">
        <f t="shared" si="15"/>
        <v>36.003415814254723</v>
      </c>
      <c r="AB78" s="23">
        <f>AA78-r_f</f>
        <v>35.993415814254725</v>
      </c>
      <c r="AC78" s="22"/>
    </row>
    <row r="79" spans="1:29" x14ac:dyDescent="0.3">
      <c r="A79" s="1">
        <v>40004</v>
      </c>
      <c r="B79" s="19">
        <v>54.8</v>
      </c>
      <c r="C79" s="3">
        <f t="shared" si="16"/>
        <v>5.504587155963251E-3</v>
      </c>
      <c r="D79" s="2">
        <v>5.5049999999999995E-3</v>
      </c>
      <c r="E79" s="2">
        <v>-4.1284403674846093E-7</v>
      </c>
      <c r="F79" s="2">
        <f t="shared" si="17"/>
        <v>1.3872599999999999</v>
      </c>
      <c r="G79" s="2">
        <f t="shared" si="11"/>
        <v>1.3772599999999999</v>
      </c>
      <c r="H79" s="20">
        <v>36.15</v>
      </c>
      <c r="I79" s="3">
        <f t="shared" si="18"/>
        <v>-1.2295081967213193E-2</v>
      </c>
      <c r="J79" s="2">
        <v>-1.2295E-2</v>
      </c>
      <c r="K79" s="2">
        <v>-8.1967213192216115E-8</v>
      </c>
      <c r="L79" s="2">
        <f t="shared" si="19"/>
        <v>-3.0983400000000003</v>
      </c>
      <c r="M79" s="2">
        <f t="shared" si="12"/>
        <v>-3.1083400000000001</v>
      </c>
      <c r="N79" s="20">
        <v>56.1</v>
      </c>
      <c r="O79" s="2">
        <v>1.446654611211581E-2</v>
      </c>
      <c r="P79" s="2">
        <v>1.4467000000000001E-2</v>
      </c>
      <c r="Q79" s="2">
        <v>-4.5388788419073456E-7</v>
      </c>
      <c r="R79" s="2">
        <f t="shared" si="20"/>
        <v>3.6456840000000001</v>
      </c>
      <c r="S79" s="2">
        <f t="shared" si="13"/>
        <v>3.6356840000000004</v>
      </c>
      <c r="T79" s="20">
        <v>6769.86</v>
      </c>
      <c r="U79" s="4">
        <v>3.2127180958420464E-3</v>
      </c>
      <c r="V79" s="4">
        <v>3.2929999999999999E-3</v>
      </c>
      <c r="W79" s="21">
        <v>-8.0281904157953558E-5</v>
      </c>
      <c r="X79" s="2">
        <f t="shared" si="21"/>
        <v>0.82983600000000002</v>
      </c>
      <c r="Y79" s="2">
        <f t="shared" si="14"/>
        <v>0.81983600000000001</v>
      </c>
      <c r="Z79" s="2"/>
      <c r="AA79" s="23">
        <f t="shared" si="15"/>
        <v>42.04120792462534</v>
      </c>
      <c r="AB79" s="23">
        <f>AA79-r_f</f>
        <v>42.031207924625342</v>
      </c>
      <c r="AC79" s="22"/>
    </row>
    <row r="80" spans="1:29" x14ac:dyDescent="0.3">
      <c r="A80" s="1">
        <v>40003</v>
      </c>
      <c r="B80" s="19">
        <v>54.5</v>
      </c>
      <c r="C80" s="3">
        <f t="shared" si="16"/>
        <v>1.6791044776119375E-2</v>
      </c>
      <c r="D80" s="2">
        <v>1.6791E-2</v>
      </c>
      <c r="E80" s="2">
        <v>4.4776119374756451E-8</v>
      </c>
      <c r="F80" s="2">
        <f t="shared" si="17"/>
        <v>4.2313320000000001</v>
      </c>
      <c r="G80" s="2">
        <f t="shared" si="11"/>
        <v>4.2213320000000003</v>
      </c>
      <c r="H80" s="20">
        <v>36.6</v>
      </c>
      <c r="I80" s="3">
        <f t="shared" si="18"/>
        <v>0</v>
      </c>
      <c r="J80" s="2">
        <v>0</v>
      </c>
      <c r="K80" s="2">
        <v>0</v>
      </c>
      <c r="L80" s="2">
        <f t="shared" si="19"/>
        <v>0</v>
      </c>
      <c r="M80" s="2">
        <f t="shared" si="12"/>
        <v>-0.01</v>
      </c>
      <c r="N80" s="20">
        <v>55.3</v>
      </c>
      <c r="O80" s="2">
        <v>1.6544117647058799E-2</v>
      </c>
      <c r="P80" s="2">
        <v>1.6544E-2</v>
      </c>
      <c r="Q80" s="2">
        <v>1.1764705879976911E-7</v>
      </c>
      <c r="R80" s="2">
        <f t="shared" si="20"/>
        <v>4.1690880000000003</v>
      </c>
      <c r="S80" s="2">
        <f t="shared" si="13"/>
        <v>4.1590880000000006</v>
      </c>
      <c r="T80" s="20">
        <v>6748.18</v>
      </c>
      <c r="U80" s="4">
        <v>1.2003347260255478E-2</v>
      </c>
      <c r="V80" s="4">
        <v>1.2242999999999999E-2</v>
      </c>
      <c r="W80" s="21">
        <v>-2.3965273974452077E-4</v>
      </c>
      <c r="X80" s="2">
        <f t="shared" si="21"/>
        <v>3.0852359999999996</v>
      </c>
      <c r="Y80" s="2">
        <f t="shared" si="14"/>
        <v>3.0752359999999999</v>
      </c>
      <c r="Z80" s="2"/>
      <c r="AA80" s="23">
        <f t="shared" si="15"/>
        <v>27.317239185740689</v>
      </c>
      <c r="AB80" s="23">
        <f>AA80-r_f</f>
        <v>27.307239185740688</v>
      </c>
      <c r="AC80" s="22"/>
    </row>
    <row r="81" spans="1:29" x14ac:dyDescent="0.3">
      <c r="A81" s="1">
        <v>40002</v>
      </c>
      <c r="B81" s="19">
        <v>53.6</v>
      </c>
      <c r="C81" s="3">
        <f t="shared" si="16"/>
        <v>-9.1525423728813532E-2</v>
      </c>
      <c r="D81" s="2">
        <v>2.5760000000000002E-3</v>
      </c>
      <c r="E81" s="37">
        <v>-9.4101423728813527E-2</v>
      </c>
      <c r="F81" s="2">
        <f t="shared" si="17"/>
        <v>0.64915200000000006</v>
      </c>
      <c r="G81" s="2">
        <f t="shared" si="11"/>
        <v>0.63915200000000005</v>
      </c>
      <c r="H81" s="20">
        <v>36.6</v>
      </c>
      <c r="I81" s="3">
        <f t="shared" si="18"/>
        <v>-2.0080321285140562E-2</v>
      </c>
      <c r="J81" s="2">
        <v>-2.0080000000000001E-2</v>
      </c>
      <c r="K81" s="2">
        <v>-3.2128514056151136E-7</v>
      </c>
      <c r="L81" s="2">
        <f t="shared" si="19"/>
        <v>-5.0601599999999998</v>
      </c>
      <c r="M81" s="2">
        <f t="shared" si="12"/>
        <v>-5.0701599999999996</v>
      </c>
      <c r="N81" s="20">
        <v>54.4</v>
      </c>
      <c r="O81" s="2">
        <v>-1.8050541516245487E-2</v>
      </c>
      <c r="P81" s="2">
        <v>-1.8050999999999998E-2</v>
      </c>
      <c r="Q81" s="2">
        <v>4.5848375451046364E-7</v>
      </c>
      <c r="R81" s="2">
        <f t="shared" si="20"/>
        <v>-4.5488519999999992</v>
      </c>
      <c r="S81" s="2">
        <f t="shared" si="13"/>
        <v>-4.558851999999999</v>
      </c>
      <c r="T81" s="20">
        <v>6668.14</v>
      </c>
      <c r="U81" s="4">
        <v>-7.0109393288678443E-3</v>
      </c>
      <c r="V81" s="4">
        <v>-6.2970000000000005E-3</v>
      </c>
      <c r="W81" s="21">
        <v>-7.1393932886784379E-4</v>
      </c>
      <c r="X81" s="2">
        <f t="shared" si="21"/>
        <v>-1.5868440000000001</v>
      </c>
      <c r="Y81" s="2">
        <f t="shared" si="14"/>
        <v>-1.5968440000000002</v>
      </c>
      <c r="Z81" s="2"/>
      <c r="AA81" s="23">
        <f t="shared" si="15"/>
        <v>-3.8010862753808752</v>
      </c>
      <c r="AB81" s="23">
        <f>AA81-r_f</f>
        <v>-3.811086275380875</v>
      </c>
      <c r="AC81" s="22"/>
    </row>
    <row r="82" spans="1:29" x14ac:dyDescent="0.3">
      <c r="A82" s="1">
        <v>40001</v>
      </c>
      <c r="B82" s="19">
        <v>59</v>
      </c>
      <c r="C82" s="3">
        <f t="shared" si="16"/>
        <v>6.8259385665528768E-3</v>
      </c>
      <c r="D82" s="2">
        <v>6.8259999999999996E-3</v>
      </c>
      <c r="E82" s="2">
        <v>-6.1433447122796747E-8</v>
      </c>
      <c r="F82" s="2">
        <f t="shared" si="17"/>
        <v>1.7201519999999999</v>
      </c>
      <c r="G82" s="2">
        <f t="shared" si="11"/>
        <v>1.7101519999999999</v>
      </c>
      <c r="H82" s="20">
        <v>37.35</v>
      </c>
      <c r="I82" s="3">
        <f t="shared" si="18"/>
        <v>-6.648936170212766E-3</v>
      </c>
      <c r="J82" s="2">
        <v>-6.6490000000000004E-3</v>
      </c>
      <c r="K82" s="2">
        <v>6.3829787234383206E-8</v>
      </c>
      <c r="L82" s="2">
        <f t="shared" si="19"/>
        <v>-1.675548</v>
      </c>
      <c r="M82" s="2">
        <f t="shared" si="12"/>
        <v>-1.685548</v>
      </c>
      <c r="N82" s="20">
        <v>55.4</v>
      </c>
      <c r="O82" s="2">
        <v>1.8382352941176471E-2</v>
      </c>
      <c r="P82" s="2">
        <v>1.8381999999999999E-2</v>
      </c>
      <c r="Q82" s="2">
        <v>3.5294117647216572E-7</v>
      </c>
      <c r="R82" s="2">
        <f t="shared" si="20"/>
        <v>4.6322640000000002</v>
      </c>
      <c r="S82" s="2">
        <f t="shared" si="13"/>
        <v>4.6222640000000004</v>
      </c>
      <c r="T82" s="20">
        <v>6715.22</v>
      </c>
      <c r="U82" s="4">
        <v>9.8211855498796831E-3</v>
      </c>
      <c r="V82" s="4">
        <v>1.0924E-2</v>
      </c>
      <c r="W82" s="21">
        <v>-1.1028144501203166E-3</v>
      </c>
      <c r="X82" s="2">
        <f t="shared" si="21"/>
        <v>2.7528479999999997</v>
      </c>
      <c r="Y82" s="2">
        <f t="shared" si="14"/>
        <v>2.742848</v>
      </c>
      <c r="Z82" s="2"/>
      <c r="AA82" s="23">
        <f t="shared" si="15"/>
        <v>40.866540139629414</v>
      </c>
      <c r="AB82" s="23">
        <f>AA82-r_f</f>
        <v>40.856540139629416</v>
      </c>
      <c r="AC82" s="22"/>
    </row>
    <row r="83" spans="1:29" x14ac:dyDescent="0.3">
      <c r="A83" s="1">
        <v>40000</v>
      </c>
      <c r="B83" s="19">
        <v>58.6</v>
      </c>
      <c r="C83" s="3">
        <f t="shared" si="16"/>
        <v>-6.7796610169491281E-3</v>
      </c>
      <c r="D83" s="2">
        <v>-6.7800000000000004E-3</v>
      </c>
      <c r="E83" s="2">
        <v>3.3898305087237679E-7</v>
      </c>
      <c r="F83" s="2">
        <f t="shared" si="17"/>
        <v>-1.7085600000000001</v>
      </c>
      <c r="G83" s="2">
        <f t="shared" si="11"/>
        <v>-1.7185600000000001</v>
      </c>
      <c r="H83" s="20">
        <v>37.6</v>
      </c>
      <c r="I83" s="3">
        <f t="shared" si="18"/>
        <v>-1.0526315789473648E-2</v>
      </c>
      <c r="J83" s="2">
        <v>-1.0526000000000001E-2</v>
      </c>
      <c r="K83" s="2">
        <v>-3.1578947364691023E-7</v>
      </c>
      <c r="L83" s="2">
        <f t="shared" si="19"/>
        <v>-2.652552</v>
      </c>
      <c r="M83" s="2">
        <f t="shared" si="12"/>
        <v>-2.6625519999999998</v>
      </c>
      <c r="N83" s="20">
        <v>54.4</v>
      </c>
      <c r="O83" s="2">
        <v>-1.0909090909090934E-2</v>
      </c>
      <c r="P83" s="2">
        <v>-1.0909E-2</v>
      </c>
      <c r="Q83" s="2">
        <v>-9.0909090933941061E-8</v>
      </c>
      <c r="R83" s="2">
        <f t="shared" si="20"/>
        <v>-2.7490680000000003</v>
      </c>
      <c r="S83" s="2">
        <f t="shared" si="13"/>
        <v>-2.7590680000000001</v>
      </c>
      <c r="T83" s="20">
        <v>6649.91</v>
      </c>
      <c r="U83" s="4">
        <v>-2.3239415488942572E-3</v>
      </c>
      <c r="V83" s="4">
        <v>-1.224E-3</v>
      </c>
      <c r="W83" s="21">
        <v>-1.0999415488942572E-3</v>
      </c>
      <c r="X83" s="2">
        <f t="shared" si="21"/>
        <v>-0.308448</v>
      </c>
      <c r="Y83" s="2">
        <f t="shared" si="14"/>
        <v>-0.31844800000000001</v>
      </c>
      <c r="Z83" s="2"/>
      <c r="AA83" s="23">
        <f t="shared" si="15"/>
        <v>-3.7047548266520662</v>
      </c>
      <c r="AB83" s="23">
        <f>AA83-r_f</f>
        <v>-3.714754826652066</v>
      </c>
      <c r="AC83" s="22"/>
    </row>
    <row r="84" spans="1:29" x14ac:dyDescent="0.3">
      <c r="A84" s="1">
        <v>39997</v>
      </c>
      <c r="B84" s="19">
        <v>59</v>
      </c>
      <c r="C84" s="3">
        <f t="shared" si="16"/>
        <v>-3.3783783783784263E-3</v>
      </c>
      <c r="D84" s="2">
        <v>-3.3779999999999999E-3</v>
      </c>
      <c r="E84" s="2">
        <v>-3.7837837842634447E-7</v>
      </c>
      <c r="F84" s="2">
        <f t="shared" si="17"/>
        <v>-0.85125600000000001</v>
      </c>
      <c r="G84" s="2">
        <f t="shared" si="11"/>
        <v>-0.86125600000000002</v>
      </c>
      <c r="H84" s="20">
        <v>38</v>
      </c>
      <c r="I84" s="3">
        <f t="shared" si="18"/>
        <v>4.3956043956043994E-2</v>
      </c>
      <c r="J84" s="2">
        <v>4.3956000000000002E-2</v>
      </c>
      <c r="K84" s="2">
        <v>4.3956043992154914E-8</v>
      </c>
      <c r="L84" s="2">
        <f t="shared" si="19"/>
        <v>11.076912</v>
      </c>
      <c r="M84" s="2">
        <f t="shared" si="12"/>
        <v>11.066912</v>
      </c>
      <c r="N84" s="20">
        <v>55</v>
      </c>
      <c r="O84" s="2">
        <v>-1.8148820326679023E-3</v>
      </c>
      <c r="P84" s="2">
        <v>-1.815E-3</v>
      </c>
      <c r="Q84" s="2">
        <v>1.1796733209766888E-7</v>
      </c>
      <c r="R84" s="2">
        <f t="shared" si="20"/>
        <v>-0.45738000000000001</v>
      </c>
      <c r="S84" s="2">
        <f t="shared" si="13"/>
        <v>-0.46738000000000002</v>
      </c>
      <c r="T84" s="20">
        <v>6665.4</v>
      </c>
      <c r="U84" s="4">
        <v>-3.1945863010741747E-4</v>
      </c>
      <c r="V84" s="4">
        <v>-2.8000000000000003E-4</v>
      </c>
      <c r="W84" s="21">
        <v>-3.9458630107417443E-5</v>
      </c>
      <c r="X84" s="2">
        <f t="shared" si="21"/>
        <v>-7.0560000000000012E-2</v>
      </c>
      <c r="Y84" s="2">
        <f t="shared" si="14"/>
        <v>-8.0560000000000007E-2</v>
      </c>
      <c r="Z84" s="2"/>
      <c r="AA84" s="23">
        <f t="shared" si="15"/>
        <v>-64.410261875316735</v>
      </c>
      <c r="AB84" s="23">
        <f>AA84-r_f</f>
        <v>-64.42026187531674</v>
      </c>
      <c r="AC84" s="22"/>
    </row>
    <row r="85" spans="1:29" x14ac:dyDescent="0.3">
      <c r="A85" s="1">
        <v>39996</v>
      </c>
      <c r="B85" s="19">
        <v>59.2</v>
      </c>
      <c r="C85" s="3">
        <f t="shared" si="16"/>
        <v>6.802721088435471E-3</v>
      </c>
      <c r="D85" s="2">
        <v>6.803E-3</v>
      </c>
      <c r="E85" s="2">
        <v>-2.7891156452897886E-7</v>
      </c>
      <c r="F85" s="2">
        <f t="shared" si="17"/>
        <v>1.714356</v>
      </c>
      <c r="G85" s="2">
        <f t="shared" si="11"/>
        <v>1.704356</v>
      </c>
      <c r="H85" s="20">
        <v>36.4</v>
      </c>
      <c r="I85" s="3">
        <f t="shared" si="18"/>
        <v>4.1379310344827197E-3</v>
      </c>
      <c r="J85" s="2">
        <v>4.1380000000000002E-3</v>
      </c>
      <c r="K85" s="2">
        <v>-6.896551728047956E-8</v>
      </c>
      <c r="L85" s="2">
        <f t="shared" si="19"/>
        <v>1.0427760000000001</v>
      </c>
      <c r="M85" s="2">
        <f t="shared" si="12"/>
        <v>1.0327760000000001</v>
      </c>
      <c r="N85" s="20">
        <v>55.1</v>
      </c>
      <c r="O85" s="2">
        <v>1.818181818181844E-3</v>
      </c>
      <c r="P85" s="2">
        <v>1.818E-3</v>
      </c>
      <c r="Q85" s="2">
        <v>1.8181818184402967E-7</v>
      </c>
      <c r="R85" s="2">
        <f t="shared" si="20"/>
        <v>0.45813599999999999</v>
      </c>
      <c r="S85" s="2">
        <f t="shared" si="13"/>
        <v>0.44813599999999998</v>
      </c>
      <c r="T85" s="20">
        <v>6667.53</v>
      </c>
      <c r="U85" s="4">
        <v>1.3461073693906415E-2</v>
      </c>
      <c r="V85" s="4">
        <v>1.3527000000000001E-2</v>
      </c>
      <c r="W85" s="21">
        <v>-6.592630609358538E-5</v>
      </c>
      <c r="X85" s="2">
        <f t="shared" si="21"/>
        <v>3.4088040000000004</v>
      </c>
      <c r="Y85" s="2">
        <f t="shared" si="14"/>
        <v>3.3988040000000006</v>
      </c>
      <c r="Z85" s="2"/>
      <c r="AA85" s="23">
        <f t="shared" si="15"/>
        <v>-3.2976221122633049</v>
      </c>
      <c r="AB85" s="23">
        <f>AA85-r_f</f>
        <v>-3.3076221122633047</v>
      </c>
      <c r="AC85" s="22"/>
    </row>
    <row r="86" spans="1:29" x14ac:dyDescent="0.3">
      <c r="A86" s="1">
        <v>39995</v>
      </c>
      <c r="B86" s="19">
        <v>58.8</v>
      </c>
      <c r="C86" s="3">
        <f t="shared" si="16"/>
        <v>5.1282051282050796E-3</v>
      </c>
      <c r="D86" s="2">
        <v>5.1280000000000006E-3</v>
      </c>
      <c r="E86" s="2">
        <v>2.0512820507901514E-7</v>
      </c>
      <c r="F86" s="2">
        <f t="shared" si="17"/>
        <v>1.2922560000000001</v>
      </c>
      <c r="G86" s="2">
        <f t="shared" si="11"/>
        <v>1.2822560000000001</v>
      </c>
      <c r="H86" s="20">
        <v>36.25</v>
      </c>
      <c r="I86" s="3">
        <f t="shared" si="18"/>
        <v>4.6176046176046218E-2</v>
      </c>
      <c r="J86" s="2">
        <v>4.6176000000000002E-2</v>
      </c>
      <c r="K86" s="2">
        <v>4.6176046215873345E-8</v>
      </c>
      <c r="L86" s="2">
        <f t="shared" si="19"/>
        <v>11.636352</v>
      </c>
      <c r="M86" s="2">
        <f t="shared" si="12"/>
        <v>11.626352000000001</v>
      </c>
      <c r="N86" s="20">
        <v>55</v>
      </c>
      <c r="O86" s="2">
        <v>5.4844606946983024E-3</v>
      </c>
      <c r="P86" s="2">
        <v>5.4840000000000002E-3</v>
      </c>
      <c r="Q86" s="2">
        <v>4.6069469830222615E-7</v>
      </c>
      <c r="R86" s="2">
        <f t="shared" si="20"/>
        <v>1.3819680000000001</v>
      </c>
      <c r="S86" s="2">
        <f t="shared" si="13"/>
        <v>1.3719680000000001</v>
      </c>
      <c r="T86" s="20">
        <v>6578.97</v>
      </c>
      <c r="U86" s="4">
        <v>2.2824370040546316E-2</v>
      </c>
      <c r="V86" s="4">
        <v>2.2921E-2</v>
      </c>
      <c r="W86" s="21">
        <v>-9.6629959453684022E-5</v>
      </c>
      <c r="X86" s="2">
        <f t="shared" si="21"/>
        <v>5.7760920000000002</v>
      </c>
      <c r="Y86" s="2">
        <f t="shared" si="14"/>
        <v>5.7660920000000004</v>
      </c>
      <c r="Z86" s="2"/>
      <c r="AA86" s="23">
        <f t="shared" si="15"/>
        <v>-55.579290523820035</v>
      </c>
      <c r="AB86" s="23">
        <f>AA86-r_f</f>
        <v>-55.589290523820033</v>
      </c>
      <c r="AC86" s="22"/>
    </row>
    <row r="87" spans="1:29" x14ac:dyDescent="0.3">
      <c r="A87" s="1">
        <v>39994</v>
      </c>
      <c r="B87" s="19">
        <v>58.5</v>
      </c>
      <c r="C87" s="3">
        <f t="shared" si="16"/>
        <v>1.9163763066202117E-2</v>
      </c>
      <c r="D87" s="2">
        <v>1.9164E-2</v>
      </c>
      <c r="E87" s="2">
        <v>-2.3693379788344848E-7</v>
      </c>
      <c r="F87" s="2">
        <f t="shared" si="17"/>
        <v>4.8293280000000003</v>
      </c>
      <c r="G87" s="2">
        <f t="shared" si="11"/>
        <v>4.8193280000000005</v>
      </c>
      <c r="H87" s="20">
        <v>34.65</v>
      </c>
      <c r="I87" s="3">
        <f t="shared" si="18"/>
        <v>-2.3943661971831027E-2</v>
      </c>
      <c r="J87" s="2">
        <v>-2.3944E-2</v>
      </c>
      <c r="K87" s="2">
        <v>3.3802816897313126E-7</v>
      </c>
      <c r="L87" s="2">
        <f t="shared" si="19"/>
        <v>-6.0338880000000001</v>
      </c>
      <c r="M87" s="2">
        <f t="shared" si="12"/>
        <v>-6.0438879999999999</v>
      </c>
      <c r="N87" s="20">
        <v>54.7</v>
      </c>
      <c r="O87" s="2">
        <v>2.4344569288389593E-2</v>
      </c>
      <c r="P87" s="2">
        <v>2.4344999999999999E-2</v>
      </c>
      <c r="Q87" s="2">
        <v>-4.307116104051989E-7</v>
      </c>
      <c r="R87" s="2">
        <f t="shared" si="20"/>
        <v>6.1349399999999994</v>
      </c>
      <c r="S87" s="2">
        <f t="shared" si="13"/>
        <v>6.1249399999999996</v>
      </c>
      <c r="T87" s="20">
        <v>6432.16</v>
      </c>
      <c r="U87" s="4">
        <v>6.4166855730189744E-3</v>
      </c>
      <c r="V87" s="4">
        <v>6.5169999999999994E-3</v>
      </c>
      <c r="W87" s="21">
        <v>-1.0031442698102497E-4</v>
      </c>
      <c r="X87" s="2">
        <f t="shared" si="21"/>
        <v>1.6422839999999999</v>
      </c>
      <c r="Y87" s="2">
        <f t="shared" si="14"/>
        <v>1.6322839999999998</v>
      </c>
      <c r="Z87" s="2"/>
      <c r="AA87" s="23">
        <f t="shared" si="15"/>
        <v>74.299510537258314</v>
      </c>
      <c r="AB87" s="23">
        <f>AA87-r_f</f>
        <v>74.289510537258309</v>
      </c>
      <c r="AC87" s="22"/>
    </row>
    <row r="88" spans="1:29" x14ac:dyDescent="0.3">
      <c r="A88" s="1">
        <v>39993</v>
      </c>
      <c r="B88" s="19">
        <v>57.4</v>
      </c>
      <c r="C88" s="3">
        <f t="shared" si="16"/>
        <v>-8.6355785837651123E-3</v>
      </c>
      <c r="D88" s="2">
        <v>-8.6359999999999996E-3</v>
      </c>
      <c r="E88" s="2">
        <v>4.2141623488728408E-7</v>
      </c>
      <c r="F88" s="2">
        <f t="shared" si="17"/>
        <v>-2.176272</v>
      </c>
      <c r="G88" s="2">
        <f t="shared" si="11"/>
        <v>-2.1862719999999998</v>
      </c>
      <c r="H88" s="20">
        <v>35.5</v>
      </c>
      <c r="I88" s="3">
        <f t="shared" si="18"/>
        <v>1.2838801711840311E-2</v>
      </c>
      <c r="J88" s="2">
        <v>1.2839E-2</v>
      </c>
      <c r="K88" s="2">
        <v>-1.9828815968868374E-7</v>
      </c>
      <c r="L88" s="2">
        <f t="shared" si="19"/>
        <v>3.2354279999999997</v>
      </c>
      <c r="M88" s="2">
        <f t="shared" si="12"/>
        <v>3.225428</v>
      </c>
      <c r="N88" s="20">
        <v>53.4</v>
      </c>
      <c r="O88" s="2">
        <v>-1.8382352941176471E-2</v>
      </c>
      <c r="P88" s="2">
        <v>-1.8381999999999999E-2</v>
      </c>
      <c r="Q88" s="2">
        <v>-3.5294117647216572E-7</v>
      </c>
      <c r="R88" s="2">
        <f t="shared" si="20"/>
        <v>-4.6322640000000002</v>
      </c>
      <c r="S88" s="2">
        <f t="shared" si="13"/>
        <v>-4.6422639999999999</v>
      </c>
      <c r="T88" s="20">
        <v>6391.15</v>
      </c>
      <c r="U88" s="4">
        <v>-1.1202804646355995E-2</v>
      </c>
      <c r="V88" s="4">
        <v>-1.1076999999999998E-2</v>
      </c>
      <c r="W88" s="21">
        <v>-1.258046463559967E-4</v>
      </c>
      <c r="X88" s="2">
        <f t="shared" si="21"/>
        <v>-2.7914039999999996</v>
      </c>
      <c r="Y88" s="2">
        <f t="shared" si="14"/>
        <v>-2.8014039999999993</v>
      </c>
      <c r="Z88" s="2"/>
      <c r="AA88" s="23">
        <f t="shared" si="15"/>
        <v>-49.353121810552643</v>
      </c>
      <c r="AB88" s="23">
        <f>AA88-r_f</f>
        <v>-49.363121810552641</v>
      </c>
      <c r="AC88" s="22"/>
    </row>
    <row r="89" spans="1:29" x14ac:dyDescent="0.3">
      <c r="A89" s="1">
        <v>39990</v>
      </c>
      <c r="B89" s="19">
        <v>57.9</v>
      </c>
      <c r="C89" s="3">
        <f t="shared" si="16"/>
        <v>1.2237762237762163E-2</v>
      </c>
      <c r="D89" s="2">
        <v>1.2238000000000001E-2</v>
      </c>
      <c r="E89" s="2">
        <v>-2.3776223783723849E-7</v>
      </c>
      <c r="F89" s="2">
        <f t="shared" si="17"/>
        <v>3.0839760000000003</v>
      </c>
      <c r="G89" s="2">
        <f t="shared" si="11"/>
        <v>3.0739760000000005</v>
      </c>
      <c r="H89" s="20">
        <v>35.049999999999997</v>
      </c>
      <c r="I89" s="3">
        <f t="shared" si="18"/>
        <v>-1.2676056338028249E-2</v>
      </c>
      <c r="J89" s="2">
        <v>-1.2676E-2</v>
      </c>
      <c r="K89" s="2">
        <v>-5.6338028249502958E-8</v>
      </c>
      <c r="L89" s="2">
        <f t="shared" si="19"/>
        <v>-3.1943519999999999</v>
      </c>
      <c r="M89" s="2">
        <f t="shared" si="12"/>
        <v>-3.2043519999999996</v>
      </c>
      <c r="N89" s="20">
        <v>54.4</v>
      </c>
      <c r="O89" s="2">
        <v>1.303538175046547E-2</v>
      </c>
      <c r="P89" s="2">
        <v>1.3035000000000001E-2</v>
      </c>
      <c r="Q89" s="2">
        <v>3.8175046546823355E-7</v>
      </c>
      <c r="R89" s="2">
        <f t="shared" si="20"/>
        <v>3.2848200000000003</v>
      </c>
      <c r="S89" s="2">
        <f t="shared" si="13"/>
        <v>3.2748200000000005</v>
      </c>
      <c r="T89" s="20">
        <v>6463.56</v>
      </c>
      <c r="U89" s="4">
        <v>9.2139351865484721E-4</v>
      </c>
      <c r="V89" s="4">
        <v>9.859999999999999E-4</v>
      </c>
      <c r="W89" s="21">
        <v>-6.4606481345152685E-5</v>
      </c>
      <c r="X89" s="2">
        <f t="shared" si="21"/>
        <v>0.24847199999999997</v>
      </c>
      <c r="Y89" s="2">
        <f t="shared" si="14"/>
        <v>0.23847199999999996</v>
      </c>
      <c r="Z89" s="2"/>
      <c r="AA89" s="23">
        <f t="shared" si="15"/>
        <v>39.379212234461541</v>
      </c>
      <c r="AB89" s="23">
        <f>AA89-r_f</f>
        <v>39.369212234461543</v>
      </c>
      <c r="AC89" s="22"/>
    </row>
    <row r="90" spans="1:29" x14ac:dyDescent="0.3">
      <c r="A90" s="1">
        <v>39989</v>
      </c>
      <c r="B90" s="19">
        <v>57.2</v>
      </c>
      <c r="C90" s="3">
        <f t="shared" si="16"/>
        <v>-2.0547945205479378E-2</v>
      </c>
      <c r="D90" s="2">
        <v>-2.0548E-2</v>
      </c>
      <c r="E90" s="2">
        <v>5.4794520622236664E-8</v>
      </c>
      <c r="F90" s="2">
        <f t="shared" si="17"/>
        <v>-5.178096</v>
      </c>
      <c r="G90" s="2">
        <f t="shared" si="11"/>
        <v>-5.1880959999999998</v>
      </c>
      <c r="H90" s="20">
        <v>35.5</v>
      </c>
      <c r="I90" s="3">
        <f t="shared" si="18"/>
        <v>3.9531478770131814E-2</v>
      </c>
      <c r="J90" s="2">
        <v>3.9531000000000004E-2</v>
      </c>
      <c r="K90" s="2">
        <v>4.7877013181069072E-7</v>
      </c>
      <c r="L90" s="2">
        <f t="shared" si="19"/>
        <v>9.9618120000000001</v>
      </c>
      <c r="M90" s="2">
        <f t="shared" si="12"/>
        <v>9.9518120000000003</v>
      </c>
      <c r="N90" s="20">
        <v>53.7</v>
      </c>
      <c r="O90" s="2">
        <v>1.5122873345935808E-2</v>
      </c>
      <c r="P90" s="2">
        <v>1.5122999999999999E-2</v>
      </c>
      <c r="Q90" s="2">
        <v>-1.2665406419129499E-7</v>
      </c>
      <c r="R90" s="2">
        <f t="shared" si="20"/>
        <v>3.8109959999999998</v>
      </c>
      <c r="S90" s="2">
        <f t="shared" si="13"/>
        <v>3.800996</v>
      </c>
      <c r="T90" s="20">
        <v>6457.61</v>
      </c>
      <c r="U90" s="4">
        <v>1.2151885242818232E-2</v>
      </c>
      <c r="V90" s="4">
        <v>1.2282999999999999E-2</v>
      </c>
      <c r="W90" s="21">
        <v>-1.3111475718176682E-4</v>
      </c>
      <c r="X90" s="2">
        <f t="shared" si="21"/>
        <v>3.0953159999999995</v>
      </c>
      <c r="Y90" s="2">
        <f t="shared" si="14"/>
        <v>3.0853159999999997</v>
      </c>
      <c r="Z90" s="2"/>
      <c r="AA90" s="23">
        <f t="shared" si="15"/>
        <v>-26.755682185257488</v>
      </c>
      <c r="AB90" s="23">
        <f>AA90-r_f</f>
        <v>-26.765682185257489</v>
      </c>
      <c r="AC90" s="22"/>
    </row>
    <row r="91" spans="1:29" x14ac:dyDescent="0.3">
      <c r="A91" s="1">
        <v>39988</v>
      </c>
      <c r="B91" s="19">
        <v>58.4</v>
      </c>
      <c r="C91" s="3">
        <f t="shared" si="16"/>
        <v>2.4561403508771906E-2</v>
      </c>
      <c r="D91" s="2">
        <v>2.4561000000000003E-2</v>
      </c>
      <c r="E91" s="2">
        <v>4.0350877190259427E-7</v>
      </c>
      <c r="F91" s="2">
        <f t="shared" si="17"/>
        <v>6.1893720000000005</v>
      </c>
      <c r="G91" s="2">
        <f t="shared" si="11"/>
        <v>6.1793720000000008</v>
      </c>
      <c r="H91" s="20">
        <v>34.15</v>
      </c>
      <c r="I91" s="3">
        <f t="shared" si="18"/>
        <v>8.8626292466764296E-3</v>
      </c>
      <c r="J91" s="2">
        <v>8.8629999999999994E-3</v>
      </c>
      <c r="K91" s="2">
        <v>-3.7075332356972801E-7</v>
      </c>
      <c r="L91" s="2">
        <f t="shared" si="19"/>
        <v>2.233476</v>
      </c>
      <c r="M91" s="2">
        <f t="shared" si="12"/>
        <v>2.2234760000000002</v>
      </c>
      <c r="N91" s="20">
        <v>52.9</v>
      </c>
      <c r="O91" s="2">
        <v>3.1189083820662798E-2</v>
      </c>
      <c r="P91" s="2">
        <v>3.1189000000000001E-2</v>
      </c>
      <c r="Q91" s="2">
        <v>8.3820662796080248E-8</v>
      </c>
      <c r="R91" s="2">
        <f t="shared" si="20"/>
        <v>7.8596280000000007</v>
      </c>
      <c r="S91" s="2">
        <f t="shared" si="13"/>
        <v>7.8496280000000009</v>
      </c>
      <c r="T91" s="20">
        <v>6380.08</v>
      </c>
      <c r="U91" s="4">
        <v>2.9465249529243332E-2</v>
      </c>
      <c r="V91" s="4">
        <v>2.9466000000000003E-2</v>
      </c>
      <c r="W91" s="21">
        <v>-7.5047075667050711E-7</v>
      </c>
      <c r="X91" s="2">
        <f t="shared" si="21"/>
        <v>7.4254320000000007</v>
      </c>
      <c r="Y91" s="2">
        <f t="shared" si="14"/>
        <v>7.4154320000000009</v>
      </c>
      <c r="Z91" s="2"/>
      <c r="AA91" s="23">
        <f t="shared" si="15"/>
        <v>39.804662616419982</v>
      </c>
      <c r="AB91" s="23">
        <f>AA91-r_f</f>
        <v>39.794662616419984</v>
      </c>
      <c r="AC91" s="22"/>
    </row>
    <row r="92" spans="1:29" x14ac:dyDescent="0.3">
      <c r="A92" s="1">
        <v>39987</v>
      </c>
      <c r="B92" s="19">
        <v>57</v>
      </c>
      <c r="C92" s="3">
        <f t="shared" si="16"/>
        <v>-4.3624161073825524E-2</v>
      </c>
      <c r="D92" s="2">
        <v>-4.3624000000000003E-2</v>
      </c>
      <c r="E92" s="2">
        <v>-1.6107382552060789E-7</v>
      </c>
      <c r="F92" s="2">
        <f t="shared" si="17"/>
        <v>-10.993248000000001</v>
      </c>
      <c r="G92" s="2">
        <f t="shared" si="11"/>
        <v>-11.003248000000001</v>
      </c>
      <c r="H92" s="20">
        <v>33.85</v>
      </c>
      <c r="I92" s="3">
        <f t="shared" si="18"/>
        <v>-3.2857142857142814E-2</v>
      </c>
      <c r="J92" s="2">
        <v>-3.2856999999999997E-2</v>
      </c>
      <c r="K92" s="2">
        <v>-1.4285714281664363E-7</v>
      </c>
      <c r="L92" s="2">
        <f t="shared" si="19"/>
        <v>-8.2799639999999997</v>
      </c>
      <c r="M92" s="2">
        <f t="shared" si="12"/>
        <v>-8.2899639999999994</v>
      </c>
      <c r="N92" s="20">
        <v>51.3</v>
      </c>
      <c r="O92" s="2">
        <v>-3.2075471698113263E-2</v>
      </c>
      <c r="P92" s="2">
        <v>-3.2074999999999999E-2</v>
      </c>
      <c r="Q92" s="2">
        <v>-4.7169811326353006E-7</v>
      </c>
      <c r="R92" s="2">
        <f t="shared" si="20"/>
        <v>-8.0829000000000004</v>
      </c>
      <c r="S92" s="2">
        <f t="shared" si="13"/>
        <v>-8.0929000000000002</v>
      </c>
      <c r="T92" s="20">
        <v>6197.47</v>
      </c>
      <c r="U92" s="4">
        <v>-2.2667598139787169E-2</v>
      </c>
      <c r="V92" s="4">
        <v>-2.2660999999999997E-2</v>
      </c>
      <c r="W92" s="21">
        <v>-6.598139787171442E-6</v>
      </c>
      <c r="X92" s="2">
        <f t="shared" si="21"/>
        <v>-5.7105719999999991</v>
      </c>
      <c r="Y92" s="2">
        <f t="shared" si="14"/>
        <v>-5.7205719999999989</v>
      </c>
      <c r="Z92" s="2"/>
      <c r="AA92" s="23">
        <f t="shared" si="15"/>
        <v>-5.8149796800727662</v>
      </c>
      <c r="AB92" s="23">
        <f>AA92-r_f</f>
        <v>-5.824979680072766</v>
      </c>
      <c r="AC92" s="22"/>
    </row>
    <row r="93" spans="1:29" x14ac:dyDescent="0.3">
      <c r="A93" s="1">
        <v>39986</v>
      </c>
      <c r="B93" s="19">
        <v>59.6</v>
      </c>
      <c r="C93" s="3">
        <f t="shared" si="16"/>
        <v>-1.1608623548921986E-2</v>
      </c>
      <c r="D93" s="2">
        <v>-1.1609000000000001E-2</v>
      </c>
      <c r="E93" s="2">
        <v>3.764510780150665E-7</v>
      </c>
      <c r="F93" s="2">
        <f t="shared" si="17"/>
        <v>-2.9254680000000004</v>
      </c>
      <c r="G93" s="2">
        <f t="shared" si="11"/>
        <v>-2.9354680000000002</v>
      </c>
      <c r="H93" s="20">
        <v>35</v>
      </c>
      <c r="I93" s="3">
        <f t="shared" si="18"/>
        <v>1.0101010101010142E-2</v>
      </c>
      <c r="J93" s="2">
        <v>1.0101000000000001E-2</v>
      </c>
      <c r="K93" s="2">
        <v>1.0101010141164157E-8</v>
      </c>
      <c r="L93" s="2">
        <f t="shared" si="19"/>
        <v>2.545452</v>
      </c>
      <c r="M93" s="2">
        <f t="shared" si="12"/>
        <v>2.5354520000000003</v>
      </c>
      <c r="N93" s="20">
        <v>53</v>
      </c>
      <c r="O93" s="2">
        <v>1.3384321223709424E-2</v>
      </c>
      <c r="P93" s="2">
        <v>1.3384E-2</v>
      </c>
      <c r="Q93" s="2">
        <v>3.2122370942355705E-7</v>
      </c>
      <c r="R93" s="2">
        <f t="shared" si="20"/>
        <v>3.3727680000000002</v>
      </c>
      <c r="S93" s="2">
        <f t="shared" si="13"/>
        <v>3.3627680000000004</v>
      </c>
      <c r="T93" s="20">
        <v>6341.21</v>
      </c>
      <c r="U93" s="4">
        <v>1.7662871219598374E-2</v>
      </c>
      <c r="V93" s="4">
        <v>1.7662999999999998E-2</v>
      </c>
      <c r="W93" s="21">
        <v>-1.2878040162381255E-7</v>
      </c>
      <c r="X93" s="2">
        <f t="shared" si="21"/>
        <v>4.4510759999999996</v>
      </c>
      <c r="Y93" s="2">
        <f t="shared" si="14"/>
        <v>4.4410759999999998</v>
      </c>
      <c r="Z93" s="2"/>
      <c r="AA93" s="23">
        <f t="shared" si="15"/>
        <v>10.50881641883953</v>
      </c>
      <c r="AB93" s="23">
        <f>AA93-r_f</f>
        <v>10.49881641883953</v>
      </c>
      <c r="AC93" s="22"/>
    </row>
    <row r="94" spans="1:29" x14ac:dyDescent="0.3">
      <c r="A94" s="1">
        <v>39983</v>
      </c>
      <c r="B94" s="19">
        <v>60.3</v>
      </c>
      <c r="C94" s="3">
        <f t="shared" si="16"/>
        <v>1.3445378151260456E-2</v>
      </c>
      <c r="D94" s="2">
        <v>1.3445E-2</v>
      </c>
      <c r="E94" s="2">
        <v>3.781512604560805E-7</v>
      </c>
      <c r="F94" s="2">
        <f t="shared" si="17"/>
        <v>3.3881399999999999</v>
      </c>
      <c r="G94" s="2">
        <f t="shared" si="11"/>
        <v>3.3781400000000001</v>
      </c>
      <c r="H94" s="20">
        <v>34.65</v>
      </c>
      <c r="I94" s="3">
        <f t="shared" si="18"/>
        <v>2.9717682020802379E-2</v>
      </c>
      <c r="J94" s="2">
        <v>2.9718000000000001E-2</v>
      </c>
      <c r="K94" s="2">
        <v>-3.1797919762197036E-7</v>
      </c>
      <c r="L94" s="2">
        <f t="shared" si="19"/>
        <v>7.4889360000000007</v>
      </c>
      <c r="M94" s="2">
        <f t="shared" si="12"/>
        <v>7.4789360000000009</v>
      </c>
      <c r="N94" s="20">
        <v>52.3</v>
      </c>
      <c r="O94" s="2">
        <v>-7.5901328273245859E-3</v>
      </c>
      <c r="P94" s="2">
        <v>-7.5900000000000004E-3</v>
      </c>
      <c r="Q94" s="2">
        <v>-1.3282732458548552E-7</v>
      </c>
      <c r="R94" s="2">
        <f t="shared" si="20"/>
        <v>-1.9126800000000002</v>
      </c>
      <c r="S94" s="2">
        <f t="shared" si="13"/>
        <v>-1.9226800000000002</v>
      </c>
      <c r="T94" s="20">
        <v>6231.15</v>
      </c>
      <c r="U94" s="4">
        <v>1.4097091233991842E-2</v>
      </c>
      <c r="V94" s="4">
        <v>1.4197E-2</v>
      </c>
      <c r="W94" s="21">
        <v>-9.9908766008157193E-5</v>
      </c>
      <c r="X94" s="2">
        <f t="shared" si="21"/>
        <v>3.5776439999999998</v>
      </c>
      <c r="Y94" s="2">
        <f t="shared" si="14"/>
        <v>3.567644</v>
      </c>
      <c r="Z94" s="2"/>
      <c r="AA94" s="23">
        <f t="shared" si="15"/>
        <v>-56.305789306562318</v>
      </c>
      <c r="AB94" s="23">
        <f>AA94-r_f</f>
        <v>-56.315789306562316</v>
      </c>
      <c r="AC94" s="22"/>
    </row>
    <row r="95" spans="1:29" x14ac:dyDescent="0.3">
      <c r="A95" s="1">
        <v>39982</v>
      </c>
      <c r="B95" s="19">
        <v>59.5</v>
      </c>
      <c r="C95" s="3">
        <f t="shared" si="16"/>
        <v>-6.6777963272119968E-3</v>
      </c>
      <c r="D95" s="2">
        <v>-6.6779999999999999E-3</v>
      </c>
      <c r="E95" s="2">
        <v>2.036727880030953E-7</v>
      </c>
      <c r="F95" s="2">
        <f t="shared" si="17"/>
        <v>-1.6828559999999999</v>
      </c>
      <c r="G95" s="2">
        <f t="shared" si="11"/>
        <v>-1.6928559999999999</v>
      </c>
      <c r="H95" s="20">
        <v>33.65</v>
      </c>
      <c r="I95" s="3">
        <f t="shared" si="18"/>
        <v>-1.4641288433382138E-2</v>
      </c>
      <c r="J95" s="2">
        <v>-1.4641E-2</v>
      </c>
      <c r="K95" s="2">
        <v>-2.8843338213853376E-7</v>
      </c>
      <c r="L95" s="2">
        <f t="shared" si="19"/>
        <v>-3.6895319999999998</v>
      </c>
      <c r="M95" s="2">
        <f t="shared" si="12"/>
        <v>-3.6995319999999996</v>
      </c>
      <c r="N95" s="20">
        <v>52.7</v>
      </c>
      <c r="O95" s="2">
        <v>1.3461538461538516E-2</v>
      </c>
      <c r="P95" s="2">
        <v>1.3462E-2</v>
      </c>
      <c r="Q95" s="2">
        <v>-4.6153846148394573E-7</v>
      </c>
      <c r="R95" s="2">
        <f t="shared" si="20"/>
        <v>3.3924240000000001</v>
      </c>
      <c r="S95" s="2">
        <f t="shared" si="13"/>
        <v>3.3824240000000003</v>
      </c>
      <c r="T95" s="20">
        <v>6144.53</v>
      </c>
      <c r="U95" s="4">
        <v>-8.2925671935196142E-3</v>
      </c>
      <c r="V95" s="4">
        <v>-8.293E-3</v>
      </c>
      <c r="W95" s="21">
        <v>4.3280648038580838E-7</v>
      </c>
      <c r="X95" s="2">
        <f t="shared" si="21"/>
        <v>-2.089836</v>
      </c>
      <c r="Y95" s="2">
        <f t="shared" si="14"/>
        <v>-2.0998359999999998</v>
      </c>
      <c r="Z95" s="2"/>
      <c r="AA95" s="23">
        <f t="shared" si="15"/>
        <v>44.801193525475774</v>
      </c>
      <c r="AB95" s="23">
        <f>AA95-r_f</f>
        <v>44.791193525475776</v>
      </c>
      <c r="AC95" s="22"/>
    </row>
    <row r="96" spans="1:29" x14ac:dyDescent="0.3">
      <c r="A96" s="1">
        <v>39981</v>
      </c>
      <c r="B96" s="19">
        <v>59.9</v>
      </c>
      <c r="C96" s="3">
        <f t="shared" si="16"/>
        <v>1.6722408026756091E-3</v>
      </c>
      <c r="D96" s="2">
        <v>1.6719999999999999E-3</v>
      </c>
      <c r="E96" s="2">
        <v>2.4080267560923178E-7</v>
      </c>
      <c r="F96" s="2">
        <f t="shared" si="17"/>
        <v>0.42134399999999994</v>
      </c>
      <c r="G96" s="2">
        <f t="shared" si="11"/>
        <v>0.41134399999999993</v>
      </c>
      <c r="H96" s="20">
        <v>34.15</v>
      </c>
      <c r="I96" s="3">
        <f t="shared" si="18"/>
        <v>-2.4285714285714327E-2</v>
      </c>
      <c r="J96" s="2">
        <v>-2.4285999999999999E-2</v>
      </c>
      <c r="K96" s="2">
        <v>2.8571428567145118E-7</v>
      </c>
      <c r="L96" s="2">
        <f t="shared" si="19"/>
        <v>-6.1200719999999995</v>
      </c>
      <c r="M96" s="2">
        <f t="shared" si="12"/>
        <v>-6.1300719999999993</v>
      </c>
      <c r="N96" s="20">
        <v>52</v>
      </c>
      <c r="O96" s="2">
        <v>-2.9850746268656744E-2</v>
      </c>
      <c r="P96" s="2">
        <v>-2.9851000000000003E-2</v>
      </c>
      <c r="Q96" s="2">
        <v>2.5373134325892832E-7</v>
      </c>
      <c r="R96" s="2">
        <f t="shared" si="20"/>
        <v>-7.5224520000000004</v>
      </c>
      <c r="S96" s="2">
        <f t="shared" si="13"/>
        <v>-7.5324520000000001</v>
      </c>
      <c r="T96" s="20">
        <v>6195.91</v>
      </c>
      <c r="U96" s="4">
        <v>-4.0026941829119592E-3</v>
      </c>
      <c r="V96" s="4">
        <v>-3.9950000000000003E-3</v>
      </c>
      <c r="W96" s="21">
        <v>-7.6941829119589467E-6</v>
      </c>
      <c r="X96" s="2">
        <f t="shared" si="21"/>
        <v>-1.00674</v>
      </c>
      <c r="Y96" s="2">
        <f t="shared" si="14"/>
        <v>-1.01674</v>
      </c>
      <c r="Z96" s="2"/>
      <c r="AA96" s="23">
        <f t="shared" si="15"/>
        <v>-18.517895759291001</v>
      </c>
      <c r="AB96" s="23">
        <f>AA96-r_f</f>
        <v>-18.527895759291003</v>
      </c>
      <c r="AC96" s="22"/>
    </row>
    <row r="97" spans="1:29" x14ac:dyDescent="0.3">
      <c r="A97" s="1">
        <v>39980</v>
      </c>
      <c r="B97" s="19">
        <v>59.8</v>
      </c>
      <c r="C97" s="3">
        <f t="shared" si="16"/>
        <v>-3.3333333333333808E-3</v>
      </c>
      <c r="D97" s="2">
        <v>-3.333E-3</v>
      </c>
      <c r="E97" s="2">
        <v>-3.3333333338079335E-7</v>
      </c>
      <c r="F97" s="2">
        <f t="shared" si="17"/>
        <v>-0.839916</v>
      </c>
      <c r="G97" s="2">
        <f t="shared" si="11"/>
        <v>-0.849916</v>
      </c>
      <c r="H97" s="20">
        <v>35</v>
      </c>
      <c r="I97" s="3">
        <f t="shared" si="18"/>
        <v>-2.7777777777777776E-2</v>
      </c>
      <c r="J97" s="2">
        <v>-2.7778000000000001E-2</v>
      </c>
      <c r="K97" s="2">
        <v>2.2222222222437193E-7</v>
      </c>
      <c r="L97" s="2">
        <f t="shared" si="19"/>
        <v>-7.0000559999999998</v>
      </c>
      <c r="M97" s="2">
        <f t="shared" si="12"/>
        <v>-7.0100559999999996</v>
      </c>
      <c r="N97" s="20">
        <v>53.6</v>
      </c>
      <c r="O97" s="2">
        <v>5.6285178236398555E-3</v>
      </c>
      <c r="P97" s="2">
        <v>5.6289999999999995E-3</v>
      </c>
      <c r="Q97" s="2">
        <v>-4.8217636014393633E-7</v>
      </c>
      <c r="R97" s="2">
        <f t="shared" si="20"/>
        <v>1.4185079999999999</v>
      </c>
      <c r="S97" s="2">
        <f t="shared" si="13"/>
        <v>1.4085079999999999</v>
      </c>
      <c r="T97" s="20">
        <v>6220.81</v>
      </c>
      <c r="U97" s="4">
        <v>-7.6298357095586577E-4</v>
      </c>
      <c r="V97" s="4">
        <v>-7.3200000000000001E-4</v>
      </c>
      <c r="W97" s="21">
        <v>-3.0983570955865755E-5</v>
      </c>
      <c r="X97" s="2">
        <f t="shared" si="21"/>
        <v>-0.18446400000000002</v>
      </c>
      <c r="Y97" s="2">
        <f t="shared" si="14"/>
        <v>-0.19446400000000003</v>
      </c>
      <c r="Z97" s="2"/>
      <c r="AA97" s="23">
        <f t="shared" si="15"/>
        <v>49.121702828633204</v>
      </c>
      <c r="AB97" s="23">
        <f>AA97-r_f</f>
        <v>49.111702828633206</v>
      </c>
      <c r="AC97" s="22"/>
    </row>
    <row r="98" spans="1:29" x14ac:dyDescent="0.3">
      <c r="A98" s="1">
        <v>39979</v>
      </c>
      <c r="B98" s="19">
        <v>60</v>
      </c>
      <c r="C98" s="3">
        <f t="shared" si="16"/>
        <v>0</v>
      </c>
      <c r="D98" s="2">
        <v>0</v>
      </c>
      <c r="E98" s="2">
        <v>0</v>
      </c>
      <c r="F98" s="2">
        <f t="shared" si="17"/>
        <v>0</v>
      </c>
      <c r="G98" s="2">
        <f t="shared" si="11"/>
        <v>-0.01</v>
      </c>
      <c r="H98" s="20">
        <v>36</v>
      </c>
      <c r="I98" s="3">
        <f t="shared" si="18"/>
        <v>-6.9767441860465185E-2</v>
      </c>
      <c r="J98" s="2">
        <v>-6.9766999999999996E-2</v>
      </c>
      <c r="K98" s="2">
        <v>-4.4186046518901456E-7</v>
      </c>
      <c r="L98" s="2">
        <f t="shared" si="19"/>
        <v>-17.581284</v>
      </c>
      <c r="M98" s="2">
        <f t="shared" si="12"/>
        <v>-17.591284000000002</v>
      </c>
      <c r="N98" s="20">
        <v>53.3</v>
      </c>
      <c r="O98" s="2">
        <v>-4.8214285714285765E-2</v>
      </c>
      <c r="P98" s="2">
        <v>-4.8214E-2</v>
      </c>
      <c r="Q98" s="2">
        <v>-2.8571428576512625E-7</v>
      </c>
      <c r="R98" s="2">
        <f t="shared" si="20"/>
        <v>-12.149927999999999</v>
      </c>
      <c r="S98" s="2">
        <f t="shared" si="13"/>
        <v>-12.159927999999999</v>
      </c>
      <c r="T98" s="20">
        <v>6225.56</v>
      </c>
      <c r="U98" s="4">
        <v>-3.45319568315645E-2</v>
      </c>
      <c r="V98" s="4">
        <v>-3.4532E-2</v>
      </c>
      <c r="W98" s="21">
        <v>4.3168435499840729E-8</v>
      </c>
      <c r="X98" s="2">
        <f t="shared" si="21"/>
        <v>-8.702064</v>
      </c>
      <c r="Y98" s="2">
        <f t="shared" si="14"/>
        <v>-8.7120639999999998</v>
      </c>
      <c r="Z98" s="2"/>
      <c r="AA98" s="23">
        <f t="shared" si="15"/>
        <v>13.144251834623503</v>
      </c>
      <c r="AB98" s="23">
        <f>AA98-r_f</f>
        <v>13.134251834623504</v>
      </c>
      <c r="AC98" s="22"/>
    </row>
    <row r="99" spans="1:29" x14ac:dyDescent="0.3">
      <c r="A99" s="1">
        <v>39976</v>
      </c>
      <c r="B99" s="19">
        <v>60</v>
      </c>
      <c r="C99" s="3">
        <f t="shared" si="16"/>
        <v>-1.9607843137254947E-2</v>
      </c>
      <c r="D99" s="2">
        <v>-1.9608E-2</v>
      </c>
      <c r="E99" s="2">
        <v>1.5686274505363751E-7</v>
      </c>
      <c r="F99" s="2">
        <f t="shared" si="17"/>
        <v>-4.9412159999999998</v>
      </c>
      <c r="G99" s="2">
        <f t="shared" si="11"/>
        <v>-4.9512159999999996</v>
      </c>
      <c r="H99" s="20">
        <v>38.700000000000003</v>
      </c>
      <c r="I99" s="3">
        <f t="shared" si="18"/>
        <v>3.3377837116154871E-2</v>
      </c>
      <c r="J99" s="2">
        <v>3.3377999999999998E-2</v>
      </c>
      <c r="K99" s="2">
        <v>-1.6288384512702647E-7</v>
      </c>
      <c r="L99" s="2">
        <f t="shared" si="19"/>
        <v>8.4112559999999998</v>
      </c>
      <c r="M99" s="2">
        <f t="shared" si="12"/>
        <v>8.4012560000000001</v>
      </c>
      <c r="N99" s="20">
        <v>56</v>
      </c>
      <c r="O99" s="2">
        <v>-3.9451114922812988E-2</v>
      </c>
      <c r="P99" s="2">
        <v>-3.9451E-2</v>
      </c>
      <c r="Q99" s="2">
        <v>-1.1492281298819407E-7</v>
      </c>
      <c r="R99" s="2">
        <f t="shared" si="20"/>
        <v>-9.9416519999999995</v>
      </c>
      <c r="S99" s="2">
        <f t="shared" si="13"/>
        <v>-9.9516519999999993</v>
      </c>
      <c r="T99" s="20">
        <v>6448.23</v>
      </c>
      <c r="U99" s="4">
        <v>-1.814120416544223E-2</v>
      </c>
      <c r="V99" s="4">
        <v>-1.8141000000000001E-2</v>
      </c>
      <c r="W99" s="21">
        <v>-2.0416544222953692E-7</v>
      </c>
      <c r="X99" s="2">
        <f t="shared" si="21"/>
        <v>-4.5715320000000004</v>
      </c>
      <c r="Y99" s="2">
        <f t="shared" si="14"/>
        <v>-4.5815320000000002</v>
      </c>
      <c r="Z99" s="2"/>
      <c r="AA99" s="23">
        <f t="shared" si="15"/>
        <v>-113.96810590234932</v>
      </c>
      <c r="AB99" s="23">
        <f>AA99-r_f</f>
        <v>-113.97810590234933</v>
      </c>
      <c r="AC99" s="22"/>
    </row>
    <row r="100" spans="1:29" x14ac:dyDescent="0.3">
      <c r="A100" s="1">
        <v>39975</v>
      </c>
      <c r="B100" s="19">
        <v>61.2</v>
      </c>
      <c r="C100" s="3">
        <f t="shared" si="16"/>
        <v>2.0000000000000049E-2</v>
      </c>
      <c r="D100" s="2">
        <v>0.02</v>
      </c>
      <c r="E100" s="2">
        <v>4.8572257327350599E-17</v>
      </c>
      <c r="F100" s="2">
        <f t="shared" si="17"/>
        <v>5.04</v>
      </c>
      <c r="G100" s="2">
        <f t="shared" si="11"/>
        <v>5.03</v>
      </c>
      <c r="H100" s="20">
        <v>37.450000000000003</v>
      </c>
      <c r="I100" s="3">
        <f t="shared" si="18"/>
        <v>2.602739726027405E-2</v>
      </c>
      <c r="J100" s="2">
        <v>2.6027000000000002E-2</v>
      </c>
      <c r="K100" s="2">
        <v>3.9726027404804465E-7</v>
      </c>
      <c r="L100" s="2">
        <f t="shared" si="19"/>
        <v>6.5588040000000003</v>
      </c>
      <c r="M100" s="2">
        <f t="shared" si="12"/>
        <v>6.5488040000000005</v>
      </c>
      <c r="N100" s="20">
        <v>58.3</v>
      </c>
      <c r="O100" s="2">
        <v>1.7182130584191462E-3</v>
      </c>
      <c r="P100" s="2">
        <v>1.7180000000000001E-3</v>
      </c>
      <c r="Q100" s="2">
        <v>2.1305841914603246E-7</v>
      </c>
      <c r="R100" s="2">
        <f t="shared" si="20"/>
        <v>0.43293600000000004</v>
      </c>
      <c r="S100" s="2">
        <f t="shared" si="13"/>
        <v>0.42293600000000003</v>
      </c>
      <c r="T100" s="20">
        <v>6567.37</v>
      </c>
      <c r="U100" s="4">
        <v>1.6263634914666123E-2</v>
      </c>
      <c r="V100" s="4">
        <v>1.6263E-2</v>
      </c>
      <c r="W100" s="21">
        <v>6.3491466612344838E-7</v>
      </c>
      <c r="X100" s="2">
        <f t="shared" si="21"/>
        <v>4.0982760000000003</v>
      </c>
      <c r="Y100" s="2">
        <f t="shared" si="14"/>
        <v>4.0882760000000005</v>
      </c>
      <c r="Z100" s="2"/>
      <c r="AA100" s="23">
        <f t="shared" si="15"/>
        <v>-35.472923799435932</v>
      </c>
      <c r="AB100" s="23">
        <f>AA100-r_f</f>
        <v>-35.48292379943593</v>
      </c>
      <c r="AC100" s="22"/>
    </row>
    <row r="101" spans="1:29" x14ac:dyDescent="0.3">
      <c r="A101" s="1">
        <v>39974</v>
      </c>
      <c r="B101" s="19">
        <v>60</v>
      </c>
      <c r="C101" s="3">
        <f t="shared" si="16"/>
        <v>1.6694490818030287E-3</v>
      </c>
      <c r="D101" s="2">
        <v>1.6689999999999999E-3</v>
      </c>
      <c r="E101" s="2">
        <v>4.4908180302878284E-7</v>
      </c>
      <c r="F101" s="2">
        <f t="shared" si="17"/>
        <v>0.42058799999999996</v>
      </c>
      <c r="G101" s="2">
        <f t="shared" si="11"/>
        <v>0.41058799999999995</v>
      </c>
      <c r="H101" s="20">
        <v>36.5</v>
      </c>
      <c r="I101" s="3">
        <f t="shared" si="18"/>
        <v>5.1873198847262159E-2</v>
      </c>
      <c r="J101" s="2">
        <v>5.1872999999999996E-2</v>
      </c>
      <c r="K101" s="2">
        <v>1.9884726216307103E-7</v>
      </c>
      <c r="L101" s="2">
        <f t="shared" si="19"/>
        <v>13.071995999999999</v>
      </c>
      <c r="M101" s="2">
        <f t="shared" si="12"/>
        <v>13.061995999999999</v>
      </c>
      <c r="N101" s="20">
        <v>58.2</v>
      </c>
      <c r="O101" s="2">
        <v>3.7433155080213928E-2</v>
      </c>
      <c r="P101" s="2">
        <v>3.7433000000000001E-2</v>
      </c>
      <c r="Q101" s="2">
        <v>1.5508021392746096E-7</v>
      </c>
      <c r="R101" s="2">
        <f t="shared" si="20"/>
        <v>9.4331160000000001</v>
      </c>
      <c r="S101" s="2">
        <f t="shared" si="13"/>
        <v>9.4231160000000003</v>
      </c>
      <c r="T101" s="20">
        <v>6462.27</v>
      </c>
      <c r="U101" s="4">
        <v>7.4644666133490646E-3</v>
      </c>
      <c r="V101" s="4">
        <v>7.4650000000000003E-3</v>
      </c>
      <c r="W101" s="21">
        <v>-5.3338665093570492E-7</v>
      </c>
      <c r="X101" s="2">
        <f t="shared" si="21"/>
        <v>1.8811800000000001</v>
      </c>
      <c r="Y101" s="2">
        <f t="shared" si="14"/>
        <v>1.8711800000000001</v>
      </c>
      <c r="Z101" s="2"/>
      <c r="AA101" s="23">
        <f t="shared" si="15"/>
        <v>-7.1619131824192026</v>
      </c>
      <c r="AB101" s="23">
        <f>AA101-r_f</f>
        <v>-7.1719131824192024</v>
      </c>
      <c r="AC101" s="22"/>
    </row>
    <row r="102" spans="1:29" x14ac:dyDescent="0.3">
      <c r="A102" s="1">
        <v>39973</v>
      </c>
      <c r="B102" s="19">
        <v>59.9</v>
      </c>
      <c r="C102" s="3">
        <f t="shared" si="16"/>
        <v>-1.6666666666666904E-3</v>
      </c>
      <c r="D102" s="2">
        <v>-1.6669999999999999E-3</v>
      </c>
      <c r="E102" s="2">
        <v>3.3333333330945285E-7</v>
      </c>
      <c r="F102" s="2">
        <f t="shared" si="17"/>
        <v>-0.42008399999999996</v>
      </c>
      <c r="G102" s="2">
        <f t="shared" si="11"/>
        <v>-0.43008399999999997</v>
      </c>
      <c r="H102" s="20">
        <v>34.700000000000003</v>
      </c>
      <c r="I102" s="3">
        <f t="shared" si="18"/>
        <v>-6.7204301075268813E-2</v>
      </c>
      <c r="J102" s="2">
        <v>-6.7204E-2</v>
      </c>
      <c r="K102" s="2">
        <v>-3.0107526881317792E-7</v>
      </c>
      <c r="L102" s="2">
        <f t="shared" si="19"/>
        <v>-16.935407999999999</v>
      </c>
      <c r="M102" s="2">
        <f t="shared" si="12"/>
        <v>-16.945408</v>
      </c>
      <c r="N102" s="20">
        <v>56.1</v>
      </c>
      <c r="O102" s="2">
        <v>-8.8339222614840993E-3</v>
      </c>
      <c r="P102" s="2">
        <v>-8.8339999999999998E-3</v>
      </c>
      <c r="Q102" s="2">
        <v>7.7738515900580007E-8</v>
      </c>
      <c r="R102" s="2">
        <f t="shared" si="20"/>
        <v>-2.2261679999999999</v>
      </c>
      <c r="S102" s="2">
        <f t="shared" si="13"/>
        <v>-2.2361679999999997</v>
      </c>
      <c r="T102" s="20">
        <v>6414.39</v>
      </c>
      <c r="U102" s="4">
        <v>-3.2231345107588703E-2</v>
      </c>
      <c r="V102" s="4">
        <v>-3.2232999999999998E-2</v>
      </c>
      <c r="W102" s="21">
        <v>1.6548924112944063E-6</v>
      </c>
      <c r="X102" s="2">
        <f t="shared" si="21"/>
        <v>-8.1227159999999987</v>
      </c>
      <c r="Y102" s="2">
        <f t="shared" si="14"/>
        <v>-8.1327159999999985</v>
      </c>
      <c r="Z102" s="2"/>
      <c r="AA102" s="23">
        <f t="shared" si="15"/>
        <v>78.805195522179844</v>
      </c>
      <c r="AB102" s="23">
        <f>AA102-r_f</f>
        <v>78.795195522179839</v>
      </c>
      <c r="AC102" s="22"/>
    </row>
    <row r="103" spans="1:29" x14ac:dyDescent="0.3">
      <c r="A103" s="1">
        <v>39972</v>
      </c>
      <c r="B103" s="19">
        <v>60</v>
      </c>
      <c r="C103" s="3">
        <f t="shared" si="16"/>
        <v>-2.4390243902439025E-2</v>
      </c>
      <c r="D103" s="2">
        <v>-2.4390000000000002E-2</v>
      </c>
      <c r="E103" s="2">
        <v>-2.4390243902328024E-7</v>
      </c>
      <c r="F103" s="2">
        <f t="shared" si="17"/>
        <v>-6.1462800000000009</v>
      </c>
      <c r="G103" s="2">
        <f t="shared" si="11"/>
        <v>-6.1562800000000006</v>
      </c>
      <c r="H103" s="20">
        <v>37.200000000000003</v>
      </c>
      <c r="I103" s="3">
        <f t="shared" si="18"/>
        <v>-5.10204081632653E-2</v>
      </c>
      <c r="J103" s="2">
        <v>-5.1020000000000003E-2</v>
      </c>
      <c r="K103" s="2">
        <v>-4.081632652974676E-7</v>
      </c>
      <c r="L103" s="2">
        <f t="shared" si="19"/>
        <v>-12.857040000000001</v>
      </c>
      <c r="M103" s="2">
        <f t="shared" si="12"/>
        <v>-12.867040000000001</v>
      </c>
      <c r="N103" s="20">
        <v>56.6</v>
      </c>
      <c r="O103" s="2">
        <v>-1.9064124783362241E-2</v>
      </c>
      <c r="P103" s="2">
        <v>-1.9064000000000001E-2</v>
      </c>
      <c r="Q103" s="2">
        <v>-1.247833622403105E-7</v>
      </c>
      <c r="R103" s="2">
        <f t="shared" si="20"/>
        <v>-4.8041280000000004</v>
      </c>
      <c r="S103" s="2">
        <f t="shared" si="13"/>
        <v>-4.8141280000000002</v>
      </c>
      <c r="T103" s="20">
        <v>6628.02</v>
      </c>
      <c r="U103" s="4">
        <v>-3.3356959721383535E-2</v>
      </c>
      <c r="V103" s="4">
        <v>-3.3300999999999997E-2</v>
      </c>
      <c r="W103" s="21">
        <v>-5.5959721383537497E-5</v>
      </c>
      <c r="X103" s="2">
        <f t="shared" si="21"/>
        <v>-8.3918520000000001</v>
      </c>
      <c r="Y103" s="2">
        <f t="shared" si="14"/>
        <v>-8.4018519999999999</v>
      </c>
      <c r="Z103" s="2"/>
      <c r="AA103" s="23">
        <f t="shared" si="15"/>
        <v>40.497483601771179</v>
      </c>
      <c r="AB103" s="23">
        <f>AA103-r_f</f>
        <v>40.487483601771181</v>
      </c>
      <c r="AC103" s="22"/>
    </row>
    <row r="104" spans="1:29" x14ac:dyDescent="0.3">
      <c r="A104" s="1">
        <v>39970</v>
      </c>
      <c r="B104" s="19">
        <v>61.5</v>
      </c>
      <c r="C104" s="3">
        <f t="shared" si="16"/>
        <v>1.9900497512437859E-2</v>
      </c>
      <c r="D104" s="2">
        <v>1.9900000000000001E-2</v>
      </c>
      <c r="E104" s="2">
        <v>4.9751243785811639E-7</v>
      </c>
      <c r="F104" s="2">
        <f t="shared" si="17"/>
        <v>5.0148000000000001</v>
      </c>
      <c r="G104" s="2">
        <f t="shared" si="11"/>
        <v>5.0048000000000004</v>
      </c>
      <c r="H104" s="20">
        <v>39.200000000000003</v>
      </c>
      <c r="I104" s="3">
        <f t="shared" si="18"/>
        <v>3.157894736842113E-2</v>
      </c>
      <c r="J104" s="2">
        <v>3.1579000000000003E-2</v>
      </c>
      <c r="K104" s="2">
        <v>-5.2631578872919249E-8</v>
      </c>
      <c r="L104" s="2">
        <f t="shared" si="19"/>
        <v>7.9579080000000006</v>
      </c>
      <c r="M104" s="2">
        <f t="shared" si="12"/>
        <v>7.9479080000000009</v>
      </c>
      <c r="N104" s="20">
        <v>57.7</v>
      </c>
      <c r="O104" s="2">
        <v>5.226480836237008E-3</v>
      </c>
      <c r="P104" s="2">
        <v>5.2259999999999997E-3</v>
      </c>
      <c r="Q104" s="2">
        <v>4.8083623700821004E-7</v>
      </c>
      <c r="R104" s="2">
        <f t="shared" si="20"/>
        <v>1.3169519999999999</v>
      </c>
      <c r="S104" s="2">
        <f t="shared" si="13"/>
        <v>1.3069519999999999</v>
      </c>
      <c r="T104" s="20">
        <v>6856.74</v>
      </c>
      <c r="U104" s="4">
        <v>1.3246442346056569E-2</v>
      </c>
      <c r="V104" s="4">
        <v>1.3245E-2</v>
      </c>
      <c r="W104" s="21">
        <v>1.4423460565696211E-6</v>
      </c>
      <c r="X104" s="2">
        <f t="shared" si="21"/>
        <v>3.3377400000000002</v>
      </c>
      <c r="Y104" s="2">
        <f t="shared" si="14"/>
        <v>3.3277400000000004</v>
      </c>
      <c r="Z104" s="2"/>
      <c r="AA104" s="23">
        <f t="shared" si="15"/>
        <v>-37.085624119909312</v>
      </c>
      <c r="AB104" s="23">
        <f>AA104-r_f</f>
        <v>-37.09562411990931</v>
      </c>
      <c r="AC104" s="22"/>
    </row>
    <row r="105" spans="1:29" x14ac:dyDescent="0.3">
      <c r="A105" s="1">
        <v>39969</v>
      </c>
      <c r="B105" s="19">
        <v>60.3</v>
      </c>
      <c r="C105" s="3">
        <f t="shared" si="16"/>
        <v>-4.9504950495050208E-3</v>
      </c>
      <c r="D105" s="2">
        <v>-4.9499999999999995E-3</v>
      </c>
      <c r="E105" s="2">
        <v>-4.9504950502127221E-7</v>
      </c>
      <c r="F105" s="2">
        <f t="shared" si="17"/>
        <v>-1.2473999999999998</v>
      </c>
      <c r="G105" s="2">
        <f t="shared" si="11"/>
        <v>-1.2573999999999999</v>
      </c>
      <c r="H105" s="20">
        <v>38</v>
      </c>
      <c r="I105" s="3">
        <f t="shared" si="18"/>
        <v>2.8416779431664332E-2</v>
      </c>
      <c r="J105" s="2">
        <v>2.8416999999999998E-2</v>
      </c>
      <c r="K105" s="2">
        <v>-2.2056833566541645E-7</v>
      </c>
      <c r="L105" s="2">
        <f t="shared" si="19"/>
        <v>7.1610839999999998</v>
      </c>
      <c r="M105" s="2">
        <f t="shared" si="12"/>
        <v>7.151084</v>
      </c>
      <c r="N105" s="20">
        <v>57.4</v>
      </c>
      <c r="O105" s="2">
        <v>-8.6355785837651123E-3</v>
      </c>
      <c r="P105" s="2">
        <v>-8.6359999999999996E-3</v>
      </c>
      <c r="Q105" s="2">
        <v>4.2141623488728408E-7</v>
      </c>
      <c r="R105" s="2">
        <f t="shared" si="20"/>
        <v>-2.176272</v>
      </c>
      <c r="S105" s="2">
        <f t="shared" si="13"/>
        <v>-2.1862719999999998</v>
      </c>
      <c r="T105" s="20">
        <v>6767.1</v>
      </c>
      <c r="U105" s="4">
        <v>-2.7939629180997569E-3</v>
      </c>
      <c r="V105" s="4">
        <v>-2.7920000000000002E-3</v>
      </c>
      <c r="W105" s="21">
        <v>-1.9629180997566935E-6</v>
      </c>
      <c r="X105" s="2">
        <f t="shared" si="21"/>
        <v>-0.7035840000000001</v>
      </c>
      <c r="Y105" s="2">
        <f t="shared" si="14"/>
        <v>-0.71358400000000011</v>
      </c>
      <c r="Z105" s="2"/>
      <c r="AA105" s="23">
        <f t="shared" si="15"/>
        <v>-54.450757090843979</v>
      </c>
      <c r="AB105" s="23">
        <f>AA105-r_f</f>
        <v>-54.460757090843977</v>
      </c>
      <c r="AC105" s="22"/>
    </row>
    <row r="106" spans="1:29" x14ac:dyDescent="0.3">
      <c r="A106" s="1">
        <v>39968</v>
      </c>
      <c r="B106" s="19">
        <v>60.6</v>
      </c>
      <c r="C106" s="3">
        <f t="shared" si="16"/>
        <v>-3.3492822966507199E-2</v>
      </c>
      <c r="D106" s="2">
        <v>-3.3493000000000002E-2</v>
      </c>
      <c r="E106" s="2">
        <v>1.7703349280279168E-7</v>
      </c>
      <c r="F106" s="2">
        <f t="shared" si="17"/>
        <v>-8.4402360000000005</v>
      </c>
      <c r="G106" s="2">
        <f t="shared" si="11"/>
        <v>-8.4502360000000003</v>
      </c>
      <c r="H106" s="20">
        <v>36.950000000000003</v>
      </c>
      <c r="I106" s="3">
        <f t="shared" si="18"/>
        <v>-2.248677248677234E-2</v>
      </c>
      <c r="J106" s="2">
        <v>-2.2487E-2</v>
      </c>
      <c r="K106" s="2">
        <v>2.2751322766023652E-7</v>
      </c>
      <c r="L106" s="2">
        <f t="shared" si="19"/>
        <v>-5.6667240000000003</v>
      </c>
      <c r="M106" s="2">
        <f t="shared" si="12"/>
        <v>-5.6767240000000001</v>
      </c>
      <c r="N106" s="20">
        <v>57.9</v>
      </c>
      <c r="O106" s="2">
        <v>-3.1772575250836099E-2</v>
      </c>
      <c r="P106" s="2">
        <v>-3.1772999999999996E-2</v>
      </c>
      <c r="Q106" s="2">
        <v>4.2474916389645401E-7</v>
      </c>
      <c r="R106" s="2">
        <f t="shared" si="20"/>
        <v>-8.0067959999999996</v>
      </c>
      <c r="S106" s="2">
        <f t="shared" si="13"/>
        <v>-8.0167959999999994</v>
      </c>
      <c r="T106" s="20">
        <v>6786.06</v>
      </c>
      <c r="U106" s="4">
        <v>-1.5534284810695839E-2</v>
      </c>
      <c r="V106" s="4">
        <v>-1.5533999999999999E-2</v>
      </c>
      <c r="W106" s="21">
        <v>-2.8481069584002094E-7</v>
      </c>
      <c r="X106" s="2">
        <f t="shared" si="21"/>
        <v>-3.9145679999999996</v>
      </c>
      <c r="Y106" s="2">
        <f t="shared" si="14"/>
        <v>-3.9245679999999994</v>
      </c>
      <c r="Z106" s="2"/>
      <c r="AA106" s="23">
        <f t="shared" si="15"/>
        <v>-20.839091616719742</v>
      </c>
      <c r="AB106" s="23">
        <f>AA106-r_f</f>
        <v>-20.849091616719743</v>
      </c>
      <c r="AC106" s="22"/>
    </row>
    <row r="107" spans="1:29" x14ac:dyDescent="0.3">
      <c r="A107" s="1">
        <v>39967</v>
      </c>
      <c r="B107" s="19">
        <v>62.7</v>
      </c>
      <c r="C107" s="3">
        <f t="shared" si="16"/>
        <v>0</v>
      </c>
      <c r="D107" s="2">
        <v>0</v>
      </c>
      <c r="E107" s="2">
        <v>0</v>
      </c>
      <c r="F107" s="2">
        <f t="shared" si="17"/>
        <v>0</v>
      </c>
      <c r="G107" s="2">
        <f t="shared" si="11"/>
        <v>-0.01</v>
      </c>
      <c r="H107" s="20">
        <v>37.799999999999997</v>
      </c>
      <c r="I107" s="3">
        <f t="shared" si="18"/>
        <v>0</v>
      </c>
      <c r="J107" s="2">
        <v>0</v>
      </c>
      <c r="K107" s="2">
        <v>0</v>
      </c>
      <c r="L107" s="2">
        <f t="shared" si="19"/>
        <v>0</v>
      </c>
      <c r="M107" s="2">
        <f t="shared" si="12"/>
        <v>-0.01</v>
      </c>
      <c r="N107" s="20">
        <v>59.8</v>
      </c>
      <c r="O107" s="2">
        <v>-1.6694490818030287E-3</v>
      </c>
      <c r="P107" s="2">
        <v>-1.6689999999999999E-3</v>
      </c>
      <c r="Q107" s="2">
        <v>-4.4908180302878284E-7</v>
      </c>
      <c r="R107" s="2">
        <f t="shared" si="20"/>
        <v>-0.42058799999999996</v>
      </c>
      <c r="S107" s="2">
        <f t="shared" si="13"/>
        <v>-0.43058799999999997</v>
      </c>
      <c r="T107" s="20">
        <v>6893.14</v>
      </c>
      <c r="U107" s="4">
        <v>-8.0499864730294666E-3</v>
      </c>
      <c r="V107" s="4">
        <v>-8.0499999999999999E-3</v>
      </c>
      <c r="W107" s="21">
        <v>1.3526970533278559E-8</v>
      </c>
      <c r="X107" s="2">
        <f t="shared" si="21"/>
        <v>-2.0286</v>
      </c>
      <c r="Y107" s="2">
        <f t="shared" si="14"/>
        <v>-2.0385999999999997</v>
      </c>
      <c r="Z107" s="2"/>
      <c r="AA107" s="23">
        <f t="shared" si="15"/>
        <v>-2.9278148399395265</v>
      </c>
      <c r="AB107" s="23">
        <f>AA107-r_f</f>
        <v>-2.9378148399395263</v>
      </c>
      <c r="AC107" s="22"/>
    </row>
    <row r="108" spans="1:29" x14ac:dyDescent="0.3">
      <c r="A108" s="1">
        <v>39966</v>
      </c>
      <c r="B108" s="19">
        <v>62.7</v>
      </c>
      <c r="C108" s="3">
        <f t="shared" si="16"/>
        <v>-1.5698587127158554E-2</v>
      </c>
      <c r="D108" s="2">
        <v>-1.5699000000000001E-2</v>
      </c>
      <c r="E108" s="2">
        <v>4.1287284144667091E-7</v>
      </c>
      <c r="F108" s="2">
        <f t="shared" si="17"/>
        <v>-3.9561480000000002</v>
      </c>
      <c r="G108" s="2">
        <f t="shared" si="11"/>
        <v>-3.966148</v>
      </c>
      <c r="H108" s="20">
        <v>37.799999999999997</v>
      </c>
      <c r="I108" s="3">
        <f t="shared" si="18"/>
        <v>3.1377899045020426E-2</v>
      </c>
      <c r="J108" s="2">
        <v>3.1377999999999996E-2</v>
      </c>
      <c r="K108" s="2">
        <v>-1.0095497957052224E-7</v>
      </c>
      <c r="L108" s="2">
        <f t="shared" si="19"/>
        <v>7.9072559999999994</v>
      </c>
      <c r="M108" s="2">
        <f t="shared" si="12"/>
        <v>7.8972559999999996</v>
      </c>
      <c r="N108" s="20">
        <v>59.9</v>
      </c>
      <c r="O108" s="2">
        <v>1.525423728813557E-2</v>
      </c>
      <c r="P108" s="2">
        <v>1.5254E-2</v>
      </c>
      <c r="Q108" s="2">
        <v>2.3728813556937733E-7</v>
      </c>
      <c r="R108" s="2">
        <f t="shared" si="20"/>
        <v>3.8440080000000001</v>
      </c>
      <c r="S108" s="2">
        <f t="shared" si="13"/>
        <v>3.8340080000000003</v>
      </c>
      <c r="T108" s="20">
        <v>6949.08</v>
      </c>
      <c r="U108" s="4">
        <v>-7.2187630318811013E-4</v>
      </c>
      <c r="V108" s="4">
        <v>-2.5499999999999996E-4</v>
      </c>
      <c r="W108" s="21">
        <v>-4.6687630318811016E-4</v>
      </c>
      <c r="X108" s="2">
        <f t="shared" si="21"/>
        <v>-6.4259999999999998E-2</v>
      </c>
      <c r="Y108" s="2">
        <f t="shared" si="14"/>
        <v>-7.4259999999999993E-2</v>
      </c>
      <c r="Z108" s="2"/>
      <c r="AA108" s="23">
        <f t="shared" si="15"/>
        <v>-15.598266007463957</v>
      </c>
      <c r="AB108" s="23">
        <f>AA108-r_f</f>
        <v>-15.608266007463957</v>
      </c>
      <c r="AC108" s="22"/>
    </row>
    <row r="109" spans="1:29" x14ac:dyDescent="0.3">
      <c r="A109" s="1">
        <v>39965</v>
      </c>
      <c r="B109" s="19">
        <v>63.7</v>
      </c>
      <c r="C109" s="3">
        <f t="shared" si="16"/>
        <v>1.1111111111111157E-2</v>
      </c>
      <c r="D109" s="2">
        <v>1.1110999999999999E-2</v>
      </c>
      <c r="E109" s="2">
        <v>1.1111111115728878E-7</v>
      </c>
      <c r="F109" s="2">
        <f t="shared" si="17"/>
        <v>2.7999719999999999</v>
      </c>
      <c r="G109" s="2">
        <f t="shared" si="11"/>
        <v>2.7899720000000001</v>
      </c>
      <c r="H109" s="20">
        <v>36.65</v>
      </c>
      <c r="I109" s="3">
        <f t="shared" si="18"/>
        <v>4.4159544159544074E-2</v>
      </c>
      <c r="J109" s="2">
        <v>4.4160000000000005E-2</v>
      </c>
      <c r="K109" s="2">
        <v>-4.558404559304452E-7</v>
      </c>
      <c r="L109" s="2">
        <f t="shared" si="19"/>
        <v>11.12832</v>
      </c>
      <c r="M109" s="2">
        <f t="shared" si="12"/>
        <v>11.118320000000001</v>
      </c>
      <c r="N109" s="20">
        <v>59</v>
      </c>
      <c r="O109" s="2">
        <v>-2.3178807947019844E-2</v>
      </c>
      <c r="P109" s="2">
        <v>-2.3178999999999998E-2</v>
      </c>
      <c r="Q109" s="2">
        <v>1.9205298015453898E-7</v>
      </c>
      <c r="R109" s="2">
        <f t="shared" si="20"/>
        <v>-5.8411079999999993</v>
      </c>
      <c r="S109" s="2">
        <f t="shared" si="13"/>
        <v>-5.8511079999999991</v>
      </c>
      <c r="T109" s="20">
        <v>6954.1</v>
      </c>
      <c r="U109" s="4">
        <v>9.2388875021044755E-3</v>
      </c>
      <c r="V109" s="4">
        <v>9.2399999999999999E-3</v>
      </c>
      <c r="W109" s="21">
        <v>-1.1124978955244502E-6</v>
      </c>
      <c r="X109" s="2">
        <f t="shared" si="21"/>
        <v>2.3284799999999999</v>
      </c>
      <c r="Y109" s="2">
        <f t="shared" si="14"/>
        <v>2.3184800000000001</v>
      </c>
      <c r="Z109" s="2"/>
      <c r="AA109" s="23">
        <f t="shared" si="15"/>
        <v>-103.64450761468706</v>
      </c>
      <c r="AB109" s="23">
        <f>AA109-r_f</f>
        <v>-103.65450761468706</v>
      </c>
      <c r="AC109" s="22"/>
    </row>
    <row r="110" spans="1:29" x14ac:dyDescent="0.3">
      <c r="A110" s="1">
        <v>39960</v>
      </c>
      <c r="B110" s="19">
        <v>63</v>
      </c>
      <c r="C110" s="3">
        <f t="shared" si="16"/>
        <v>-2.0217729393468074E-2</v>
      </c>
      <c r="D110" s="2">
        <v>-2.0218E-2</v>
      </c>
      <c r="E110" s="2">
        <v>2.7060653192551021E-7</v>
      </c>
      <c r="F110" s="2">
        <f t="shared" si="17"/>
        <v>-5.0949359999999997</v>
      </c>
      <c r="G110" s="2">
        <f t="shared" si="11"/>
        <v>-5.1049359999999995</v>
      </c>
      <c r="H110" s="20">
        <v>35.1</v>
      </c>
      <c r="I110" s="3">
        <f t="shared" si="18"/>
        <v>2.1834061135371178E-2</v>
      </c>
      <c r="J110" s="2">
        <v>2.1833999999999999E-2</v>
      </c>
      <c r="K110" s="2">
        <v>6.113537117866108E-8</v>
      </c>
      <c r="L110" s="2">
        <f t="shared" si="19"/>
        <v>5.5021680000000002</v>
      </c>
      <c r="M110" s="2">
        <f t="shared" si="12"/>
        <v>5.4921680000000004</v>
      </c>
      <c r="N110" s="20">
        <v>60.4</v>
      </c>
      <c r="O110" s="2">
        <v>6.7137809187279102E-2</v>
      </c>
      <c r="P110" s="2">
        <v>6.7138000000000003E-2</v>
      </c>
      <c r="Q110" s="2">
        <v>-1.9081272090160084E-7</v>
      </c>
      <c r="R110" s="2">
        <f t="shared" si="20"/>
        <v>16.918776000000001</v>
      </c>
      <c r="S110" s="2">
        <f t="shared" si="13"/>
        <v>16.908776</v>
      </c>
      <c r="T110" s="20">
        <v>6890.44</v>
      </c>
      <c r="U110" s="4">
        <v>3.1022981815352423E-2</v>
      </c>
      <c r="V110" s="4">
        <v>3.1021999999999997E-2</v>
      </c>
      <c r="W110" s="21">
        <v>9.8181535242505835E-7</v>
      </c>
      <c r="X110" s="2">
        <f t="shared" si="21"/>
        <v>7.8175439999999989</v>
      </c>
      <c r="Y110" s="2">
        <f t="shared" si="14"/>
        <v>7.8075439999999992</v>
      </c>
      <c r="Z110" s="2"/>
      <c r="AA110" s="23">
        <f t="shared" si="15"/>
        <v>89.245480812555996</v>
      </c>
      <c r="AB110" s="23">
        <f>AA110-r_f</f>
        <v>89.235480812555991</v>
      </c>
      <c r="AC110" s="22"/>
    </row>
    <row r="111" spans="1:29" x14ac:dyDescent="0.3">
      <c r="A111" s="1">
        <v>39959</v>
      </c>
      <c r="B111" s="19">
        <v>64.3</v>
      </c>
      <c r="C111" s="3">
        <f t="shared" si="16"/>
        <v>5.0653594771241733E-2</v>
      </c>
      <c r="D111" s="2">
        <v>5.0654000000000005E-2</v>
      </c>
      <c r="E111" s="2">
        <v>-4.052287582712033E-7</v>
      </c>
      <c r="F111" s="2">
        <f t="shared" si="17"/>
        <v>12.764808</v>
      </c>
      <c r="G111" s="2">
        <f t="shared" si="11"/>
        <v>12.754808000000001</v>
      </c>
      <c r="H111" s="20">
        <v>34.35</v>
      </c>
      <c r="I111" s="3">
        <f t="shared" si="18"/>
        <v>4.3859649122806599E-3</v>
      </c>
      <c r="J111" s="2">
        <v>4.3860000000000001E-3</v>
      </c>
      <c r="K111" s="2">
        <v>-3.5087719340264056E-8</v>
      </c>
      <c r="L111" s="2">
        <f t="shared" si="19"/>
        <v>1.105272</v>
      </c>
      <c r="M111" s="2">
        <f t="shared" si="12"/>
        <v>1.095272</v>
      </c>
      <c r="N111" s="20">
        <v>56.6</v>
      </c>
      <c r="O111" s="2">
        <v>1.6157989228007156E-2</v>
      </c>
      <c r="P111" s="2">
        <v>1.6157999999999999E-2</v>
      </c>
      <c r="Q111" s="2">
        <v>-1.0771992842856237E-8</v>
      </c>
      <c r="R111" s="2">
        <f t="shared" si="20"/>
        <v>4.0718160000000001</v>
      </c>
      <c r="S111" s="2">
        <f t="shared" si="13"/>
        <v>4.0618160000000003</v>
      </c>
      <c r="T111" s="20">
        <v>6683.11</v>
      </c>
      <c r="U111" s="4">
        <v>-7.6249617638237312E-3</v>
      </c>
      <c r="V111" s="4">
        <v>-7.6249999999999998E-3</v>
      </c>
      <c r="W111" s="21">
        <v>3.8236176268593991E-8</v>
      </c>
      <c r="X111" s="2">
        <f t="shared" si="21"/>
        <v>-1.9215</v>
      </c>
      <c r="Y111" s="2">
        <f t="shared" si="14"/>
        <v>-1.9315</v>
      </c>
      <c r="Z111" s="2"/>
      <c r="AA111" s="23">
        <f t="shared" si="15"/>
        <v>17.058509904782973</v>
      </c>
      <c r="AB111" s="23">
        <f>AA111-r_f</f>
        <v>17.048509904782971</v>
      </c>
      <c r="AC111" s="22"/>
    </row>
    <row r="112" spans="1:29" x14ac:dyDescent="0.3">
      <c r="A112" s="1">
        <v>39958</v>
      </c>
      <c r="B112" s="19">
        <v>61.2</v>
      </c>
      <c r="C112" s="3">
        <f t="shared" si="16"/>
        <v>3.2786885245902103E-3</v>
      </c>
      <c r="D112" s="2">
        <v>3.2790000000000002E-3</v>
      </c>
      <c r="E112" s="2">
        <v>-3.1147540978989502E-7</v>
      </c>
      <c r="F112" s="2">
        <f t="shared" si="17"/>
        <v>0.82630800000000004</v>
      </c>
      <c r="G112" s="2">
        <f t="shared" si="11"/>
        <v>0.81630800000000003</v>
      </c>
      <c r="H112" s="20">
        <v>34.200000000000003</v>
      </c>
      <c r="I112" s="3">
        <f t="shared" si="18"/>
        <v>1.1834319526627389E-2</v>
      </c>
      <c r="J112" s="2">
        <v>1.1834000000000001E-2</v>
      </c>
      <c r="K112" s="2">
        <v>3.1952662738789217E-7</v>
      </c>
      <c r="L112" s="2">
        <f t="shared" si="19"/>
        <v>2.9821680000000002</v>
      </c>
      <c r="M112" s="2">
        <f t="shared" si="12"/>
        <v>2.9721680000000004</v>
      </c>
      <c r="N112" s="20">
        <v>55.7</v>
      </c>
      <c r="O112" s="2">
        <v>-8.8967971530249101E-3</v>
      </c>
      <c r="P112" s="2">
        <v>-8.8970000000000004E-3</v>
      </c>
      <c r="Q112" s="2">
        <v>2.0284697509025118E-7</v>
      </c>
      <c r="R112" s="2">
        <f t="shared" si="20"/>
        <v>-2.2420439999999999</v>
      </c>
      <c r="S112" s="2">
        <f t="shared" si="13"/>
        <v>-2.2520439999999997</v>
      </c>
      <c r="T112" s="20">
        <v>6734.46</v>
      </c>
      <c r="U112" s="4">
        <v>-4.2005019822509161E-4</v>
      </c>
      <c r="V112" s="4">
        <v>-4.2000000000000002E-4</v>
      </c>
      <c r="W112" s="21">
        <v>-5.0198225091588593E-8</v>
      </c>
      <c r="X112" s="2">
        <f t="shared" si="21"/>
        <v>-0.10584</v>
      </c>
      <c r="Y112" s="2">
        <f t="shared" si="14"/>
        <v>-0.11584</v>
      </c>
      <c r="Z112" s="2"/>
      <c r="AA112" s="23">
        <f t="shared" si="15"/>
        <v>-32.516246219012125</v>
      </c>
      <c r="AB112" s="23">
        <f>AA112-r_f</f>
        <v>-32.526246219012123</v>
      </c>
      <c r="AC112" s="22"/>
    </row>
    <row r="113" spans="1:29" x14ac:dyDescent="0.3">
      <c r="A113" s="1">
        <v>39955</v>
      </c>
      <c r="B113" s="19">
        <v>61</v>
      </c>
      <c r="C113" s="3">
        <f t="shared" si="16"/>
        <v>-6.5146579804560029E-3</v>
      </c>
      <c r="D113" s="2">
        <v>-6.515E-3</v>
      </c>
      <c r="E113" s="2">
        <v>3.4201954399702694E-7</v>
      </c>
      <c r="F113" s="2">
        <f t="shared" si="17"/>
        <v>-1.64178</v>
      </c>
      <c r="G113" s="2">
        <f t="shared" si="11"/>
        <v>-1.65178</v>
      </c>
      <c r="H113" s="20">
        <v>33.799999999999997</v>
      </c>
      <c r="I113" s="3">
        <f t="shared" si="18"/>
        <v>-3.1518624641833852E-2</v>
      </c>
      <c r="J113" s="2">
        <v>-3.1518999999999998E-2</v>
      </c>
      <c r="K113" s="2">
        <v>3.7535816614642226E-7</v>
      </c>
      <c r="L113" s="2">
        <f t="shared" si="19"/>
        <v>-7.9427879999999993</v>
      </c>
      <c r="M113" s="2">
        <f t="shared" si="12"/>
        <v>-7.9527879999999991</v>
      </c>
      <c r="N113" s="20">
        <v>56.2</v>
      </c>
      <c r="O113" s="2">
        <v>-7.0671378091872539E-3</v>
      </c>
      <c r="P113" s="2">
        <v>-7.0670000000000004E-3</v>
      </c>
      <c r="Q113" s="2">
        <v>-1.3780918725354169E-7</v>
      </c>
      <c r="R113" s="2">
        <f t="shared" si="20"/>
        <v>-1.7808840000000001</v>
      </c>
      <c r="S113" s="2">
        <f t="shared" si="13"/>
        <v>-1.7908840000000001</v>
      </c>
      <c r="T113" s="20">
        <v>6737.29</v>
      </c>
      <c r="U113" s="4">
        <v>2.7504870654177691E-3</v>
      </c>
      <c r="V113" s="4">
        <v>2.7489999999999997E-3</v>
      </c>
      <c r="W113" s="21">
        <v>1.4870654177693947E-6</v>
      </c>
      <c r="X113" s="2">
        <f t="shared" si="21"/>
        <v>0.69274799999999992</v>
      </c>
      <c r="Y113" s="2">
        <f t="shared" si="14"/>
        <v>0.68274799999999991</v>
      </c>
      <c r="Z113" s="2"/>
      <c r="AA113" s="23">
        <f t="shared" si="15"/>
        <v>32.413059210224588</v>
      </c>
      <c r="AB113" s="23">
        <f>AA113-r_f</f>
        <v>32.40305921022459</v>
      </c>
      <c r="AC113" s="22"/>
    </row>
    <row r="114" spans="1:29" x14ac:dyDescent="0.3">
      <c r="A114" s="1">
        <v>39954</v>
      </c>
      <c r="B114" s="19">
        <v>61.4</v>
      </c>
      <c r="C114" s="3">
        <f t="shared" si="16"/>
        <v>9.8684210526316027E-3</v>
      </c>
      <c r="D114" s="2">
        <v>9.868E-3</v>
      </c>
      <c r="E114" s="2">
        <v>4.2105263160265027E-7</v>
      </c>
      <c r="F114" s="2">
        <f t="shared" si="17"/>
        <v>2.4867360000000001</v>
      </c>
      <c r="G114" s="2">
        <f t="shared" si="11"/>
        <v>2.4767360000000003</v>
      </c>
      <c r="H114" s="20">
        <v>34.9</v>
      </c>
      <c r="I114" s="3">
        <f t="shared" si="18"/>
        <v>-1.4124293785310734E-2</v>
      </c>
      <c r="J114" s="2">
        <v>-1.4124000000000001E-2</v>
      </c>
      <c r="K114" s="2">
        <v>-2.9378531073327718E-7</v>
      </c>
      <c r="L114" s="2">
        <f t="shared" si="19"/>
        <v>-3.5592480000000002</v>
      </c>
      <c r="M114" s="2">
        <f t="shared" si="12"/>
        <v>-3.569248</v>
      </c>
      <c r="N114" s="20">
        <v>56.6</v>
      </c>
      <c r="O114" s="2">
        <v>7.1174377224199033E-3</v>
      </c>
      <c r="P114" s="2">
        <v>7.1170000000000001E-3</v>
      </c>
      <c r="Q114" s="2">
        <v>4.3772241990324562E-7</v>
      </c>
      <c r="R114" s="2">
        <f t="shared" si="20"/>
        <v>1.7934840000000001</v>
      </c>
      <c r="S114" s="2">
        <f t="shared" si="13"/>
        <v>1.7834840000000001</v>
      </c>
      <c r="T114" s="20">
        <v>6718.81</v>
      </c>
      <c r="U114" s="4">
        <v>2.265939895161198E-3</v>
      </c>
      <c r="V114" s="4">
        <v>2.2669999999999999E-3</v>
      </c>
      <c r="W114" s="21">
        <v>-1.0601048388019126E-6</v>
      </c>
      <c r="X114" s="2">
        <f t="shared" si="21"/>
        <v>0.57128400000000001</v>
      </c>
      <c r="Y114" s="2">
        <f t="shared" si="14"/>
        <v>0.56128400000000001</v>
      </c>
      <c r="Z114" s="2"/>
      <c r="AA114" s="23">
        <f t="shared" si="15"/>
        <v>31.266505536921237</v>
      </c>
      <c r="AB114" s="23">
        <f>AA114-r_f</f>
        <v>31.256505536921235</v>
      </c>
      <c r="AC114" s="22"/>
    </row>
    <row r="115" spans="1:29" x14ac:dyDescent="0.3">
      <c r="A115" s="1">
        <v>39953</v>
      </c>
      <c r="B115" s="19">
        <v>60.8</v>
      </c>
      <c r="C115" s="3">
        <f t="shared" si="16"/>
        <v>-1.1382113821138257E-2</v>
      </c>
      <c r="D115" s="2">
        <v>-1.1382000000000001E-2</v>
      </c>
      <c r="E115" s="2">
        <v>-1.1382113825585127E-7</v>
      </c>
      <c r="F115" s="2">
        <f t="shared" si="17"/>
        <v>-2.8682640000000004</v>
      </c>
      <c r="G115" s="2">
        <f t="shared" si="11"/>
        <v>-2.8782640000000002</v>
      </c>
      <c r="H115" s="20">
        <v>35.4</v>
      </c>
      <c r="I115" s="3">
        <f t="shared" si="18"/>
        <v>9.985734664764663E-3</v>
      </c>
      <c r="J115" s="2">
        <v>9.9860000000000001E-3</v>
      </c>
      <c r="K115" s="2">
        <v>-2.6533523533704695E-7</v>
      </c>
      <c r="L115" s="2">
        <f t="shared" si="19"/>
        <v>2.5164719999999998</v>
      </c>
      <c r="M115" s="2">
        <f t="shared" si="12"/>
        <v>2.506472</v>
      </c>
      <c r="N115" s="20">
        <v>56.2</v>
      </c>
      <c r="O115" s="2">
        <v>-1.4035087719298196E-2</v>
      </c>
      <c r="P115" s="2">
        <v>-1.4034999999999999E-2</v>
      </c>
      <c r="Q115" s="2">
        <v>-8.7719298196703432E-8</v>
      </c>
      <c r="R115" s="2">
        <f t="shared" si="20"/>
        <v>-3.5368199999999996</v>
      </c>
      <c r="S115" s="2">
        <f t="shared" si="13"/>
        <v>-3.5468199999999994</v>
      </c>
      <c r="T115" s="20">
        <v>6703.62</v>
      </c>
      <c r="U115" s="4">
        <v>7.2164901984647107E-3</v>
      </c>
      <c r="V115" s="4">
        <v>7.2170000000000003E-3</v>
      </c>
      <c r="W115" s="21">
        <v>-5.0980153528962929E-7</v>
      </c>
      <c r="X115" s="2">
        <f t="shared" si="21"/>
        <v>1.8186840000000002</v>
      </c>
      <c r="Y115" s="2">
        <f t="shared" si="14"/>
        <v>1.8086840000000002</v>
      </c>
      <c r="Z115" s="2"/>
      <c r="AA115" s="23">
        <f t="shared" si="15"/>
        <v>-37.452464086604316</v>
      </c>
      <c r="AB115" s="23">
        <f>AA115-r_f</f>
        <v>-37.462464086604314</v>
      </c>
      <c r="AC115" s="22"/>
    </row>
    <row r="116" spans="1:29" x14ac:dyDescent="0.3">
      <c r="A116" s="1">
        <v>39952</v>
      </c>
      <c r="B116" s="19">
        <v>61.5</v>
      </c>
      <c r="C116" s="3">
        <f t="shared" si="16"/>
        <v>-1.2841091492776841E-2</v>
      </c>
      <c r="D116" s="2">
        <v>-1.2841E-2</v>
      </c>
      <c r="E116" s="2">
        <v>-9.1492776840840229E-8</v>
      </c>
      <c r="F116" s="2">
        <f t="shared" si="17"/>
        <v>-3.235932</v>
      </c>
      <c r="G116" s="2">
        <f t="shared" si="11"/>
        <v>-3.2459319999999998</v>
      </c>
      <c r="H116" s="20">
        <v>35.049999999999997</v>
      </c>
      <c r="I116" s="3">
        <f t="shared" si="18"/>
        <v>-2.0949720670391064E-2</v>
      </c>
      <c r="J116" s="2">
        <v>-2.0950000000000003E-2</v>
      </c>
      <c r="K116" s="2">
        <v>2.7932960893969905E-7</v>
      </c>
      <c r="L116" s="2">
        <f t="shared" si="19"/>
        <v>-5.2794000000000008</v>
      </c>
      <c r="M116" s="2">
        <f t="shared" si="12"/>
        <v>-5.2894000000000005</v>
      </c>
      <c r="N116" s="20">
        <v>57</v>
      </c>
      <c r="O116" s="2">
        <v>1.7857142857142856E-2</v>
      </c>
      <c r="P116" s="2">
        <v>1.7857000000000001E-2</v>
      </c>
      <c r="Q116" s="2">
        <v>1.4285714285480755E-7</v>
      </c>
      <c r="R116" s="2">
        <f t="shared" si="20"/>
        <v>4.4999640000000003</v>
      </c>
      <c r="S116" s="2">
        <f t="shared" si="13"/>
        <v>4.4899640000000005</v>
      </c>
      <c r="T116" s="20">
        <v>6655.59</v>
      </c>
      <c r="U116" s="4">
        <v>1.1824604237580553E-2</v>
      </c>
      <c r="V116" s="4">
        <v>1.1825E-2</v>
      </c>
      <c r="W116" s="21">
        <v>-3.9576241944727641E-7</v>
      </c>
      <c r="X116" s="2">
        <f t="shared" si="21"/>
        <v>2.9799000000000002</v>
      </c>
      <c r="Y116" s="2">
        <f t="shared" si="14"/>
        <v>2.9699000000000004</v>
      </c>
      <c r="Z116" s="2"/>
      <c r="AA116" s="23">
        <f t="shared" si="15"/>
        <v>61.973811931366676</v>
      </c>
      <c r="AB116" s="23">
        <f>AA116-r_f</f>
        <v>61.963811931366678</v>
      </c>
      <c r="AC116" s="22"/>
    </row>
    <row r="117" spans="1:29" x14ac:dyDescent="0.3">
      <c r="A117" s="1">
        <v>39951</v>
      </c>
      <c r="B117" s="19">
        <v>62.3</v>
      </c>
      <c r="C117" s="3">
        <f t="shared" si="16"/>
        <v>-6.3795853269538383E-3</v>
      </c>
      <c r="D117" s="2">
        <v>-6.3800000000000003E-3</v>
      </c>
      <c r="E117" s="2">
        <v>4.1467304616200212E-7</v>
      </c>
      <c r="F117" s="2">
        <f t="shared" si="17"/>
        <v>-1.6077600000000001</v>
      </c>
      <c r="G117" s="2">
        <f t="shared" si="11"/>
        <v>-1.6177600000000001</v>
      </c>
      <c r="H117" s="20">
        <v>35.799999999999997</v>
      </c>
      <c r="I117" s="3">
        <f t="shared" si="18"/>
        <v>8.450704225352032E-3</v>
      </c>
      <c r="J117" s="2">
        <v>8.4510000000000002E-3</v>
      </c>
      <c r="K117" s="2">
        <v>-2.9577464796815001E-7</v>
      </c>
      <c r="L117" s="2">
        <f t="shared" si="19"/>
        <v>2.1296520000000001</v>
      </c>
      <c r="M117" s="2">
        <f t="shared" si="12"/>
        <v>2.1196520000000003</v>
      </c>
      <c r="N117" s="20">
        <v>56</v>
      </c>
      <c r="O117" s="2">
        <v>2.1897810218978155E-2</v>
      </c>
      <c r="P117" s="2">
        <v>2.1898000000000001E-2</v>
      </c>
      <c r="Q117" s="2">
        <v>-1.8978102184555312E-7</v>
      </c>
      <c r="R117" s="2">
        <f t="shared" si="20"/>
        <v>5.5182960000000003</v>
      </c>
      <c r="S117" s="2">
        <f t="shared" si="13"/>
        <v>5.5082960000000005</v>
      </c>
      <c r="T117" s="20">
        <v>6577.81</v>
      </c>
      <c r="U117" s="4">
        <v>1.3672178995822258E-2</v>
      </c>
      <c r="V117" s="4">
        <v>1.3672E-2</v>
      </c>
      <c r="W117" s="21">
        <v>1.7899582225797128E-7</v>
      </c>
      <c r="X117" s="2">
        <f t="shared" si="21"/>
        <v>3.445344</v>
      </c>
      <c r="Y117" s="2">
        <f t="shared" si="14"/>
        <v>3.4353440000000002</v>
      </c>
      <c r="Z117" s="2"/>
      <c r="AA117" s="23">
        <f t="shared" si="15"/>
        <v>27.224615138204733</v>
      </c>
      <c r="AB117" s="23">
        <f>AA117-r_f</f>
        <v>27.214615138204731</v>
      </c>
      <c r="AC117" s="22"/>
    </row>
    <row r="118" spans="1:29" x14ac:dyDescent="0.3">
      <c r="A118" s="1">
        <v>39948</v>
      </c>
      <c r="B118" s="19">
        <v>62.7</v>
      </c>
      <c r="C118" s="3">
        <f t="shared" si="16"/>
        <v>2.4509803921568627E-2</v>
      </c>
      <c r="D118" s="2">
        <v>2.4510000000000001E-2</v>
      </c>
      <c r="E118" s="2">
        <v>-1.960784313734254E-7</v>
      </c>
      <c r="F118" s="2">
        <f t="shared" si="17"/>
        <v>6.17652</v>
      </c>
      <c r="G118" s="2">
        <f t="shared" si="11"/>
        <v>6.1665200000000002</v>
      </c>
      <c r="H118" s="20">
        <v>35.5</v>
      </c>
      <c r="I118" s="3">
        <f t="shared" si="18"/>
        <v>2.0114942528735715E-2</v>
      </c>
      <c r="J118" s="2">
        <v>2.0114999999999997E-2</v>
      </c>
      <c r="K118" s="2">
        <v>-5.7471264282293877E-8</v>
      </c>
      <c r="L118" s="2">
        <f t="shared" si="19"/>
        <v>5.0689799999999989</v>
      </c>
      <c r="M118" s="2">
        <f t="shared" si="12"/>
        <v>5.0589799999999991</v>
      </c>
      <c r="N118" s="20">
        <v>54.8</v>
      </c>
      <c r="O118" s="2">
        <v>5.504587155963251E-3</v>
      </c>
      <c r="P118" s="2">
        <v>5.5049999999999995E-3</v>
      </c>
      <c r="Q118" s="2">
        <v>-4.1284403674846093E-7</v>
      </c>
      <c r="R118" s="2">
        <f t="shared" si="20"/>
        <v>1.3872599999999999</v>
      </c>
      <c r="S118" s="2">
        <f t="shared" si="13"/>
        <v>1.3772599999999999</v>
      </c>
      <c r="T118" s="20">
        <v>6489.09</v>
      </c>
      <c r="U118" s="4">
        <v>1.9628639712641251E-2</v>
      </c>
      <c r="V118" s="4">
        <v>1.9629000000000001E-2</v>
      </c>
      <c r="W118" s="21">
        <v>-3.6028735874923945E-7</v>
      </c>
      <c r="X118" s="2">
        <f t="shared" si="21"/>
        <v>4.9465080000000006</v>
      </c>
      <c r="Y118" s="2">
        <f t="shared" si="14"/>
        <v>4.9365080000000008</v>
      </c>
      <c r="Z118" s="2"/>
      <c r="AA118" s="23">
        <f t="shared" si="15"/>
        <v>-21.006588409188186</v>
      </c>
      <c r="AB118" s="23">
        <f>AA118-r_f</f>
        <v>-21.016588409188188</v>
      </c>
      <c r="AC118" s="22"/>
    </row>
    <row r="119" spans="1:29" x14ac:dyDescent="0.3">
      <c r="A119" s="1">
        <v>39947</v>
      </c>
      <c r="B119" s="19">
        <v>61.2</v>
      </c>
      <c r="C119" s="3">
        <f t="shared" si="16"/>
        <v>-1.4492753623188383E-2</v>
      </c>
      <c r="D119" s="2">
        <v>-1.4493000000000001E-2</v>
      </c>
      <c r="E119" s="2">
        <v>2.4637681161725211E-7</v>
      </c>
      <c r="F119" s="2">
        <f t="shared" si="17"/>
        <v>-3.6522360000000003</v>
      </c>
      <c r="G119" s="2">
        <f t="shared" si="11"/>
        <v>-3.662236</v>
      </c>
      <c r="H119" s="20">
        <v>34.799999999999997</v>
      </c>
      <c r="I119" s="3">
        <f t="shared" si="18"/>
        <v>-7.1326676176890159E-3</v>
      </c>
      <c r="J119" s="2">
        <v>-7.1330000000000005E-3</v>
      </c>
      <c r="K119" s="2">
        <v>3.3238231098454279E-7</v>
      </c>
      <c r="L119" s="2">
        <f t="shared" si="19"/>
        <v>-1.7975160000000001</v>
      </c>
      <c r="M119" s="2">
        <f t="shared" si="12"/>
        <v>-1.8075160000000001</v>
      </c>
      <c r="N119" s="20">
        <v>54.5</v>
      </c>
      <c r="O119" s="2">
        <v>-3.368794326241132E-2</v>
      </c>
      <c r="P119" s="2">
        <v>-3.3687999999999996E-2</v>
      </c>
      <c r="Q119" s="2">
        <v>5.6737588675914719E-8</v>
      </c>
      <c r="R119" s="2">
        <f t="shared" si="20"/>
        <v>-8.4893759999999983</v>
      </c>
      <c r="S119" s="2">
        <f t="shared" si="13"/>
        <v>-8.499375999999998</v>
      </c>
      <c r="T119" s="20">
        <v>6364.17</v>
      </c>
      <c r="U119" s="4">
        <v>-1.8653413804482287E-2</v>
      </c>
      <c r="V119" s="4">
        <v>-1.8652999999999999E-2</v>
      </c>
      <c r="W119" s="21">
        <v>-4.1380448228753308E-7</v>
      </c>
      <c r="X119" s="2">
        <f t="shared" si="21"/>
        <v>-4.7005559999999997</v>
      </c>
      <c r="Y119" s="2">
        <f t="shared" si="14"/>
        <v>-4.7105559999999995</v>
      </c>
      <c r="Z119" s="2"/>
      <c r="AA119" s="23">
        <f t="shared" si="15"/>
        <v>-47.633911500644523</v>
      </c>
      <c r="AB119" s="23">
        <f>AA119-r_f</f>
        <v>-47.643911500644521</v>
      </c>
      <c r="AC119" s="22"/>
    </row>
    <row r="120" spans="1:29" x14ac:dyDescent="0.3">
      <c r="A120" s="1">
        <v>39946</v>
      </c>
      <c r="B120" s="19">
        <v>62.1</v>
      </c>
      <c r="C120" s="3">
        <f t="shared" si="16"/>
        <v>-1.4285714285714263E-2</v>
      </c>
      <c r="D120" s="2">
        <v>-1.4286E-2</v>
      </c>
      <c r="E120" s="2">
        <v>2.8571428573737068E-7</v>
      </c>
      <c r="F120" s="2">
        <f t="shared" si="17"/>
        <v>-3.6000719999999999</v>
      </c>
      <c r="G120" s="2">
        <f t="shared" si="11"/>
        <v>-3.6100719999999997</v>
      </c>
      <c r="H120" s="20">
        <v>35.049999999999997</v>
      </c>
      <c r="I120" s="3">
        <f t="shared" si="18"/>
        <v>3.0882352941176389E-2</v>
      </c>
      <c r="J120" s="2">
        <v>3.0882E-2</v>
      </c>
      <c r="K120" s="2">
        <v>3.5294117638889899E-7</v>
      </c>
      <c r="L120" s="2">
        <f t="shared" si="19"/>
        <v>7.7822639999999996</v>
      </c>
      <c r="M120" s="2">
        <f t="shared" si="12"/>
        <v>7.7722639999999998</v>
      </c>
      <c r="N120" s="20">
        <v>56.4</v>
      </c>
      <c r="O120" s="2">
        <v>1.8050541516245487E-2</v>
      </c>
      <c r="P120" s="2">
        <v>1.8050999999999998E-2</v>
      </c>
      <c r="Q120" s="2">
        <v>-4.5848375451046364E-7</v>
      </c>
      <c r="R120" s="2">
        <f t="shared" si="20"/>
        <v>4.5488519999999992</v>
      </c>
      <c r="S120" s="2">
        <f t="shared" si="13"/>
        <v>4.5388519999999994</v>
      </c>
      <c r="T120" s="20">
        <v>6485.14</v>
      </c>
      <c r="U120" s="4">
        <v>8.1756068744121922E-3</v>
      </c>
      <c r="V120" s="4">
        <v>8.1759999999999992E-3</v>
      </c>
      <c r="W120" s="21">
        <v>-3.9312558780708884E-7</v>
      </c>
      <c r="X120" s="2">
        <f t="shared" si="21"/>
        <v>2.060352</v>
      </c>
      <c r="Y120" s="2">
        <f t="shared" si="14"/>
        <v>2.0503520000000002</v>
      </c>
      <c r="Z120" s="2"/>
      <c r="AA120" s="23">
        <f t="shared" si="15"/>
        <v>-10.140389691741333</v>
      </c>
      <c r="AB120" s="23">
        <f>AA120-r_f</f>
        <v>-10.150389691741333</v>
      </c>
      <c r="AC120" s="22"/>
    </row>
    <row r="121" spans="1:29" x14ac:dyDescent="0.3">
      <c r="A121" s="1">
        <v>39945</v>
      </c>
      <c r="B121" s="19">
        <v>63</v>
      </c>
      <c r="C121" s="3">
        <f t="shared" si="16"/>
        <v>-1.5625E-2</v>
      </c>
      <c r="D121" s="2">
        <v>-1.5625E-2</v>
      </c>
      <c r="E121" s="2">
        <v>0</v>
      </c>
      <c r="F121" s="2">
        <f t="shared" si="17"/>
        <v>-3.9375</v>
      </c>
      <c r="G121" s="2">
        <f t="shared" si="11"/>
        <v>-3.9474999999999998</v>
      </c>
      <c r="H121" s="20">
        <v>34</v>
      </c>
      <c r="I121" s="3">
        <f t="shared" si="18"/>
        <v>-4.7619047619047693E-2</v>
      </c>
      <c r="J121" s="2">
        <v>-4.7618999999999995E-2</v>
      </c>
      <c r="K121" s="2">
        <v>-4.7619047698066463E-8</v>
      </c>
      <c r="L121" s="2">
        <f t="shared" si="19"/>
        <v>-11.999987999999998</v>
      </c>
      <c r="M121" s="2">
        <f t="shared" si="12"/>
        <v>-12.009987999999998</v>
      </c>
      <c r="N121" s="20">
        <v>55.4</v>
      </c>
      <c r="O121" s="2">
        <v>-1.4234875444839933E-2</v>
      </c>
      <c r="P121" s="2">
        <v>-1.4234999999999999E-2</v>
      </c>
      <c r="Q121" s="2">
        <v>1.2455516006613931E-7</v>
      </c>
      <c r="R121" s="2">
        <f t="shared" si="20"/>
        <v>-3.5872199999999999</v>
      </c>
      <c r="S121" s="2">
        <f t="shared" si="13"/>
        <v>-3.5972199999999996</v>
      </c>
      <c r="T121" s="20">
        <v>6432.55</v>
      </c>
      <c r="U121" s="4">
        <v>-3.2335464460323406E-2</v>
      </c>
      <c r="V121" s="4">
        <v>-3.2336000000000004E-2</v>
      </c>
      <c r="W121" s="21">
        <v>5.3553967659797364E-7</v>
      </c>
      <c r="X121" s="2">
        <f t="shared" si="21"/>
        <v>-8.1486720000000012</v>
      </c>
      <c r="Y121" s="2">
        <f t="shared" si="14"/>
        <v>-8.158672000000001</v>
      </c>
      <c r="Z121" s="2"/>
      <c r="AA121" s="23">
        <f t="shared" si="15"/>
        <v>43.314973064541519</v>
      </c>
      <c r="AB121" s="23">
        <f>AA121-r_f</f>
        <v>43.304973064541521</v>
      </c>
      <c r="AC121" s="22"/>
    </row>
    <row r="122" spans="1:29" x14ac:dyDescent="0.3">
      <c r="A122" s="1">
        <v>39944</v>
      </c>
      <c r="B122" s="19">
        <v>64</v>
      </c>
      <c r="C122" s="3">
        <f t="shared" si="16"/>
        <v>-6.2111801242236905E-3</v>
      </c>
      <c r="D122" s="2">
        <v>-6.2109999999999995E-3</v>
      </c>
      <c r="E122" s="2">
        <v>-1.8012422369102776E-7</v>
      </c>
      <c r="F122" s="2">
        <f t="shared" si="17"/>
        <v>-1.5651719999999998</v>
      </c>
      <c r="G122" s="2">
        <f t="shared" si="11"/>
        <v>-1.5751719999999998</v>
      </c>
      <c r="H122" s="20">
        <v>35.700000000000003</v>
      </c>
      <c r="I122" s="3">
        <f t="shared" si="18"/>
        <v>0</v>
      </c>
      <c r="J122" s="2">
        <v>0</v>
      </c>
      <c r="K122" s="2">
        <v>0</v>
      </c>
      <c r="L122" s="2">
        <f t="shared" si="19"/>
        <v>0</v>
      </c>
      <c r="M122" s="2">
        <f t="shared" si="12"/>
        <v>-0.01</v>
      </c>
      <c r="N122" s="20">
        <v>56.2</v>
      </c>
      <c r="O122" s="2">
        <v>-1.7761989342805385E-3</v>
      </c>
      <c r="P122" s="2">
        <v>-1.776E-3</v>
      </c>
      <c r="Q122" s="2">
        <v>-1.9893428053843233E-7</v>
      </c>
      <c r="R122" s="2">
        <f t="shared" si="20"/>
        <v>-0.44755200000000001</v>
      </c>
      <c r="S122" s="2">
        <f t="shared" si="13"/>
        <v>-0.45755200000000001</v>
      </c>
      <c r="T122" s="20">
        <v>6647.5</v>
      </c>
      <c r="U122" s="4">
        <v>9.6645286131105436E-3</v>
      </c>
      <c r="V122" s="4">
        <v>9.6640000000000007E-3</v>
      </c>
      <c r="W122" s="21">
        <v>5.2861311054287763E-7</v>
      </c>
      <c r="X122" s="2">
        <f t="shared" si="21"/>
        <v>2.4353280000000002</v>
      </c>
      <c r="Y122" s="2">
        <f t="shared" si="14"/>
        <v>2.4253280000000004</v>
      </c>
      <c r="Z122" s="2"/>
      <c r="AA122" s="23">
        <f t="shared" si="15"/>
        <v>-2.4849145801682182</v>
      </c>
      <c r="AB122" s="23">
        <f>AA122-r_f</f>
        <v>-2.494914580168218</v>
      </c>
      <c r="AC122" s="22"/>
    </row>
    <row r="123" spans="1:29" x14ac:dyDescent="0.3">
      <c r="A123" s="1">
        <v>39941</v>
      </c>
      <c r="B123" s="19">
        <v>64.400000000000006</v>
      </c>
      <c r="C123" s="3">
        <f t="shared" si="16"/>
        <v>-1.5503875968991367E-3</v>
      </c>
      <c r="D123" s="2">
        <v>-1.5499999999999999E-3</v>
      </c>
      <c r="E123" s="2">
        <v>-3.8759689913680194E-7</v>
      </c>
      <c r="F123" s="2">
        <f t="shared" si="17"/>
        <v>-0.3906</v>
      </c>
      <c r="G123" s="2">
        <f t="shared" si="11"/>
        <v>-0.40060000000000001</v>
      </c>
      <c r="H123" s="20">
        <v>35.700000000000003</v>
      </c>
      <c r="I123" s="3">
        <f t="shared" si="18"/>
        <v>-2.9891304347825935E-2</v>
      </c>
      <c r="J123" s="2">
        <v>-2.9891000000000001E-2</v>
      </c>
      <c r="K123" s="2">
        <v>-3.0434782593430354E-7</v>
      </c>
      <c r="L123" s="2">
        <f t="shared" si="19"/>
        <v>-7.5325319999999998</v>
      </c>
      <c r="M123" s="2">
        <f t="shared" si="12"/>
        <v>-7.5425319999999996</v>
      </c>
      <c r="N123" s="20">
        <v>56.3</v>
      </c>
      <c r="O123" s="2">
        <v>-3.5398230088496078E-3</v>
      </c>
      <c r="P123" s="2">
        <v>-3.5399999999999997E-3</v>
      </c>
      <c r="Q123" s="2">
        <v>1.7699115039196411E-7</v>
      </c>
      <c r="R123" s="2">
        <f t="shared" si="20"/>
        <v>-0.89207999999999998</v>
      </c>
      <c r="S123" s="2">
        <f t="shared" si="13"/>
        <v>-0.90207999999999999</v>
      </c>
      <c r="T123" s="20">
        <v>6583.87</v>
      </c>
      <c r="U123" s="4">
        <v>1.6735459548112164E-3</v>
      </c>
      <c r="V123" s="4">
        <v>1.6739999999999999E-3</v>
      </c>
      <c r="W123" s="21">
        <v>-4.5404518878348031E-7</v>
      </c>
      <c r="X123" s="2">
        <f t="shared" si="21"/>
        <v>0.421848</v>
      </c>
      <c r="Y123" s="2">
        <f t="shared" si="14"/>
        <v>0.41184799999999999</v>
      </c>
      <c r="Z123" s="2"/>
      <c r="AA123" s="23">
        <f t="shared" si="15"/>
        <v>35.815797832500927</v>
      </c>
      <c r="AB123" s="23">
        <f>AA123-r_f</f>
        <v>35.805797832500929</v>
      </c>
      <c r="AC123" s="22"/>
    </row>
    <row r="124" spans="1:29" x14ac:dyDescent="0.3">
      <c r="A124" s="1">
        <v>39940</v>
      </c>
      <c r="B124" s="19">
        <v>64.5</v>
      </c>
      <c r="C124" s="3">
        <f t="shared" si="16"/>
        <v>-7.6923076923076927E-3</v>
      </c>
      <c r="D124" s="2">
        <v>-7.6920000000000001E-3</v>
      </c>
      <c r="E124" s="2">
        <v>-3.0769230769268213E-7</v>
      </c>
      <c r="F124" s="2">
        <f t="shared" si="17"/>
        <v>-1.9383840000000001</v>
      </c>
      <c r="G124" s="2">
        <f t="shared" si="11"/>
        <v>-1.9483840000000001</v>
      </c>
      <c r="H124" s="20">
        <v>36.799999999999997</v>
      </c>
      <c r="I124" s="3">
        <f t="shared" si="18"/>
        <v>-1.0752688172043163E-2</v>
      </c>
      <c r="J124" s="2">
        <v>-1.0752999999999999E-2</v>
      </c>
      <c r="K124" s="2">
        <v>3.1182795683613873E-7</v>
      </c>
      <c r="L124" s="2">
        <f t="shared" si="19"/>
        <v>-2.7097559999999996</v>
      </c>
      <c r="M124" s="2">
        <f t="shared" si="12"/>
        <v>-2.7197559999999994</v>
      </c>
      <c r="N124" s="20">
        <v>56.5</v>
      </c>
      <c r="O124" s="2">
        <v>-1.7391304347826087E-2</v>
      </c>
      <c r="P124" s="2">
        <v>-1.7391E-2</v>
      </c>
      <c r="Q124" s="2">
        <v>-3.0434782608695921E-7</v>
      </c>
      <c r="R124" s="2">
        <f t="shared" si="20"/>
        <v>-4.3825320000000003</v>
      </c>
      <c r="S124" s="2">
        <f t="shared" si="13"/>
        <v>-4.3925320000000001</v>
      </c>
      <c r="T124" s="20">
        <v>6572.87</v>
      </c>
      <c r="U124" s="4">
        <v>9.3958913914143677E-4</v>
      </c>
      <c r="V124" s="4">
        <v>9.68E-4</v>
      </c>
      <c r="W124" s="21">
        <v>-2.8410860858563234E-5</v>
      </c>
      <c r="X124" s="2">
        <f t="shared" si="21"/>
        <v>0.24393600000000001</v>
      </c>
      <c r="Y124" s="2">
        <f t="shared" si="14"/>
        <v>0.23393600000000001</v>
      </c>
      <c r="Z124" s="2"/>
      <c r="AA124" s="23">
        <f t="shared" si="15"/>
        <v>-14.665138013231788</v>
      </c>
      <c r="AB124" s="23">
        <f>AA124-r_f</f>
        <v>-14.675138013231788</v>
      </c>
      <c r="AC124" s="22"/>
    </row>
    <row r="125" spans="1:29" x14ac:dyDescent="0.3">
      <c r="A125" s="1">
        <v>39939</v>
      </c>
      <c r="B125" s="19">
        <v>65</v>
      </c>
      <c r="C125" s="3">
        <f t="shared" si="16"/>
        <v>2.8481012658227802E-2</v>
      </c>
      <c r="D125" s="2">
        <v>2.8480999999999999E-2</v>
      </c>
      <c r="E125" s="2">
        <v>1.2658227802747613E-8</v>
      </c>
      <c r="F125" s="2">
        <f t="shared" si="17"/>
        <v>7.1772119999999999</v>
      </c>
      <c r="G125" s="2">
        <f t="shared" si="11"/>
        <v>7.1672120000000001</v>
      </c>
      <c r="H125" s="20">
        <v>37.200000000000003</v>
      </c>
      <c r="I125" s="3">
        <f t="shared" si="18"/>
        <v>5.6818181818181816E-2</v>
      </c>
      <c r="J125" s="2">
        <v>5.6818E-2</v>
      </c>
      <c r="K125" s="2">
        <v>1.8181818181584042E-7</v>
      </c>
      <c r="L125" s="2">
        <f t="shared" si="19"/>
        <v>14.318136000000001</v>
      </c>
      <c r="M125" s="2">
        <f t="shared" si="12"/>
        <v>14.308136000000001</v>
      </c>
      <c r="N125" s="20">
        <v>57.5</v>
      </c>
      <c r="O125" s="2">
        <v>-8.6206896551724137E-3</v>
      </c>
      <c r="P125" s="2">
        <v>-8.6210000000000002E-3</v>
      </c>
      <c r="Q125" s="2">
        <v>3.1034482758651727E-7</v>
      </c>
      <c r="R125" s="2">
        <f t="shared" si="20"/>
        <v>-2.1724920000000001</v>
      </c>
      <c r="S125" s="2">
        <f t="shared" si="13"/>
        <v>-2.1824919999999999</v>
      </c>
      <c r="T125" s="20">
        <v>6566.7</v>
      </c>
      <c r="U125" s="4">
        <v>2.9273002567422299E-2</v>
      </c>
      <c r="V125" s="4">
        <v>2.9275000000000002E-2</v>
      </c>
      <c r="W125" s="21">
        <v>-1.9974325777029345E-6</v>
      </c>
      <c r="X125" s="2">
        <f t="shared" si="21"/>
        <v>7.3773000000000009</v>
      </c>
      <c r="Y125" s="2">
        <f t="shared" si="14"/>
        <v>7.3673000000000011</v>
      </c>
      <c r="Z125" s="2"/>
      <c r="AA125" s="23">
        <f t="shared" si="15"/>
        <v>-97.600058588775013</v>
      </c>
      <c r="AB125" s="23">
        <f>AA125-r_f</f>
        <v>-97.610058588775019</v>
      </c>
      <c r="AC125" s="22"/>
    </row>
    <row r="126" spans="1:29" x14ac:dyDescent="0.3">
      <c r="A126" s="1">
        <v>39938</v>
      </c>
      <c r="B126" s="19">
        <v>63.2</v>
      </c>
      <c r="C126" s="3">
        <f t="shared" si="16"/>
        <v>1.4446227929374089E-2</v>
      </c>
      <c r="D126" s="2">
        <v>1.4446000000000001E-2</v>
      </c>
      <c r="E126" s="2">
        <v>2.2792937408831759E-7</v>
      </c>
      <c r="F126" s="2">
        <f t="shared" si="17"/>
        <v>3.6403920000000003</v>
      </c>
      <c r="G126" s="2">
        <f t="shared" si="11"/>
        <v>3.6303920000000005</v>
      </c>
      <c r="H126" s="20">
        <v>35.200000000000003</v>
      </c>
      <c r="I126" s="3">
        <f t="shared" si="18"/>
        <v>-2.7624309392265192E-2</v>
      </c>
      <c r="J126" s="2">
        <v>-2.7623999999999999E-2</v>
      </c>
      <c r="K126" s="2">
        <v>-3.0939226519297036E-7</v>
      </c>
      <c r="L126" s="2">
        <f t="shared" si="19"/>
        <v>-6.9612479999999994</v>
      </c>
      <c r="M126" s="2">
        <f t="shared" si="12"/>
        <v>-6.9712479999999992</v>
      </c>
      <c r="N126" s="20">
        <v>58</v>
      </c>
      <c r="O126" s="2">
        <v>-1.6949152542372881E-2</v>
      </c>
      <c r="P126" s="2">
        <v>-1.6949000000000002E-2</v>
      </c>
      <c r="Q126" s="2">
        <v>-1.5254237287903871E-7</v>
      </c>
      <c r="R126" s="2">
        <f t="shared" si="20"/>
        <v>-4.2711480000000002</v>
      </c>
      <c r="S126" s="2">
        <f t="shared" si="13"/>
        <v>-4.281148</v>
      </c>
      <c r="T126" s="20">
        <v>6379.94</v>
      </c>
      <c r="U126" s="4">
        <v>7.8257298117022575E-3</v>
      </c>
      <c r="V126" s="4">
        <v>7.8259999999999996E-3</v>
      </c>
      <c r="W126" s="21">
        <v>-2.7018829774211328E-7</v>
      </c>
      <c r="X126" s="2">
        <f t="shared" si="21"/>
        <v>1.9721519999999999</v>
      </c>
      <c r="Y126" s="2">
        <f t="shared" si="14"/>
        <v>1.9621519999999999</v>
      </c>
      <c r="Z126" s="2"/>
      <c r="AA126" s="23">
        <f t="shared" si="15"/>
        <v>7.4938195103806287</v>
      </c>
      <c r="AB126" s="23">
        <f>AA126-r_f</f>
        <v>7.4838195103806289</v>
      </c>
      <c r="AC126" s="22"/>
    </row>
    <row r="127" spans="1:29" x14ac:dyDescent="0.3">
      <c r="A127" s="1">
        <v>39937</v>
      </c>
      <c r="B127" s="19">
        <v>62.3</v>
      </c>
      <c r="C127" s="3">
        <f t="shared" si="16"/>
        <v>6.86106346483705E-2</v>
      </c>
      <c r="D127" s="2">
        <v>6.8611000000000005E-2</v>
      </c>
      <c r="E127" s="2">
        <v>-3.6535162950546152E-7</v>
      </c>
      <c r="F127" s="2">
        <f t="shared" si="17"/>
        <v>17.289972000000002</v>
      </c>
      <c r="G127" s="2">
        <f t="shared" si="11"/>
        <v>17.279972000000001</v>
      </c>
      <c r="H127" s="20">
        <v>36.200000000000003</v>
      </c>
      <c r="I127" s="3">
        <f t="shared" si="18"/>
        <v>5.2325581395348965E-2</v>
      </c>
      <c r="J127" s="2">
        <v>5.2325999999999998E-2</v>
      </c>
      <c r="K127" s="2">
        <v>-4.1860465103266131E-7</v>
      </c>
      <c r="L127" s="2">
        <f t="shared" si="19"/>
        <v>13.186152</v>
      </c>
      <c r="M127" s="2">
        <f t="shared" si="12"/>
        <v>13.176152</v>
      </c>
      <c r="N127" s="20">
        <v>59</v>
      </c>
      <c r="O127" s="2">
        <v>6.8840579710144872E-2</v>
      </c>
      <c r="P127" s="2">
        <v>6.8840999999999999E-2</v>
      </c>
      <c r="Q127" s="2">
        <v>-4.2028985512698736E-7</v>
      </c>
      <c r="R127" s="2">
        <f t="shared" si="20"/>
        <v>17.347932</v>
      </c>
      <c r="S127" s="2">
        <f t="shared" si="13"/>
        <v>17.337931999999999</v>
      </c>
      <c r="T127" s="20">
        <v>6330.4</v>
      </c>
      <c r="U127" s="4">
        <v>5.637481080738313E-2</v>
      </c>
      <c r="V127" s="4">
        <v>5.6374000000000007E-2</v>
      </c>
      <c r="W127" s="21">
        <v>8.1080738312255818E-7</v>
      </c>
      <c r="X127" s="2">
        <f t="shared" si="21"/>
        <v>14.206248000000002</v>
      </c>
      <c r="Y127" s="2">
        <f t="shared" si="14"/>
        <v>14.196248000000002</v>
      </c>
      <c r="Z127" s="2"/>
      <c r="AA127" s="23">
        <f t="shared" si="15"/>
        <v>40.503892638582535</v>
      </c>
      <c r="AB127" s="23">
        <f>AA127-r_f</f>
        <v>40.493892638582537</v>
      </c>
      <c r="AC127" s="22"/>
    </row>
    <row r="128" spans="1:29" x14ac:dyDescent="0.3">
      <c r="A128" s="1">
        <v>39933</v>
      </c>
      <c r="B128" s="19">
        <v>58.3</v>
      </c>
      <c r="C128" s="3">
        <f t="shared" si="16"/>
        <v>6.9724770642201783E-2</v>
      </c>
      <c r="D128" s="2">
        <v>6.9724999999999995E-2</v>
      </c>
      <c r="E128" s="2">
        <v>-2.2935779821209312E-7</v>
      </c>
      <c r="F128" s="2">
        <f t="shared" si="17"/>
        <v>17.570699999999999</v>
      </c>
      <c r="G128" s="2">
        <f t="shared" si="11"/>
        <v>17.560699999999997</v>
      </c>
      <c r="H128" s="20">
        <v>34.4</v>
      </c>
      <c r="I128" s="3">
        <f t="shared" si="18"/>
        <v>6.9984447900466568E-2</v>
      </c>
      <c r="J128" s="2">
        <v>6.9984000000000005E-2</v>
      </c>
      <c r="K128" s="2">
        <v>4.4790046656306703E-7</v>
      </c>
      <c r="L128" s="2">
        <f t="shared" si="19"/>
        <v>17.635968000000002</v>
      </c>
      <c r="M128" s="2">
        <f t="shared" si="12"/>
        <v>17.625968</v>
      </c>
      <c r="N128" s="20">
        <v>55.2</v>
      </c>
      <c r="O128" s="2">
        <v>6.9767441860465143E-2</v>
      </c>
      <c r="P128" s="2">
        <v>6.9766999999999996E-2</v>
      </c>
      <c r="Q128" s="2">
        <v>4.418604651473812E-7</v>
      </c>
      <c r="R128" s="2">
        <f t="shared" si="20"/>
        <v>17.581284</v>
      </c>
      <c r="S128" s="2">
        <f t="shared" si="13"/>
        <v>17.571283999999999</v>
      </c>
      <c r="T128" s="20">
        <v>5992.57</v>
      </c>
      <c r="U128" s="4">
        <v>6.742179456578648E-2</v>
      </c>
      <c r="V128" s="4">
        <v>6.7419999999999994E-2</v>
      </c>
      <c r="W128" s="21">
        <v>1.7945657864865128E-6</v>
      </c>
      <c r="X128" s="2">
        <f t="shared" si="21"/>
        <v>16.989839999999997</v>
      </c>
      <c r="Y128" s="2">
        <f t="shared" si="14"/>
        <v>16.979839999999996</v>
      </c>
      <c r="Z128" s="2"/>
      <c r="AA128" s="23">
        <f t="shared" si="15"/>
        <v>17.281595728763683</v>
      </c>
      <c r="AB128" s="23">
        <f>AA128-r_f</f>
        <v>17.271595728763682</v>
      </c>
      <c r="AC128" s="22"/>
    </row>
    <row r="129" spans="1:29" x14ac:dyDescent="0.3">
      <c r="A129" s="1">
        <v>39932</v>
      </c>
      <c r="B129" s="19">
        <v>54.5</v>
      </c>
      <c r="C129" s="3">
        <f t="shared" si="16"/>
        <v>9.2592592592592587E-3</v>
      </c>
      <c r="D129" s="2">
        <v>9.2589999999999999E-3</v>
      </c>
      <c r="E129" s="2">
        <v>2.5925925925887605E-7</v>
      </c>
      <c r="F129" s="2">
        <f t="shared" si="17"/>
        <v>2.3332679999999999</v>
      </c>
      <c r="G129" s="2">
        <f t="shared" si="11"/>
        <v>2.3232680000000001</v>
      </c>
      <c r="H129" s="20">
        <v>32.15</v>
      </c>
      <c r="I129" s="3">
        <f t="shared" si="18"/>
        <v>-3.4534534534534492E-2</v>
      </c>
      <c r="J129" s="2">
        <v>-3.4535000000000003E-2</v>
      </c>
      <c r="K129" s="2">
        <v>4.6546546551146095E-7</v>
      </c>
      <c r="L129" s="2">
        <f t="shared" si="19"/>
        <v>-8.7028200000000009</v>
      </c>
      <c r="M129" s="2">
        <f t="shared" si="12"/>
        <v>-8.7128200000000007</v>
      </c>
      <c r="N129" s="20">
        <v>51.6</v>
      </c>
      <c r="O129" s="2">
        <v>1.1764705882352969E-2</v>
      </c>
      <c r="P129" s="2">
        <v>1.1765000000000001E-2</v>
      </c>
      <c r="Q129" s="2">
        <v>-2.9411764703238252E-7</v>
      </c>
      <c r="R129" s="2">
        <f t="shared" si="20"/>
        <v>2.9647800000000002</v>
      </c>
      <c r="S129" s="2">
        <f t="shared" si="13"/>
        <v>2.9547800000000004</v>
      </c>
      <c r="T129" s="20">
        <v>5614.06</v>
      </c>
      <c r="U129" s="4">
        <v>3.0964509633305231E-3</v>
      </c>
      <c r="V129" s="4">
        <v>3.0969999999999999E-3</v>
      </c>
      <c r="W129" s="21">
        <v>-5.4903666947677884E-7</v>
      </c>
      <c r="X129" s="2">
        <f t="shared" si="21"/>
        <v>0.78044400000000003</v>
      </c>
      <c r="Y129" s="2">
        <f t="shared" si="14"/>
        <v>0.77044400000000002</v>
      </c>
      <c r="Z129" s="2"/>
      <c r="AA129" s="23">
        <f t="shared" si="15"/>
        <v>68.071759524839976</v>
      </c>
      <c r="AB129" s="23">
        <f>AA129-r_f</f>
        <v>68.061759524839971</v>
      </c>
      <c r="AC129" s="22"/>
    </row>
    <row r="130" spans="1:29" x14ac:dyDescent="0.3">
      <c r="A130" s="1">
        <v>39931</v>
      </c>
      <c r="B130" s="19">
        <v>54</v>
      </c>
      <c r="C130" s="3">
        <f t="shared" si="16"/>
        <v>-1.4598540145985351E-2</v>
      </c>
      <c r="D130" s="2">
        <v>-1.4598999999999999E-2</v>
      </c>
      <c r="E130" s="2">
        <v>4.5985401464845865E-7</v>
      </c>
      <c r="F130" s="2">
        <f t="shared" si="17"/>
        <v>-3.6789479999999997</v>
      </c>
      <c r="G130" s="2">
        <f t="shared" si="11"/>
        <v>-3.6889479999999994</v>
      </c>
      <c r="H130" s="20">
        <v>33.299999999999997</v>
      </c>
      <c r="I130" s="3">
        <f t="shared" si="18"/>
        <v>-6.9832402234636881E-2</v>
      </c>
      <c r="J130" s="2">
        <v>-6.9832000000000005E-2</v>
      </c>
      <c r="K130" s="2">
        <v>-4.0223463687594219E-7</v>
      </c>
      <c r="L130" s="2">
        <f t="shared" si="19"/>
        <v>-17.597664000000002</v>
      </c>
      <c r="M130" s="2">
        <f t="shared" si="12"/>
        <v>-17.607664000000003</v>
      </c>
      <c r="N130" s="20">
        <v>51</v>
      </c>
      <c r="O130" s="2">
        <v>9.9009900990099011E-3</v>
      </c>
      <c r="P130" s="2">
        <v>9.9010000000000001E-3</v>
      </c>
      <c r="Q130" s="2">
        <v>-9.9009900989682764E-9</v>
      </c>
      <c r="R130" s="2">
        <f t="shared" si="20"/>
        <v>2.4950519999999998</v>
      </c>
      <c r="S130" s="2">
        <f t="shared" si="13"/>
        <v>2.485052</v>
      </c>
      <c r="T130" s="20">
        <v>5596.73</v>
      </c>
      <c r="U130" s="4">
        <v>-1.8986687233240832E-2</v>
      </c>
      <c r="V130" s="4">
        <v>-1.8988000000000001E-2</v>
      </c>
      <c r="W130" s="21">
        <v>1.3127667591698866E-6</v>
      </c>
      <c r="X130" s="2">
        <f t="shared" si="21"/>
        <v>-4.7849760000000003</v>
      </c>
      <c r="Y130" s="2">
        <f t="shared" si="14"/>
        <v>-4.7949760000000001</v>
      </c>
      <c r="Z130" s="2"/>
      <c r="AA130" s="23">
        <f t="shared" si="15"/>
        <v>116.66478434138527</v>
      </c>
      <c r="AB130" s="23">
        <f>AA130-r_f</f>
        <v>116.65478434138527</v>
      </c>
      <c r="AC130" s="22"/>
    </row>
    <row r="131" spans="1:29" x14ac:dyDescent="0.3">
      <c r="A131" s="1">
        <v>39930</v>
      </c>
      <c r="B131" s="19">
        <v>54.8</v>
      </c>
      <c r="C131" s="3">
        <f t="shared" si="16"/>
        <v>-2.3172905525846776E-2</v>
      </c>
      <c r="D131" s="2">
        <v>-2.3172999999999999E-2</v>
      </c>
      <c r="E131" s="2">
        <v>9.4474153222723345E-8</v>
      </c>
      <c r="F131" s="2">
        <f t="shared" si="17"/>
        <v>-5.8395960000000002</v>
      </c>
      <c r="G131" s="2">
        <f t="shared" si="11"/>
        <v>-5.849596</v>
      </c>
      <c r="H131" s="20">
        <v>35.799999999999997</v>
      </c>
      <c r="I131" s="3">
        <f t="shared" si="18"/>
        <v>1.2729844413012609E-2</v>
      </c>
      <c r="J131" s="2">
        <v>1.2729999999999998E-2</v>
      </c>
      <c r="K131" s="2">
        <v>-1.5558698738919741E-7</v>
      </c>
      <c r="L131" s="2">
        <f t="shared" si="19"/>
        <v>3.2079599999999995</v>
      </c>
      <c r="M131" s="2">
        <f t="shared" si="12"/>
        <v>3.1979599999999997</v>
      </c>
      <c r="N131" s="20">
        <v>50.5</v>
      </c>
      <c r="O131" s="2">
        <v>0</v>
      </c>
      <c r="P131" s="2">
        <v>0</v>
      </c>
      <c r="Q131" s="2">
        <v>0</v>
      </c>
      <c r="R131" s="2">
        <f t="shared" si="20"/>
        <v>0</v>
      </c>
      <c r="S131" s="2">
        <f t="shared" si="13"/>
        <v>-0.01</v>
      </c>
      <c r="T131" s="20">
        <v>5705.05</v>
      </c>
      <c r="U131" s="4">
        <v>-2.9880440826626487E-2</v>
      </c>
      <c r="V131" s="4">
        <v>-2.9878000000000002E-2</v>
      </c>
      <c r="W131" s="21">
        <v>-2.4408266264853984E-6</v>
      </c>
      <c r="X131" s="2">
        <f t="shared" si="21"/>
        <v>-7.5292560000000002</v>
      </c>
      <c r="Y131" s="2">
        <f t="shared" si="14"/>
        <v>-7.539256</v>
      </c>
      <c r="Z131" s="2"/>
      <c r="AA131" s="23">
        <f t="shared" si="15"/>
        <v>-15.478192145605359</v>
      </c>
      <c r="AB131" s="23">
        <f>AA131-r_f</f>
        <v>-15.488192145605359</v>
      </c>
      <c r="AC131" s="22"/>
    </row>
    <row r="132" spans="1:29" x14ac:dyDescent="0.3">
      <c r="A132" s="1">
        <v>39927</v>
      </c>
      <c r="B132" s="19">
        <v>56.1</v>
      </c>
      <c r="C132" s="3">
        <f t="shared" si="16"/>
        <v>-1.5789473684210503E-2</v>
      </c>
      <c r="D132" s="2">
        <v>-1.5789000000000001E-2</v>
      </c>
      <c r="E132" s="2">
        <v>-4.7368421050159037E-7</v>
      </c>
      <c r="F132" s="2">
        <f t="shared" si="17"/>
        <v>-3.978828</v>
      </c>
      <c r="G132" s="2">
        <f t="shared" si="11"/>
        <v>-3.9888279999999998</v>
      </c>
      <c r="H132" s="20">
        <v>35.35</v>
      </c>
      <c r="I132" s="3">
        <f t="shared" si="18"/>
        <v>-8.4151472650770588E-3</v>
      </c>
      <c r="J132" s="2">
        <v>-8.4150000000000006E-3</v>
      </c>
      <c r="K132" s="2">
        <v>-1.4726507705821457E-7</v>
      </c>
      <c r="L132" s="2">
        <f t="shared" si="19"/>
        <v>-2.1205800000000004</v>
      </c>
      <c r="M132" s="2">
        <f t="shared" si="12"/>
        <v>-2.1305800000000001</v>
      </c>
      <c r="N132" s="20">
        <v>50.5</v>
      </c>
      <c r="O132" s="2">
        <v>-1.5594541910331329E-2</v>
      </c>
      <c r="P132" s="2">
        <v>-1.5595000000000001E-2</v>
      </c>
      <c r="Q132" s="2">
        <v>4.5808966867184886E-7</v>
      </c>
      <c r="R132" s="2">
        <f t="shared" si="20"/>
        <v>-3.9299400000000002</v>
      </c>
      <c r="S132" s="2">
        <f t="shared" si="13"/>
        <v>-3.93994</v>
      </c>
      <c r="T132" s="20">
        <v>5880.77</v>
      </c>
      <c r="U132" s="4">
        <v>9.4123814516524522E-4</v>
      </c>
      <c r="V132" s="4">
        <v>9.3999999999999997E-4</v>
      </c>
      <c r="W132" s="21">
        <v>1.2381451652452528E-6</v>
      </c>
      <c r="X132" s="2">
        <f t="shared" si="21"/>
        <v>0.23687999999999998</v>
      </c>
      <c r="Y132" s="2">
        <f t="shared" si="14"/>
        <v>0.22687999999999997</v>
      </c>
      <c r="Z132" s="2"/>
      <c r="AA132" s="23">
        <f t="shared" si="15"/>
        <v>-13.967290135062369</v>
      </c>
      <c r="AB132" s="23">
        <f>AA132-r_f</f>
        <v>-13.977290135062368</v>
      </c>
      <c r="AC132" s="22"/>
    </row>
    <row r="133" spans="1:29" x14ac:dyDescent="0.3">
      <c r="A133" s="1">
        <v>39926</v>
      </c>
      <c r="B133" s="19">
        <v>57</v>
      </c>
      <c r="C133" s="3">
        <f t="shared" si="16"/>
        <v>7.0671378091872539E-3</v>
      </c>
      <c r="D133" s="2">
        <v>7.0670000000000004E-3</v>
      </c>
      <c r="E133" s="2">
        <v>1.3780918725354169E-7</v>
      </c>
      <c r="F133" s="2">
        <f t="shared" si="17"/>
        <v>1.7808840000000001</v>
      </c>
      <c r="G133" s="2">
        <f t="shared" ref="G133:G196" si="22">F133-r_f</f>
        <v>1.7708840000000001</v>
      </c>
      <c r="H133" s="20">
        <v>35.65</v>
      </c>
      <c r="I133" s="3">
        <f t="shared" si="18"/>
        <v>-1.9257221458046845E-2</v>
      </c>
      <c r="J133" s="2">
        <v>-1.9257E-2</v>
      </c>
      <c r="K133" s="2">
        <v>-2.2145804684514658E-7</v>
      </c>
      <c r="L133" s="2">
        <f t="shared" si="19"/>
        <v>-4.8527639999999996</v>
      </c>
      <c r="M133" s="2">
        <f t="shared" ref="M133:M196" si="23">L133-r_f</f>
        <v>-4.8627639999999994</v>
      </c>
      <c r="N133" s="20">
        <v>51.3</v>
      </c>
      <c r="O133" s="2">
        <v>1.1834319526627106E-2</v>
      </c>
      <c r="P133" s="2">
        <v>1.1834000000000001E-2</v>
      </c>
      <c r="Q133" s="2">
        <v>3.1952662710513224E-7</v>
      </c>
      <c r="R133" s="2">
        <f t="shared" si="20"/>
        <v>2.9821680000000002</v>
      </c>
      <c r="S133" s="2">
        <f t="shared" ref="S133:S196" si="24">R133-r_f</f>
        <v>2.9721680000000004</v>
      </c>
      <c r="T133" s="20">
        <v>5875.24</v>
      </c>
      <c r="U133" s="4">
        <v>-1.8467204996168763E-3</v>
      </c>
      <c r="V133" s="4">
        <v>-1.8459999999999998E-3</v>
      </c>
      <c r="W133" s="21">
        <v>-7.2049961687657704E-7</v>
      </c>
      <c r="X133" s="2">
        <f t="shared" si="21"/>
        <v>-0.46519199999999994</v>
      </c>
      <c r="Y133" s="2">
        <f t="shared" ref="Y133:Y196" si="25">X133-r_f</f>
        <v>-0.47519199999999995</v>
      </c>
      <c r="Z133" s="2"/>
      <c r="AA133" s="23">
        <f t="shared" ref="AA133:AA196" si="26">(w_1*D133+w_2*J133+w_3*P133)*252</f>
        <v>47.015416273635893</v>
      </c>
      <c r="AB133" s="23">
        <f>AA133-r_f</f>
        <v>47.005416273635895</v>
      </c>
      <c r="AC133" s="22"/>
    </row>
    <row r="134" spans="1:29" x14ac:dyDescent="0.3">
      <c r="A134" s="1">
        <v>39925</v>
      </c>
      <c r="B134" s="19">
        <v>56.6</v>
      </c>
      <c r="C134" s="3">
        <f t="shared" ref="C134:C197" si="27">(B134-B135)/B135</f>
        <v>-1.3937282229965108E-2</v>
      </c>
      <c r="D134" s="2">
        <v>-1.3937E-2</v>
      </c>
      <c r="E134" s="2">
        <v>-2.822299651084742E-7</v>
      </c>
      <c r="F134" s="2">
        <f t="shared" ref="F134:F197" si="28">D134*252</f>
        <v>-3.512124</v>
      </c>
      <c r="G134" s="2">
        <f t="shared" si="22"/>
        <v>-3.5221239999999998</v>
      </c>
      <c r="H134" s="20">
        <v>36.35</v>
      </c>
      <c r="I134" s="3">
        <f t="shared" ref="I134:I197" si="29">(H134-H135)/H135</f>
        <v>6.1313868613138728E-2</v>
      </c>
      <c r="J134" s="2">
        <v>6.1314E-2</v>
      </c>
      <c r="K134" s="2">
        <v>-1.3138686127261989E-7</v>
      </c>
      <c r="L134" s="2">
        <f t="shared" ref="L134:L197" si="30">J134*252</f>
        <v>15.451128000000001</v>
      </c>
      <c r="M134" s="2">
        <f t="shared" si="23"/>
        <v>15.441128000000001</v>
      </c>
      <c r="N134" s="20">
        <v>50.7</v>
      </c>
      <c r="O134" s="2">
        <v>-1.7441860465116251E-2</v>
      </c>
      <c r="P134" s="2">
        <v>-1.7441999999999999E-2</v>
      </c>
      <c r="Q134" s="2">
        <v>1.3953488374809919E-7</v>
      </c>
      <c r="R134" s="2">
        <f t="shared" ref="R134:R197" si="31">P134*252</f>
        <v>-4.395384</v>
      </c>
      <c r="S134" s="2">
        <f t="shared" si="24"/>
        <v>-4.4053839999999997</v>
      </c>
      <c r="T134" s="20">
        <v>5886.11</v>
      </c>
      <c r="U134" s="4">
        <v>7.9912810023443671E-4</v>
      </c>
      <c r="V134" s="4">
        <v>7.9900000000000001E-4</v>
      </c>
      <c r="W134" s="21">
        <v>1.281002344367E-7</v>
      </c>
      <c r="X134" s="2">
        <f t="shared" ref="X134:X197" si="32">V134*252</f>
        <v>0.201348</v>
      </c>
      <c r="Y134" s="2">
        <f t="shared" si="25"/>
        <v>0.19134799999999999</v>
      </c>
      <c r="Z134" s="2"/>
      <c r="AA134" s="23">
        <f t="shared" si="26"/>
        <v>-115.0650060269746</v>
      </c>
      <c r="AB134" s="23">
        <f>AA134-r_f</f>
        <v>-115.07500602697461</v>
      </c>
      <c r="AC134" s="22"/>
    </row>
    <row r="135" spans="1:29" x14ac:dyDescent="0.3">
      <c r="A135" s="1">
        <v>39924</v>
      </c>
      <c r="B135" s="19">
        <v>57.4</v>
      </c>
      <c r="C135" s="3">
        <f t="shared" si="27"/>
        <v>1.0563380281690167E-2</v>
      </c>
      <c r="D135" s="2">
        <v>1.0562999999999999E-2</v>
      </c>
      <c r="E135" s="2">
        <v>3.8028169016719737E-7</v>
      </c>
      <c r="F135" s="2">
        <f t="shared" si="28"/>
        <v>2.6618759999999999</v>
      </c>
      <c r="G135" s="2">
        <f t="shared" si="22"/>
        <v>2.6518760000000001</v>
      </c>
      <c r="H135" s="20">
        <v>34.25</v>
      </c>
      <c r="I135" s="3">
        <f t="shared" si="29"/>
        <v>2.8528528528528618E-2</v>
      </c>
      <c r="J135" s="2">
        <v>2.8528999999999999E-2</v>
      </c>
      <c r="K135" s="2">
        <v>-4.7147147138118517E-7</v>
      </c>
      <c r="L135" s="2">
        <f t="shared" si="30"/>
        <v>7.1893079999999996</v>
      </c>
      <c r="M135" s="2">
        <f t="shared" si="23"/>
        <v>7.1793079999999998</v>
      </c>
      <c r="N135" s="20">
        <v>51.6</v>
      </c>
      <c r="O135" s="2">
        <v>-5.7803468208091936E-3</v>
      </c>
      <c r="P135" s="2">
        <v>-5.7799999999999995E-3</v>
      </c>
      <c r="Q135" s="2">
        <v>-3.4682080919407748E-7</v>
      </c>
      <c r="R135" s="2">
        <f t="shared" si="31"/>
        <v>-1.4565599999999999</v>
      </c>
      <c r="S135" s="2">
        <f t="shared" si="24"/>
        <v>-1.4665599999999999</v>
      </c>
      <c r="T135" s="20">
        <v>5881.41</v>
      </c>
      <c r="U135" s="4">
        <v>1.7252830501966562E-2</v>
      </c>
      <c r="V135" s="4">
        <v>1.7253000000000001E-2</v>
      </c>
      <c r="W135" s="21">
        <v>-1.6949803343865866E-7</v>
      </c>
      <c r="X135" s="2">
        <f t="shared" si="32"/>
        <v>4.3477560000000004</v>
      </c>
      <c r="Y135" s="2">
        <f t="shared" si="25"/>
        <v>4.3377560000000006</v>
      </c>
      <c r="Z135" s="2"/>
      <c r="AA135" s="23">
        <f t="shared" si="26"/>
        <v>-51.172582218463951</v>
      </c>
      <c r="AB135" s="23">
        <f>AA135-r_f</f>
        <v>-51.182582218463949</v>
      </c>
      <c r="AC135" s="22"/>
    </row>
    <row r="136" spans="1:29" x14ac:dyDescent="0.3">
      <c r="A136" s="1">
        <v>39923</v>
      </c>
      <c r="B136" s="19">
        <v>56.8</v>
      </c>
      <c r="C136" s="3">
        <f t="shared" si="27"/>
        <v>1.2477718360071225E-2</v>
      </c>
      <c r="D136" s="2">
        <v>1.2478E-2</v>
      </c>
      <c r="E136" s="2">
        <v>-2.8163992877444644E-7</v>
      </c>
      <c r="F136" s="2">
        <f t="shared" si="28"/>
        <v>3.1444559999999999</v>
      </c>
      <c r="G136" s="2">
        <f t="shared" si="22"/>
        <v>3.1344560000000001</v>
      </c>
      <c r="H136" s="20">
        <v>33.299999999999997</v>
      </c>
      <c r="I136" s="3">
        <f t="shared" si="29"/>
        <v>2.7777777777777735E-2</v>
      </c>
      <c r="J136" s="2">
        <v>2.7778000000000001E-2</v>
      </c>
      <c r="K136" s="2">
        <v>-2.222222222660053E-7</v>
      </c>
      <c r="L136" s="2">
        <f t="shared" si="30"/>
        <v>7.0000559999999998</v>
      </c>
      <c r="M136" s="2">
        <f t="shared" si="23"/>
        <v>6.990056</v>
      </c>
      <c r="N136" s="20">
        <v>51.9</v>
      </c>
      <c r="O136" s="2">
        <v>2.9761904761904764E-2</v>
      </c>
      <c r="P136" s="2">
        <v>2.9762E-2</v>
      </c>
      <c r="Q136" s="2">
        <v>-9.5238095236538367E-8</v>
      </c>
      <c r="R136" s="2">
        <f t="shared" si="31"/>
        <v>7.5000239999999998</v>
      </c>
      <c r="S136" s="2">
        <f t="shared" si="24"/>
        <v>7.490024</v>
      </c>
      <c r="T136" s="20">
        <v>5781.66</v>
      </c>
      <c r="U136" s="4">
        <v>4.566162442792612E-3</v>
      </c>
      <c r="V136" s="4">
        <v>4.5659999999999997E-3</v>
      </c>
      <c r="W136" s="21">
        <v>1.6244279261220379E-7</v>
      </c>
      <c r="X136" s="2">
        <f t="shared" si="32"/>
        <v>1.1506319999999999</v>
      </c>
      <c r="Y136" s="2">
        <f t="shared" si="25"/>
        <v>1.1406319999999999</v>
      </c>
      <c r="Z136" s="2"/>
      <c r="AA136" s="23">
        <f t="shared" si="26"/>
        <v>12.03386411080576</v>
      </c>
      <c r="AB136" s="23">
        <f>AA136-r_f</f>
        <v>12.023864110805761</v>
      </c>
      <c r="AC136" s="22"/>
    </row>
    <row r="137" spans="1:29" x14ac:dyDescent="0.3">
      <c r="A137" s="1">
        <v>39920</v>
      </c>
      <c r="B137" s="19">
        <v>56.1</v>
      </c>
      <c r="C137" s="3">
        <f t="shared" si="27"/>
        <v>-1.5789473684210503E-2</v>
      </c>
      <c r="D137" s="2">
        <v>-1.5789000000000001E-2</v>
      </c>
      <c r="E137" s="2">
        <v>-4.7368421050159037E-7</v>
      </c>
      <c r="F137" s="2">
        <f t="shared" si="28"/>
        <v>-3.978828</v>
      </c>
      <c r="G137" s="2">
        <f t="shared" si="22"/>
        <v>-3.9888279999999998</v>
      </c>
      <c r="H137" s="20">
        <v>32.4</v>
      </c>
      <c r="I137" s="3">
        <f t="shared" si="29"/>
        <v>-6.8965517241379282E-2</v>
      </c>
      <c r="J137" s="2">
        <v>-6.8966E-2</v>
      </c>
      <c r="K137" s="2">
        <v>4.8275862071789355E-7</v>
      </c>
      <c r="L137" s="2">
        <f t="shared" si="30"/>
        <v>-17.379432000000001</v>
      </c>
      <c r="M137" s="2">
        <f t="shared" si="23"/>
        <v>-17.389432000000003</v>
      </c>
      <c r="N137" s="20">
        <v>50.4</v>
      </c>
      <c r="O137" s="2">
        <v>-1.7543859649122782E-2</v>
      </c>
      <c r="P137" s="2">
        <v>-1.7544000000000001E-2</v>
      </c>
      <c r="Q137" s="2">
        <v>1.403508772188089E-7</v>
      </c>
      <c r="R137" s="2">
        <f t="shared" si="31"/>
        <v>-4.4210880000000001</v>
      </c>
      <c r="S137" s="2">
        <f t="shared" si="24"/>
        <v>-4.4310879999999999</v>
      </c>
      <c r="T137" s="20">
        <v>5755.38</v>
      </c>
      <c r="U137" s="4">
        <v>-4.0317349683267265E-2</v>
      </c>
      <c r="V137" s="4">
        <v>-4.0316999999999999E-2</v>
      </c>
      <c r="W137" s="21">
        <v>-3.4968326726586563E-7</v>
      </c>
      <c r="X137" s="2">
        <f t="shared" si="32"/>
        <v>-10.159884</v>
      </c>
      <c r="Y137" s="2">
        <f t="shared" si="25"/>
        <v>-10.169884</v>
      </c>
      <c r="Z137" s="2"/>
      <c r="AA137" s="23">
        <f t="shared" si="26"/>
        <v>67.427672305674662</v>
      </c>
      <c r="AB137" s="23">
        <f>AA137-r_f</f>
        <v>67.417672305674657</v>
      </c>
      <c r="AC137" s="22"/>
    </row>
    <row r="138" spans="1:29" x14ac:dyDescent="0.3">
      <c r="A138" s="1">
        <v>39919</v>
      </c>
      <c r="B138" s="19">
        <v>57</v>
      </c>
      <c r="C138" s="3">
        <f t="shared" si="27"/>
        <v>8.8495575221238937E-3</v>
      </c>
      <c r="D138" s="2">
        <v>8.8500000000000002E-3</v>
      </c>
      <c r="E138" s="2">
        <v>-4.424778761065451E-7</v>
      </c>
      <c r="F138" s="2">
        <f t="shared" si="28"/>
        <v>2.2302</v>
      </c>
      <c r="G138" s="2">
        <f t="shared" si="22"/>
        <v>2.2202000000000002</v>
      </c>
      <c r="H138" s="20">
        <v>34.799999999999997</v>
      </c>
      <c r="I138" s="3">
        <f t="shared" si="29"/>
        <v>1.4388489208632276E-3</v>
      </c>
      <c r="J138" s="2">
        <v>1.439E-3</v>
      </c>
      <c r="K138" s="2">
        <v>-1.5107913677232278E-7</v>
      </c>
      <c r="L138" s="2">
        <f t="shared" si="30"/>
        <v>0.36262800000000001</v>
      </c>
      <c r="M138" s="2">
        <f t="shared" si="23"/>
        <v>0.352628</v>
      </c>
      <c r="N138" s="20">
        <v>51.3</v>
      </c>
      <c r="O138" s="2">
        <v>-1.3461538461538516E-2</v>
      </c>
      <c r="P138" s="2">
        <v>-1.3462E-2</v>
      </c>
      <c r="Q138" s="2">
        <v>4.6153846148394573E-7</v>
      </c>
      <c r="R138" s="2">
        <f t="shared" si="31"/>
        <v>-3.3924240000000001</v>
      </c>
      <c r="S138" s="2">
        <f t="shared" si="24"/>
        <v>-3.4024239999999999</v>
      </c>
      <c r="T138" s="20">
        <v>5997.17</v>
      </c>
      <c r="U138" s="4">
        <v>2.0761881743399019E-2</v>
      </c>
      <c r="V138" s="4">
        <v>2.0760999999999998E-2</v>
      </c>
      <c r="W138" s="21">
        <v>8.8174339902061249E-7</v>
      </c>
      <c r="X138" s="2">
        <f t="shared" si="32"/>
        <v>5.2317719999999994</v>
      </c>
      <c r="Y138" s="2">
        <f t="shared" si="25"/>
        <v>5.2217719999999996</v>
      </c>
      <c r="Z138" s="2"/>
      <c r="AA138" s="23">
        <f t="shared" si="26"/>
        <v>-26.529636859759705</v>
      </c>
      <c r="AB138" s="23">
        <f>AA138-r_f</f>
        <v>-26.539636859759707</v>
      </c>
      <c r="AC138" s="22"/>
    </row>
    <row r="139" spans="1:29" x14ac:dyDescent="0.3">
      <c r="A139" s="1">
        <v>39918</v>
      </c>
      <c r="B139" s="19">
        <v>56.5</v>
      </c>
      <c r="C139" s="3">
        <f t="shared" si="27"/>
        <v>-3.5273368606702441E-3</v>
      </c>
      <c r="D139" s="2">
        <v>-3.5270000000000002E-3</v>
      </c>
      <c r="E139" s="2">
        <v>-3.3686067024392766E-7</v>
      </c>
      <c r="F139" s="2">
        <f t="shared" si="28"/>
        <v>-0.88880400000000004</v>
      </c>
      <c r="G139" s="2">
        <f t="shared" si="22"/>
        <v>-0.89880400000000005</v>
      </c>
      <c r="H139" s="20">
        <v>34.75</v>
      </c>
      <c r="I139" s="3">
        <f t="shared" si="29"/>
        <v>2.5073746312684407E-2</v>
      </c>
      <c r="J139" s="2">
        <v>2.5073999999999999E-2</v>
      </c>
      <c r="K139" s="2">
        <v>-2.5368731559199942E-7</v>
      </c>
      <c r="L139" s="2">
        <f t="shared" si="30"/>
        <v>6.3186479999999996</v>
      </c>
      <c r="M139" s="2">
        <f t="shared" si="23"/>
        <v>6.3086479999999998</v>
      </c>
      <c r="N139" s="20">
        <v>52</v>
      </c>
      <c r="O139" s="2">
        <v>-9.5238095238095247E-3</v>
      </c>
      <c r="P139" s="2">
        <v>-9.5239999999999995E-3</v>
      </c>
      <c r="Q139" s="2">
        <v>1.9047619047481146E-7</v>
      </c>
      <c r="R139" s="2">
        <f t="shared" si="31"/>
        <v>-2.400048</v>
      </c>
      <c r="S139" s="2">
        <f t="shared" si="24"/>
        <v>-2.4100479999999997</v>
      </c>
      <c r="T139" s="20">
        <v>5875.19</v>
      </c>
      <c r="U139" s="4">
        <v>-2.9680892225609893E-3</v>
      </c>
      <c r="V139" s="4">
        <v>-2.9680000000000002E-3</v>
      </c>
      <c r="W139" s="21">
        <v>-8.9222560989161287E-8</v>
      </c>
      <c r="X139" s="2">
        <f t="shared" si="32"/>
        <v>-0.74793600000000005</v>
      </c>
      <c r="Y139" s="2">
        <f t="shared" si="25"/>
        <v>-0.75793600000000005</v>
      </c>
      <c r="Z139" s="2"/>
      <c r="AA139" s="23">
        <f t="shared" si="26"/>
        <v>-51.470443385371802</v>
      </c>
      <c r="AB139" s="23">
        <f>AA139-r_f</f>
        <v>-51.4804433853718</v>
      </c>
      <c r="AC139" s="22"/>
    </row>
    <row r="140" spans="1:29" x14ac:dyDescent="0.3">
      <c r="A140" s="1">
        <v>39917</v>
      </c>
      <c r="B140" s="19">
        <v>56.7</v>
      </c>
      <c r="C140" s="3">
        <f t="shared" si="27"/>
        <v>-5.2631578947367925E-3</v>
      </c>
      <c r="D140" s="2">
        <v>-5.2630000000000003E-3</v>
      </c>
      <c r="E140" s="2">
        <v>-1.5789473679223009E-7</v>
      </c>
      <c r="F140" s="2">
        <f t="shared" si="28"/>
        <v>-1.326276</v>
      </c>
      <c r="G140" s="2">
        <f t="shared" si="22"/>
        <v>-1.336276</v>
      </c>
      <c r="H140" s="20">
        <v>33.9</v>
      </c>
      <c r="I140" s="3">
        <f t="shared" si="29"/>
        <v>-2.9411764705882769E-3</v>
      </c>
      <c r="J140" s="2">
        <v>-2.9409999999999996E-3</v>
      </c>
      <c r="K140" s="2">
        <v>-1.7647058827728254E-7</v>
      </c>
      <c r="L140" s="2">
        <f t="shared" si="30"/>
        <v>-0.7411319999999999</v>
      </c>
      <c r="M140" s="2">
        <f t="shared" si="23"/>
        <v>-0.75113199999999991</v>
      </c>
      <c r="N140" s="20">
        <v>52.5</v>
      </c>
      <c r="O140" s="2">
        <v>-3.7950664136622929E-3</v>
      </c>
      <c r="P140" s="2">
        <v>-3.7950000000000002E-3</v>
      </c>
      <c r="Q140" s="2">
        <v>-6.6413662292742759E-8</v>
      </c>
      <c r="R140" s="2">
        <f t="shared" si="31"/>
        <v>-0.95634000000000008</v>
      </c>
      <c r="S140" s="2">
        <f t="shared" si="24"/>
        <v>-0.96634000000000009</v>
      </c>
      <c r="T140" s="20">
        <v>5892.68</v>
      </c>
      <c r="U140" s="4">
        <v>5.9819312897344259E-3</v>
      </c>
      <c r="V140" s="4">
        <v>5.9819999999999995E-3</v>
      </c>
      <c r="W140" s="21">
        <v>-6.8710265573555807E-8</v>
      </c>
      <c r="X140" s="2">
        <f t="shared" si="32"/>
        <v>1.5074639999999999</v>
      </c>
      <c r="Y140" s="2">
        <f t="shared" si="25"/>
        <v>1.4974639999999999</v>
      </c>
      <c r="Z140" s="2"/>
      <c r="AA140" s="23">
        <f t="shared" si="26"/>
        <v>-2.0034941690496422</v>
      </c>
      <c r="AB140" s="23">
        <f>AA140-r_f</f>
        <v>-2.013494169049642</v>
      </c>
      <c r="AC140" s="22"/>
    </row>
    <row r="141" spans="1:29" x14ac:dyDescent="0.3">
      <c r="A141" s="1">
        <v>39916</v>
      </c>
      <c r="B141" s="19">
        <v>57</v>
      </c>
      <c r="C141" s="3">
        <f t="shared" si="27"/>
        <v>0</v>
      </c>
      <c r="D141" s="2">
        <v>0</v>
      </c>
      <c r="E141" s="2">
        <v>0</v>
      </c>
      <c r="F141" s="2">
        <f t="shared" si="28"/>
        <v>0</v>
      </c>
      <c r="G141" s="2">
        <f t="shared" si="22"/>
        <v>-0.01</v>
      </c>
      <c r="H141" s="20">
        <v>34</v>
      </c>
      <c r="I141" s="3">
        <f t="shared" si="29"/>
        <v>7.4074074074074077E-3</v>
      </c>
      <c r="J141" s="2">
        <v>7.4070000000000004E-3</v>
      </c>
      <c r="K141" s="2">
        <v>4.0740740740730086E-7</v>
      </c>
      <c r="L141" s="2">
        <f t="shared" si="30"/>
        <v>1.8665640000000001</v>
      </c>
      <c r="M141" s="2">
        <f t="shared" si="23"/>
        <v>1.8565640000000001</v>
      </c>
      <c r="N141" s="20">
        <v>52.7</v>
      </c>
      <c r="O141" s="2">
        <v>-5.6603773584905127E-3</v>
      </c>
      <c r="P141" s="2">
        <v>-5.6599999999999992E-3</v>
      </c>
      <c r="Q141" s="2">
        <v>-3.7735849051350606E-7</v>
      </c>
      <c r="R141" s="2">
        <f t="shared" si="31"/>
        <v>-1.4263199999999998</v>
      </c>
      <c r="S141" s="2">
        <f t="shared" si="24"/>
        <v>-1.4363199999999998</v>
      </c>
      <c r="T141" s="20">
        <v>5857.64</v>
      </c>
      <c r="U141" s="4">
        <v>1.3088987125473073E-2</v>
      </c>
      <c r="V141" s="4">
        <v>1.3089E-2</v>
      </c>
      <c r="W141" s="21">
        <v>-1.2874526927192376E-8</v>
      </c>
      <c r="X141" s="2">
        <f t="shared" si="32"/>
        <v>3.2984279999999999</v>
      </c>
      <c r="Y141" s="2">
        <f t="shared" si="25"/>
        <v>3.2884280000000001</v>
      </c>
      <c r="Z141" s="2"/>
      <c r="AA141" s="23">
        <f t="shared" si="26"/>
        <v>-20.303965183436162</v>
      </c>
      <c r="AB141" s="23">
        <f>AA141-r_f</f>
        <v>-20.313965183436164</v>
      </c>
      <c r="AC141" s="22"/>
    </row>
    <row r="142" spans="1:29" x14ac:dyDescent="0.3">
      <c r="A142" s="1">
        <v>39913</v>
      </c>
      <c r="B142" s="19">
        <v>57</v>
      </c>
      <c r="C142" s="3">
        <f t="shared" si="27"/>
        <v>1.7857142857142856E-2</v>
      </c>
      <c r="D142" s="2">
        <v>1.7857000000000001E-2</v>
      </c>
      <c r="E142" s="2">
        <v>1.4285714285480755E-7</v>
      </c>
      <c r="F142" s="2">
        <f t="shared" si="28"/>
        <v>4.4999640000000003</v>
      </c>
      <c r="G142" s="2">
        <f t="shared" si="22"/>
        <v>4.4899640000000005</v>
      </c>
      <c r="H142" s="20">
        <v>33.75</v>
      </c>
      <c r="I142" s="3">
        <f t="shared" si="29"/>
        <v>4.813664596273283E-2</v>
      </c>
      <c r="J142" s="2">
        <v>4.8136999999999999E-2</v>
      </c>
      <c r="K142" s="2">
        <v>-3.5403726716953798E-7</v>
      </c>
      <c r="L142" s="2">
        <f t="shared" si="30"/>
        <v>12.130523999999999</v>
      </c>
      <c r="M142" s="2">
        <f t="shared" si="23"/>
        <v>12.120524</v>
      </c>
      <c r="N142" s="20">
        <v>53</v>
      </c>
      <c r="O142" s="2">
        <v>1.1450381679389341E-2</v>
      </c>
      <c r="P142" s="2">
        <v>1.145E-2</v>
      </c>
      <c r="Q142" s="2">
        <v>3.8167938934061119E-7</v>
      </c>
      <c r="R142" s="2">
        <f t="shared" si="31"/>
        <v>2.8854000000000002</v>
      </c>
      <c r="S142" s="2">
        <f t="shared" si="24"/>
        <v>2.8754000000000004</v>
      </c>
      <c r="T142" s="20">
        <v>5781.96</v>
      </c>
      <c r="U142" s="4">
        <v>2.0141853982144721E-2</v>
      </c>
      <c r="V142" s="4">
        <v>2.0142000000000004E-2</v>
      </c>
      <c r="W142" s="21">
        <v>-1.4601785528270406E-7</v>
      </c>
      <c r="X142" s="2">
        <f t="shared" si="32"/>
        <v>5.0757840000000005</v>
      </c>
      <c r="Y142" s="2">
        <f t="shared" si="25"/>
        <v>5.0657840000000007</v>
      </c>
      <c r="Z142" s="2"/>
      <c r="AA142" s="23">
        <f t="shared" si="26"/>
        <v>-49.152691109101255</v>
      </c>
      <c r="AB142" s="23">
        <f>AA142-r_f</f>
        <v>-49.162691109101253</v>
      </c>
      <c r="AC142" s="22"/>
    </row>
    <row r="143" spans="1:29" x14ac:dyDescent="0.3">
      <c r="A143" s="1">
        <v>39912</v>
      </c>
      <c r="B143" s="19">
        <v>56</v>
      </c>
      <c r="C143" s="3">
        <f t="shared" si="27"/>
        <v>2.3765996343692818E-2</v>
      </c>
      <c r="D143" s="2">
        <v>2.3765999999999999E-2</v>
      </c>
      <c r="E143" s="2">
        <v>-3.6563071806328118E-9</v>
      </c>
      <c r="F143" s="2">
        <f t="shared" si="28"/>
        <v>5.9890319999999999</v>
      </c>
      <c r="G143" s="2">
        <f t="shared" si="22"/>
        <v>5.9790320000000001</v>
      </c>
      <c r="H143" s="20">
        <v>32.200000000000003</v>
      </c>
      <c r="I143" s="3">
        <f t="shared" si="29"/>
        <v>6.9767441860465157E-2</v>
      </c>
      <c r="J143" s="2">
        <v>6.9766999999999996E-2</v>
      </c>
      <c r="K143" s="2">
        <v>4.4186046516125899E-7</v>
      </c>
      <c r="L143" s="2">
        <f t="shared" si="30"/>
        <v>17.581284</v>
      </c>
      <c r="M143" s="2">
        <f t="shared" si="23"/>
        <v>17.571283999999999</v>
      </c>
      <c r="N143" s="20">
        <v>52.4</v>
      </c>
      <c r="O143" s="2">
        <v>4.3824701195219036E-2</v>
      </c>
      <c r="P143" s="2">
        <v>4.3825000000000003E-2</v>
      </c>
      <c r="Q143" s="2">
        <v>-2.9880478096683261E-7</v>
      </c>
      <c r="R143" s="2">
        <f t="shared" si="31"/>
        <v>11.043900000000001</v>
      </c>
      <c r="S143" s="2">
        <f t="shared" si="24"/>
        <v>11.033900000000001</v>
      </c>
      <c r="T143" s="20">
        <v>5667.8</v>
      </c>
      <c r="U143" s="4">
        <v>4.1193630638773113E-2</v>
      </c>
      <c r="V143" s="4">
        <v>4.1193E-2</v>
      </c>
      <c r="W143" s="21">
        <v>6.3063877311225758E-7</v>
      </c>
      <c r="X143" s="2">
        <f t="shared" si="32"/>
        <v>10.380636000000001</v>
      </c>
      <c r="Y143" s="2">
        <f t="shared" si="25"/>
        <v>10.370636000000001</v>
      </c>
      <c r="Z143" s="2"/>
      <c r="AA143" s="23">
        <f t="shared" si="26"/>
        <v>-23.256543725542112</v>
      </c>
      <c r="AB143" s="23">
        <f>AA143-r_f</f>
        <v>-23.266543725542114</v>
      </c>
      <c r="AC143" s="22"/>
    </row>
    <row r="144" spans="1:29" x14ac:dyDescent="0.3">
      <c r="A144" s="1">
        <v>39911</v>
      </c>
      <c r="B144" s="19">
        <v>54.7</v>
      </c>
      <c r="C144" s="3">
        <f t="shared" si="27"/>
        <v>1.2962962962963016E-2</v>
      </c>
      <c r="D144" s="2">
        <v>1.2963000000000001E-2</v>
      </c>
      <c r="E144" s="2">
        <v>-3.7037036984197136E-8</v>
      </c>
      <c r="F144" s="2">
        <f t="shared" si="28"/>
        <v>3.2666760000000004</v>
      </c>
      <c r="G144" s="2">
        <f t="shared" si="22"/>
        <v>3.2566760000000006</v>
      </c>
      <c r="H144" s="20">
        <v>30.1</v>
      </c>
      <c r="I144" s="3">
        <f t="shared" si="29"/>
        <v>-4.4444444444444398E-2</v>
      </c>
      <c r="J144" s="2">
        <v>-4.4443999999999997E-2</v>
      </c>
      <c r="K144" s="2">
        <v>-4.4444444440017161E-7</v>
      </c>
      <c r="L144" s="2">
        <f t="shared" si="30"/>
        <v>-11.199888</v>
      </c>
      <c r="M144" s="2">
        <f t="shared" si="23"/>
        <v>-11.209887999999999</v>
      </c>
      <c r="N144" s="20">
        <v>50.2</v>
      </c>
      <c r="O144" s="2">
        <v>-3.6468330134356977E-2</v>
      </c>
      <c r="P144" s="2">
        <v>-3.6468E-2</v>
      </c>
      <c r="Q144" s="2">
        <v>-3.301343569767079E-7</v>
      </c>
      <c r="R144" s="2">
        <f t="shared" si="31"/>
        <v>-9.1899359999999994</v>
      </c>
      <c r="S144" s="2">
        <f t="shared" si="24"/>
        <v>-9.1999359999999992</v>
      </c>
      <c r="T144" s="20">
        <v>5443.56</v>
      </c>
      <c r="U144" s="4">
        <v>-2.3900589042201235E-2</v>
      </c>
      <c r="V144" s="4">
        <v>-2.3900999999999999E-2</v>
      </c>
      <c r="W144" s="21">
        <v>4.1095779876321181E-7</v>
      </c>
      <c r="X144" s="2">
        <f t="shared" si="32"/>
        <v>-6.0230519999999999</v>
      </c>
      <c r="Y144" s="2">
        <f t="shared" si="25"/>
        <v>-6.0330519999999996</v>
      </c>
      <c r="Z144" s="2"/>
      <c r="AA144" s="23">
        <f t="shared" si="26"/>
        <v>-3.0366617916834464</v>
      </c>
      <c r="AB144" s="23">
        <f>AA144-r_f</f>
        <v>-3.0466617916834462</v>
      </c>
      <c r="AC144" s="22"/>
    </row>
    <row r="145" spans="1:29" x14ac:dyDescent="0.3">
      <c r="A145" s="1">
        <v>39910</v>
      </c>
      <c r="B145" s="19">
        <v>54</v>
      </c>
      <c r="C145" s="3">
        <f t="shared" si="27"/>
        <v>7.4626865671641521E-3</v>
      </c>
      <c r="D145" s="2">
        <v>7.463E-3</v>
      </c>
      <c r="E145" s="2">
        <v>-3.1343283584794185E-7</v>
      </c>
      <c r="F145" s="2">
        <f t="shared" si="28"/>
        <v>1.880676</v>
      </c>
      <c r="G145" s="2">
        <f t="shared" si="22"/>
        <v>1.870676</v>
      </c>
      <c r="H145" s="20">
        <v>31.5</v>
      </c>
      <c r="I145" s="3">
        <f t="shared" si="29"/>
        <v>1.9417475728155387E-2</v>
      </c>
      <c r="J145" s="2">
        <v>1.9417E-2</v>
      </c>
      <c r="K145" s="2">
        <v>4.7572815538646229E-7</v>
      </c>
      <c r="L145" s="2">
        <f t="shared" si="30"/>
        <v>4.893084</v>
      </c>
      <c r="M145" s="2">
        <f t="shared" si="23"/>
        <v>4.8830840000000002</v>
      </c>
      <c r="N145" s="20">
        <v>52.1</v>
      </c>
      <c r="O145" s="2">
        <v>-5.7251908396946027E-3</v>
      </c>
      <c r="P145" s="2">
        <v>-5.7250000000000001E-3</v>
      </c>
      <c r="Q145" s="2">
        <v>-1.9083969460265138E-7</v>
      </c>
      <c r="R145" s="2">
        <f t="shared" si="31"/>
        <v>-1.4427000000000001</v>
      </c>
      <c r="S145" s="2">
        <f t="shared" si="24"/>
        <v>-1.4527000000000001</v>
      </c>
      <c r="T145" s="20">
        <v>5576.85</v>
      </c>
      <c r="U145" s="4">
        <v>3.7129559304707352E-3</v>
      </c>
      <c r="V145" s="4">
        <v>3.7130000000000002E-3</v>
      </c>
      <c r="W145" s="21">
        <v>-4.4069529264983281E-8</v>
      </c>
      <c r="X145" s="2">
        <f t="shared" si="32"/>
        <v>0.93567600000000006</v>
      </c>
      <c r="Y145" s="2">
        <f t="shared" si="25"/>
        <v>0.92567600000000005</v>
      </c>
      <c r="Z145" s="2"/>
      <c r="AA145" s="23">
        <f t="shared" si="26"/>
        <v>-37.998151217931394</v>
      </c>
      <c r="AB145" s="23">
        <f>AA145-r_f</f>
        <v>-38.008151217931392</v>
      </c>
      <c r="AC145" s="22"/>
    </row>
    <row r="146" spans="1:29" x14ac:dyDescent="0.3">
      <c r="A146" s="1">
        <v>39909</v>
      </c>
      <c r="B146" s="19">
        <v>53.6</v>
      </c>
      <c r="C146" s="3">
        <f t="shared" si="27"/>
        <v>9.4161958568738224E-3</v>
      </c>
      <c r="D146" s="2">
        <v>9.4160000000000008E-3</v>
      </c>
      <c r="E146" s="2">
        <v>1.9585687382160655E-7</v>
      </c>
      <c r="F146" s="2">
        <f t="shared" si="28"/>
        <v>2.3728320000000003</v>
      </c>
      <c r="G146" s="2">
        <f t="shared" si="22"/>
        <v>2.3628320000000005</v>
      </c>
      <c r="H146" s="20">
        <v>30.9</v>
      </c>
      <c r="I146" s="3">
        <f t="shared" si="29"/>
        <v>1.3114754098360609E-2</v>
      </c>
      <c r="J146" s="2">
        <v>1.3115000000000002E-2</v>
      </c>
      <c r="K146" s="2">
        <v>-2.4590163939276766E-7</v>
      </c>
      <c r="L146" s="2">
        <f t="shared" si="30"/>
        <v>3.3049800000000005</v>
      </c>
      <c r="M146" s="2">
        <f t="shared" si="23"/>
        <v>3.2949800000000007</v>
      </c>
      <c r="N146" s="20">
        <v>52.4</v>
      </c>
      <c r="O146" s="2">
        <v>-3.8022813688213465E-3</v>
      </c>
      <c r="P146" s="2">
        <v>-3.8019999999999998E-3</v>
      </c>
      <c r="Q146" s="2">
        <v>-2.8136882134670652E-7</v>
      </c>
      <c r="R146" s="2">
        <f t="shared" si="31"/>
        <v>-0.95810399999999996</v>
      </c>
      <c r="S146" s="2">
        <f t="shared" si="24"/>
        <v>-0.96810399999999996</v>
      </c>
      <c r="T146" s="20">
        <v>5556.22</v>
      </c>
      <c r="U146" s="4">
        <v>4.808639999421326E-3</v>
      </c>
      <c r="V146" s="4">
        <v>4.8089999999999999E-3</v>
      </c>
      <c r="W146" s="21">
        <v>-3.6000057867385804E-7</v>
      </c>
      <c r="X146" s="2">
        <f t="shared" si="32"/>
        <v>1.2118679999999999</v>
      </c>
      <c r="Y146" s="2">
        <f t="shared" si="25"/>
        <v>1.2018679999999999</v>
      </c>
      <c r="Z146" s="2"/>
      <c r="AA146" s="23">
        <f t="shared" si="26"/>
        <v>-25.995819601910085</v>
      </c>
      <c r="AB146" s="23">
        <f>AA146-r_f</f>
        <v>-26.005819601910087</v>
      </c>
      <c r="AC146" s="22"/>
    </row>
    <row r="147" spans="1:29" x14ac:dyDescent="0.3">
      <c r="A147" s="1">
        <v>39906</v>
      </c>
      <c r="B147" s="19">
        <v>53.1</v>
      </c>
      <c r="C147" s="3">
        <f t="shared" si="27"/>
        <v>-1.4842300556586219E-2</v>
      </c>
      <c r="D147" s="2">
        <v>-1.4841999999999999E-2</v>
      </c>
      <c r="E147" s="2">
        <v>-3.0055658621977455E-7</v>
      </c>
      <c r="F147" s="2">
        <f t="shared" si="28"/>
        <v>-3.7401839999999997</v>
      </c>
      <c r="G147" s="2">
        <f t="shared" si="22"/>
        <v>-3.7501839999999995</v>
      </c>
      <c r="H147" s="20">
        <v>30.5</v>
      </c>
      <c r="I147" s="3">
        <f t="shared" si="29"/>
        <v>3.3898305084745763E-2</v>
      </c>
      <c r="J147" s="2">
        <v>3.3898000000000005E-2</v>
      </c>
      <c r="K147" s="2">
        <v>3.0508474575807742E-7</v>
      </c>
      <c r="L147" s="2">
        <f t="shared" si="30"/>
        <v>8.5422960000000003</v>
      </c>
      <c r="M147" s="2">
        <f t="shared" si="23"/>
        <v>8.5322960000000005</v>
      </c>
      <c r="N147" s="20">
        <v>52.6</v>
      </c>
      <c r="O147" s="2">
        <v>3.8167938931298255E-3</v>
      </c>
      <c r="P147" s="2">
        <v>3.8169999999999996E-3</v>
      </c>
      <c r="Q147" s="2">
        <v>-2.0610687017415946E-7</v>
      </c>
      <c r="R147" s="2">
        <f t="shared" si="31"/>
        <v>0.96188399999999996</v>
      </c>
      <c r="S147" s="2">
        <f t="shared" si="24"/>
        <v>0.95188399999999995</v>
      </c>
      <c r="T147" s="20">
        <v>5529.63</v>
      </c>
      <c r="U147" s="4">
        <v>1.0203186828845946E-2</v>
      </c>
      <c r="V147" s="4">
        <v>1.0201999999999999E-2</v>
      </c>
      <c r="W147" s="21">
        <v>1.18682884594698E-6</v>
      </c>
      <c r="X147" s="2">
        <f t="shared" si="32"/>
        <v>2.5709039999999996</v>
      </c>
      <c r="Y147" s="2">
        <f t="shared" si="25"/>
        <v>2.5609039999999998</v>
      </c>
      <c r="Z147" s="2"/>
      <c r="AA147" s="23">
        <f t="shared" si="26"/>
        <v>-39.278211192585417</v>
      </c>
      <c r="AB147" s="23">
        <f>AA147-r_f</f>
        <v>-39.288211192585415</v>
      </c>
      <c r="AC147" s="22"/>
    </row>
    <row r="148" spans="1:29" x14ac:dyDescent="0.3">
      <c r="A148" s="1">
        <v>39905</v>
      </c>
      <c r="B148" s="19">
        <v>53.9</v>
      </c>
      <c r="C148" s="3">
        <f t="shared" si="27"/>
        <v>3.8535645472061661E-2</v>
      </c>
      <c r="D148" s="2">
        <v>3.8536000000000001E-2</v>
      </c>
      <c r="E148" s="2">
        <v>-3.5452793833989915E-7</v>
      </c>
      <c r="F148" s="2">
        <f t="shared" si="28"/>
        <v>9.7110719999999997</v>
      </c>
      <c r="G148" s="2">
        <f t="shared" si="22"/>
        <v>9.7010719999999999</v>
      </c>
      <c r="H148" s="20">
        <v>29.5</v>
      </c>
      <c r="I148" s="3">
        <f t="shared" si="29"/>
        <v>6.8840579710144872E-2</v>
      </c>
      <c r="J148" s="2">
        <v>6.8840999999999999E-2</v>
      </c>
      <c r="K148" s="2">
        <v>-4.2028985512698736E-7</v>
      </c>
      <c r="L148" s="2">
        <f t="shared" si="30"/>
        <v>17.347932</v>
      </c>
      <c r="M148" s="2">
        <f t="shared" si="23"/>
        <v>17.337931999999999</v>
      </c>
      <c r="N148" s="20">
        <v>52.4</v>
      </c>
      <c r="O148" s="2">
        <v>3.3530571992110368E-2</v>
      </c>
      <c r="P148" s="2">
        <v>3.3530999999999998E-2</v>
      </c>
      <c r="Q148" s="2">
        <v>-4.2800788963015535E-7</v>
      </c>
      <c r="R148" s="2">
        <f t="shared" si="31"/>
        <v>8.4498119999999997</v>
      </c>
      <c r="S148" s="2">
        <f t="shared" si="24"/>
        <v>8.4398119999999999</v>
      </c>
      <c r="T148" s="20">
        <v>5473.78</v>
      </c>
      <c r="U148" s="4">
        <v>2.9980524795604424E-2</v>
      </c>
      <c r="V148" s="4">
        <v>2.9981000000000001E-2</v>
      </c>
      <c r="W148" s="21">
        <v>-4.7520439557663385E-7</v>
      </c>
      <c r="X148" s="2">
        <f t="shared" si="32"/>
        <v>7.555212</v>
      </c>
      <c r="Y148" s="2">
        <f t="shared" si="25"/>
        <v>7.5452120000000003</v>
      </c>
      <c r="Z148" s="2"/>
      <c r="AA148" s="23">
        <f t="shared" si="26"/>
        <v>-41.517166047235236</v>
      </c>
      <c r="AB148" s="23">
        <f>AA148-r_f</f>
        <v>-41.527166047235234</v>
      </c>
      <c r="AC148" s="22"/>
    </row>
    <row r="149" spans="1:29" x14ac:dyDescent="0.3">
      <c r="A149" s="1">
        <v>39904</v>
      </c>
      <c r="B149" s="19">
        <v>51.9</v>
      </c>
      <c r="C149" s="3">
        <f t="shared" si="27"/>
        <v>1.5655577299412859E-2</v>
      </c>
      <c r="D149" s="2">
        <v>1.5656E-2</v>
      </c>
      <c r="E149" s="2">
        <v>-4.2270058714030667E-7</v>
      </c>
      <c r="F149" s="2">
        <f t="shared" si="28"/>
        <v>3.9453119999999999</v>
      </c>
      <c r="G149" s="2">
        <f t="shared" si="22"/>
        <v>3.9353120000000001</v>
      </c>
      <c r="H149" s="20">
        <v>27.6</v>
      </c>
      <c r="I149" s="3">
        <f t="shared" si="29"/>
        <v>6.7698259187620888E-2</v>
      </c>
      <c r="J149" s="2">
        <v>6.7697999999999994E-2</v>
      </c>
      <c r="K149" s="2">
        <v>2.5918762089349734E-7</v>
      </c>
      <c r="L149" s="2">
        <f t="shared" si="30"/>
        <v>17.059895999999998</v>
      </c>
      <c r="M149" s="2">
        <f t="shared" si="23"/>
        <v>17.049895999999997</v>
      </c>
      <c r="N149" s="20">
        <v>50.7</v>
      </c>
      <c r="O149" s="2">
        <v>-1.3618677042801473E-2</v>
      </c>
      <c r="P149" s="2">
        <v>-1.3619000000000001E-2</v>
      </c>
      <c r="Q149" s="2">
        <v>3.2295719852755422E-7</v>
      </c>
      <c r="R149" s="2">
        <f t="shared" si="31"/>
        <v>-3.431988</v>
      </c>
      <c r="S149" s="2">
        <f t="shared" si="24"/>
        <v>-3.4419879999999998</v>
      </c>
      <c r="T149" s="20">
        <v>5314.45</v>
      </c>
      <c r="U149" s="4">
        <v>1.9883550444841844E-2</v>
      </c>
      <c r="V149" s="4">
        <v>1.9886000000000001E-2</v>
      </c>
      <c r="W149" s="21">
        <v>-2.4495551581571462E-6</v>
      </c>
      <c r="X149" s="2">
        <f t="shared" si="32"/>
        <v>5.0112719999999999</v>
      </c>
      <c r="Y149" s="2">
        <f t="shared" si="25"/>
        <v>5.0012720000000002</v>
      </c>
      <c r="Z149" s="2"/>
      <c r="AA149" s="23">
        <f t="shared" si="26"/>
        <v>-120.30523979234357</v>
      </c>
      <c r="AB149" s="23">
        <f>AA149-r_f</f>
        <v>-120.31523979234358</v>
      </c>
      <c r="AC149" s="22"/>
    </row>
    <row r="150" spans="1:29" x14ac:dyDescent="0.3">
      <c r="A150" s="1">
        <v>39903</v>
      </c>
      <c r="B150" s="19">
        <v>51.1</v>
      </c>
      <c r="C150" s="3">
        <f t="shared" si="27"/>
        <v>-2.6666666666666641E-2</v>
      </c>
      <c r="D150" s="2">
        <v>-2.6667E-2</v>
      </c>
      <c r="E150" s="2">
        <v>3.3333333335910931E-7</v>
      </c>
      <c r="F150" s="2">
        <f t="shared" si="28"/>
        <v>-6.7200839999999999</v>
      </c>
      <c r="G150" s="2">
        <f t="shared" si="22"/>
        <v>-6.7300839999999997</v>
      </c>
      <c r="H150" s="20">
        <v>25.85</v>
      </c>
      <c r="I150" s="3">
        <f t="shared" si="29"/>
        <v>-1.9305019305018208E-3</v>
      </c>
      <c r="J150" s="2">
        <v>-1.931E-3</v>
      </c>
      <c r="K150" s="2">
        <v>4.9806949817916488E-7</v>
      </c>
      <c r="L150" s="2">
        <f t="shared" si="30"/>
        <v>-0.48661199999999999</v>
      </c>
      <c r="M150" s="2">
        <f t="shared" si="23"/>
        <v>-0.496612</v>
      </c>
      <c r="N150" s="20">
        <v>51.4</v>
      </c>
      <c r="O150" s="2">
        <v>-1.1538461538461565E-2</v>
      </c>
      <c r="P150" s="2">
        <v>-1.1538E-2</v>
      </c>
      <c r="Q150" s="2">
        <v>-4.6153846156547773E-7</v>
      </c>
      <c r="R150" s="2">
        <f t="shared" si="31"/>
        <v>-2.9075759999999997</v>
      </c>
      <c r="S150" s="2">
        <f t="shared" si="24"/>
        <v>-2.9175759999999995</v>
      </c>
      <c r="T150" s="20">
        <v>5210.84</v>
      </c>
      <c r="U150" s="4">
        <v>9.2008336454701034E-4</v>
      </c>
      <c r="V150" s="4">
        <v>9.19E-4</v>
      </c>
      <c r="W150" s="21">
        <v>1.0833645470103388E-6</v>
      </c>
      <c r="X150" s="2">
        <f t="shared" si="32"/>
        <v>0.23158799999999999</v>
      </c>
      <c r="Y150" s="2">
        <f t="shared" si="25"/>
        <v>0.22158799999999998</v>
      </c>
      <c r="Z150" s="2"/>
      <c r="AA150" s="23">
        <f t="shared" si="26"/>
        <v>-14.828080710325223</v>
      </c>
      <c r="AB150" s="23">
        <f>AA150-r_f</f>
        <v>-14.838080710325222</v>
      </c>
      <c r="AC150" s="22"/>
    </row>
    <row r="151" spans="1:29" x14ac:dyDescent="0.3">
      <c r="A151" s="1">
        <v>39902</v>
      </c>
      <c r="B151" s="19">
        <v>52.5</v>
      </c>
      <c r="C151" s="3">
        <f t="shared" si="27"/>
        <v>-2.7777777777777776E-2</v>
      </c>
      <c r="D151" s="2">
        <v>-2.7778000000000001E-2</v>
      </c>
      <c r="E151" s="2">
        <v>2.2222222222437193E-7</v>
      </c>
      <c r="F151" s="2">
        <f t="shared" si="28"/>
        <v>-7.0000559999999998</v>
      </c>
      <c r="G151" s="2">
        <f t="shared" si="22"/>
        <v>-7.0100559999999996</v>
      </c>
      <c r="H151" s="20">
        <v>25.9</v>
      </c>
      <c r="I151" s="3">
        <f t="shared" si="29"/>
        <v>-4.2513863216266254E-2</v>
      </c>
      <c r="J151" s="2">
        <v>-4.2514000000000003E-2</v>
      </c>
      <c r="K151" s="2">
        <v>1.3678373374931274E-7</v>
      </c>
      <c r="L151" s="2">
        <f t="shared" si="30"/>
        <v>-10.713528</v>
      </c>
      <c r="M151" s="2">
        <f t="shared" si="23"/>
        <v>-10.723528</v>
      </c>
      <c r="N151" s="20">
        <v>52</v>
      </c>
      <c r="O151" s="2">
        <v>1.9267822736031104E-3</v>
      </c>
      <c r="P151" s="2">
        <v>1.9270000000000001E-3</v>
      </c>
      <c r="Q151" s="2">
        <v>-2.1772639688974298E-7</v>
      </c>
      <c r="R151" s="2">
        <f t="shared" si="31"/>
        <v>0.48560400000000004</v>
      </c>
      <c r="S151" s="2">
        <f t="shared" si="24"/>
        <v>0.47560400000000003</v>
      </c>
      <c r="T151" s="20">
        <v>5206.05</v>
      </c>
      <c r="U151" s="4">
        <v>-3.425343647392725E-2</v>
      </c>
      <c r="V151" s="4">
        <v>-3.4255000000000001E-2</v>
      </c>
      <c r="W151" s="21">
        <v>1.5635260727508982E-6</v>
      </c>
      <c r="X151" s="2">
        <f t="shared" si="32"/>
        <v>-8.6322600000000005</v>
      </c>
      <c r="Y151" s="2">
        <f t="shared" si="25"/>
        <v>-8.6422600000000003</v>
      </c>
      <c r="Z151" s="2"/>
      <c r="AA151" s="23">
        <f t="shared" si="26"/>
        <v>65.750192835862663</v>
      </c>
      <c r="AB151" s="23">
        <f>AA151-r_f</f>
        <v>65.740192835862658</v>
      </c>
      <c r="AC151" s="22"/>
    </row>
    <row r="152" spans="1:29" x14ac:dyDescent="0.3">
      <c r="A152" s="1">
        <v>39899</v>
      </c>
      <c r="B152" s="19">
        <v>54</v>
      </c>
      <c r="C152" s="3">
        <f t="shared" si="27"/>
        <v>-1.6393442622950793E-2</v>
      </c>
      <c r="D152" s="2">
        <v>-1.6393000000000001E-2</v>
      </c>
      <c r="E152" s="2">
        <v>-4.426229507914492E-7</v>
      </c>
      <c r="F152" s="2">
        <f t="shared" si="28"/>
        <v>-4.1310359999999999</v>
      </c>
      <c r="G152" s="2">
        <f t="shared" si="22"/>
        <v>-4.1410359999999997</v>
      </c>
      <c r="H152" s="20">
        <v>27.05</v>
      </c>
      <c r="I152" s="3">
        <f t="shared" si="29"/>
        <v>-2.8725314183123903E-2</v>
      </c>
      <c r="J152" s="2">
        <v>-2.8725000000000001E-2</v>
      </c>
      <c r="K152" s="2">
        <v>-3.1418312390271708E-7</v>
      </c>
      <c r="L152" s="2">
        <f t="shared" si="30"/>
        <v>-7.2386999999999997</v>
      </c>
      <c r="M152" s="2">
        <f t="shared" si="23"/>
        <v>-7.2486999999999995</v>
      </c>
      <c r="N152" s="20">
        <v>51.9</v>
      </c>
      <c r="O152" s="2">
        <v>3.8684719535782537E-3</v>
      </c>
      <c r="P152" s="2">
        <v>3.8679999999999999E-3</v>
      </c>
      <c r="Q152" s="2">
        <v>4.7195357825383782E-7</v>
      </c>
      <c r="R152" s="2">
        <f t="shared" si="31"/>
        <v>0.97473599999999994</v>
      </c>
      <c r="S152" s="2">
        <f t="shared" si="24"/>
        <v>0.96473599999999993</v>
      </c>
      <c r="T152" s="20">
        <v>5390.7</v>
      </c>
      <c r="U152" s="4">
        <v>7.6857957583307667E-4</v>
      </c>
      <c r="V152" s="4">
        <v>7.7099999999999998E-4</v>
      </c>
      <c r="W152" s="21">
        <v>-2.4204241669233129E-6</v>
      </c>
      <c r="X152" s="2">
        <f t="shared" si="32"/>
        <v>0.19429199999999999</v>
      </c>
      <c r="Y152" s="2">
        <f t="shared" si="25"/>
        <v>0.18429199999999998</v>
      </c>
      <c r="Z152" s="2"/>
      <c r="AA152" s="23">
        <f t="shared" si="26"/>
        <v>48.684946773668614</v>
      </c>
      <c r="AB152" s="23">
        <f>AA152-r_f</f>
        <v>48.674946773668616</v>
      </c>
      <c r="AC152" s="22"/>
    </row>
    <row r="153" spans="1:29" x14ac:dyDescent="0.3">
      <c r="A153" s="1">
        <v>39898</v>
      </c>
      <c r="B153" s="19">
        <v>54.9</v>
      </c>
      <c r="C153" s="3">
        <f t="shared" si="27"/>
        <v>-7.2332730560578408E-3</v>
      </c>
      <c r="D153" s="2">
        <v>-7.2330000000000007E-3</v>
      </c>
      <c r="E153" s="2">
        <v>-2.7305605784008063E-7</v>
      </c>
      <c r="F153" s="2">
        <f t="shared" si="28"/>
        <v>-1.8227160000000002</v>
      </c>
      <c r="G153" s="2">
        <f t="shared" si="22"/>
        <v>-1.8327160000000002</v>
      </c>
      <c r="H153" s="20">
        <v>27.85</v>
      </c>
      <c r="I153" s="3">
        <f t="shared" si="29"/>
        <v>2.389705882352949E-2</v>
      </c>
      <c r="J153" s="2">
        <v>2.3896999999999998E-2</v>
      </c>
      <c r="K153" s="2">
        <v>5.88235294918249E-8</v>
      </c>
      <c r="L153" s="2">
        <f t="shared" si="30"/>
        <v>6.0220439999999993</v>
      </c>
      <c r="M153" s="2">
        <f t="shared" si="23"/>
        <v>6.0120439999999995</v>
      </c>
      <c r="N153" s="20">
        <v>51.7</v>
      </c>
      <c r="O153" s="2">
        <v>-9.5785440613026813E-3</v>
      </c>
      <c r="P153" s="2">
        <v>-9.578999999999999E-3</v>
      </c>
      <c r="Q153" s="2">
        <v>4.5593869731769265E-7</v>
      </c>
      <c r="R153" s="2">
        <f t="shared" si="31"/>
        <v>-2.4139079999999997</v>
      </c>
      <c r="S153" s="2">
        <f t="shared" si="24"/>
        <v>-2.4239079999999995</v>
      </c>
      <c r="T153" s="20">
        <v>5386.56</v>
      </c>
      <c r="U153" s="4">
        <v>7.5153655370550337E-3</v>
      </c>
      <c r="V153" s="4">
        <v>7.5149999999999991E-3</v>
      </c>
      <c r="W153" s="21">
        <v>3.6553705503455935E-7</v>
      </c>
      <c r="X153" s="2">
        <f t="shared" si="32"/>
        <v>1.8937799999999998</v>
      </c>
      <c r="Y153" s="2">
        <f t="shared" si="25"/>
        <v>1.8837799999999998</v>
      </c>
      <c r="Z153" s="2"/>
      <c r="AA153" s="23">
        <f t="shared" si="26"/>
        <v>-49.542028468354317</v>
      </c>
      <c r="AB153" s="23">
        <f>AA153-r_f</f>
        <v>-49.552028468354315</v>
      </c>
      <c r="AC153" s="22"/>
    </row>
    <row r="154" spans="1:29" x14ac:dyDescent="0.3">
      <c r="A154" s="1">
        <v>39897</v>
      </c>
      <c r="B154" s="19">
        <v>55.3</v>
      </c>
      <c r="C154" s="3">
        <f t="shared" si="27"/>
        <v>-1.8050541516245744E-3</v>
      </c>
      <c r="D154" s="2">
        <v>-1.805E-3</v>
      </c>
      <c r="E154" s="2">
        <v>-5.4151624574423976E-8</v>
      </c>
      <c r="F154" s="2">
        <f t="shared" si="28"/>
        <v>-0.45485999999999999</v>
      </c>
      <c r="G154" s="2">
        <f t="shared" si="22"/>
        <v>-0.46486</v>
      </c>
      <c r="H154" s="20">
        <v>27.2</v>
      </c>
      <c r="I154" s="3">
        <f t="shared" si="29"/>
        <v>0</v>
      </c>
      <c r="J154" s="2">
        <v>0</v>
      </c>
      <c r="K154" s="2">
        <v>0</v>
      </c>
      <c r="L154" s="2">
        <f t="shared" si="30"/>
        <v>0</v>
      </c>
      <c r="M154" s="2">
        <f t="shared" si="23"/>
        <v>-0.01</v>
      </c>
      <c r="N154" s="20">
        <v>52.2</v>
      </c>
      <c r="O154" s="2">
        <v>-3.8167938931296897E-3</v>
      </c>
      <c r="P154" s="2">
        <v>-3.8169999999999996E-3</v>
      </c>
      <c r="Q154" s="2">
        <v>2.0610687030990157E-7</v>
      </c>
      <c r="R154" s="2">
        <f t="shared" si="31"/>
        <v>-0.96188399999999996</v>
      </c>
      <c r="S154" s="2">
        <f t="shared" si="24"/>
        <v>-0.97188399999999997</v>
      </c>
      <c r="T154" s="20">
        <v>5346.38</v>
      </c>
      <c r="U154" s="4">
        <v>1.9877226649981459E-2</v>
      </c>
      <c r="V154" s="4">
        <v>1.9876999999999999E-2</v>
      </c>
      <c r="W154" s="21">
        <v>2.266499814600198E-7</v>
      </c>
      <c r="X154" s="2">
        <f t="shared" si="32"/>
        <v>5.009004</v>
      </c>
      <c r="Y154" s="2">
        <f t="shared" si="25"/>
        <v>4.9990040000000002</v>
      </c>
      <c r="Z154" s="2"/>
      <c r="AA154" s="23">
        <f t="shared" si="26"/>
        <v>-6.5126455220882624</v>
      </c>
      <c r="AB154" s="23">
        <f>AA154-r_f</f>
        <v>-6.5226455220882622</v>
      </c>
      <c r="AC154" s="22"/>
    </row>
    <row r="155" spans="1:29" x14ac:dyDescent="0.3">
      <c r="A155" s="1">
        <v>39896</v>
      </c>
      <c r="B155" s="19">
        <v>55.4</v>
      </c>
      <c r="C155" s="3">
        <f t="shared" si="27"/>
        <v>0</v>
      </c>
      <c r="D155" s="2">
        <v>0</v>
      </c>
      <c r="E155" s="2">
        <v>0</v>
      </c>
      <c r="F155" s="2">
        <f t="shared" si="28"/>
        <v>0</v>
      </c>
      <c r="G155" s="2">
        <f t="shared" si="22"/>
        <v>-0.01</v>
      </c>
      <c r="H155" s="20">
        <v>27.2</v>
      </c>
      <c r="I155" s="3">
        <f t="shared" si="29"/>
        <v>-1.4492753623188482E-2</v>
      </c>
      <c r="J155" s="2">
        <v>-1.4493000000000001E-2</v>
      </c>
      <c r="K155" s="2">
        <v>2.4637681151837287E-7</v>
      </c>
      <c r="L155" s="2">
        <f t="shared" si="30"/>
        <v>-3.6522360000000003</v>
      </c>
      <c r="M155" s="2">
        <f t="shared" si="23"/>
        <v>-3.662236</v>
      </c>
      <c r="N155" s="20">
        <v>52.4</v>
      </c>
      <c r="O155" s="2">
        <v>4.1749502982107389E-2</v>
      </c>
      <c r="P155" s="2">
        <v>4.1749999999999995E-2</v>
      </c>
      <c r="Q155" s="2">
        <v>-4.9701789260614415E-7</v>
      </c>
      <c r="R155" s="2">
        <f t="shared" si="31"/>
        <v>10.520999999999999</v>
      </c>
      <c r="S155" s="2">
        <f t="shared" si="24"/>
        <v>10.510999999999999</v>
      </c>
      <c r="T155" s="20">
        <v>5242.18</v>
      </c>
      <c r="U155" s="4">
        <v>2.3028074735860174E-2</v>
      </c>
      <c r="V155" s="4">
        <v>2.3027000000000002E-2</v>
      </c>
      <c r="W155" s="21">
        <v>1.0747358601716217E-6</v>
      </c>
      <c r="X155" s="2">
        <f t="shared" si="32"/>
        <v>5.802804000000001</v>
      </c>
      <c r="Y155" s="2">
        <f t="shared" si="25"/>
        <v>5.7928040000000012</v>
      </c>
      <c r="Z155" s="2"/>
      <c r="AA155" s="23">
        <f t="shared" si="26"/>
        <v>93.539614243818818</v>
      </c>
      <c r="AB155" s="23">
        <f>AA155-r_f</f>
        <v>93.529614243818813</v>
      </c>
      <c r="AC155" s="22"/>
    </row>
    <row r="156" spans="1:29" x14ac:dyDescent="0.3">
      <c r="A156" s="1">
        <v>39895</v>
      </c>
      <c r="B156" s="19">
        <v>55.4</v>
      </c>
      <c r="C156" s="3">
        <f t="shared" si="27"/>
        <v>3.358208955223875E-2</v>
      </c>
      <c r="D156" s="2">
        <v>3.3582000000000001E-2</v>
      </c>
      <c r="E156" s="2">
        <v>8.9552238749512902E-8</v>
      </c>
      <c r="F156" s="2">
        <f t="shared" si="28"/>
        <v>8.4626640000000002</v>
      </c>
      <c r="G156" s="2">
        <f t="shared" si="22"/>
        <v>8.4526640000000004</v>
      </c>
      <c r="H156" s="20">
        <v>27.6</v>
      </c>
      <c r="I156" s="3">
        <f t="shared" si="29"/>
        <v>1.0989010989011014E-2</v>
      </c>
      <c r="J156" s="2">
        <v>1.0989000000000001E-2</v>
      </c>
      <c r="K156" s="2">
        <v>1.098901101365124E-8</v>
      </c>
      <c r="L156" s="2">
        <f t="shared" si="30"/>
        <v>2.769228</v>
      </c>
      <c r="M156" s="2">
        <f t="shared" si="23"/>
        <v>2.7592280000000002</v>
      </c>
      <c r="N156" s="20">
        <v>50.3</v>
      </c>
      <c r="O156" s="2">
        <v>5.4507337526205325E-2</v>
      </c>
      <c r="P156" s="2">
        <v>5.4507E-2</v>
      </c>
      <c r="Q156" s="2">
        <v>3.3752620532540023E-7</v>
      </c>
      <c r="R156" s="2">
        <f t="shared" si="31"/>
        <v>13.735764</v>
      </c>
      <c r="S156" s="2">
        <f t="shared" si="24"/>
        <v>13.725764</v>
      </c>
      <c r="T156" s="20">
        <v>5124.18</v>
      </c>
      <c r="U156" s="4">
        <v>3.2763492568959413E-2</v>
      </c>
      <c r="V156" s="4">
        <v>3.2765000000000002E-2</v>
      </c>
      <c r="W156" s="21">
        <v>-1.5074310405899238E-6</v>
      </c>
      <c r="X156" s="2">
        <f t="shared" si="32"/>
        <v>8.2567800000000009</v>
      </c>
      <c r="Y156" s="2">
        <f t="shared" si="25"/>
        <v>8.2467800000000011</v>
      </c>
      <c r="Z156" s="2"/>
      <c r="AA156" s="23">
        <f t="shared" si="26"/>
        <v>76.816070133983018</v>
      </c>
      <c r="AB156" s="23">
        <f>AA156-r_f</f>
        <v>76.806070133983013</v>
      </c>
      <c r="AC156" s="22"/>
    </row>
    <row r="157" spans="1:29" x14ac:dyDescent="0.3">
      <c r="A157" s="1">
        <v>39892</v>
      </c>
      <c r="B157" s="19">
        <v>53.6</v>
      </c>
      <c r="C157" s="3">
        <f t="shared" si="27"/>
        <v>9.4161958568738224E-3</v>
      </c>
      <c r="D157" s="2">
        <v>9.4160000000000008E-3</v>
      </c>
      <c r="E157" s="2">
        <v>1.9585687382160655E-7</v>
      </c>
      <c r="F157" s="2">
        <f t="shared" si="28"/>
        <v>2.3728320000000003</v>
      </c>
      <c r="G157" s="2">
        <f t="shared" si="22"/>
        <v>2.3628320000000005</v>
      </c>
      <c r="H157" s="20">
        <v>27.3</v>
      </c>
      <c r="I157" s="3">
        <f t="shared" si="29"/>
        <v>3.8022813688212927E-2</v>
      </c>
      <c r="J157" s="2">
        <v>3.8023000000000001E-2</v>
      </c>
      <c r="K157" s="2">
        <v>-1.8631178707456675E-7</v>
      </c>
      <c r="L157" s="2">
        <f t="shared" si="30"/>
        <v>9.5817960000000006</v>
      </c>
      <c r="M157" s="2">
        <f t="shared" si="23"/>
        <v>9.5717960000000009</v>
      </c>
      <c r="N157" s="20">
        <v>47.7</v>
      </c>
      <c r="O157" s="2">
        <v>-3.048780487804878E-2</v>
      </c>
      <c r="P157" s="2">
        <v>-3.0488000000000001E-2</v>
      </c>
      <c r="Q157" s="2">
        <v>1.9512195122139975E-7</v>
      </c>
      <c r="R157" s="2">
        <f t="shared" si="31"/>
        <v>-7.682976</v>
      </c>
      <c r="S157" s="2">
        <f t="shared" si="24"/>
        <v>-7.6929759999999998</v>
      </c>
      <c r="T157" s="20">
        <v>4961.62</v>
      </c>
      <c r="U157" s="4">
        <v>-1.4755963645245345E-2</v>
      </c>
      <c r="V157" s="4">
        <v>-1.4758E-2</v>
      </c>
      <c r="W157" s="21">
        <v>2.0363547546548705E-6</v>
      </c>
      <c r="X157" s="2">
        <f t="shared" si="32"/>
        <v>-3.7190159999999999</v>
      </c>
      <c r="Y157" s="2">
        <f t="shared" si="25"/>
        <v>-3.7290159999999997</v>
      </c>
      <c r="Z157" s="2"/>
      <c r="AA157" s="23">
        <f t="shared" si="26"/>
        <v>-107.69798918098074</v>
      </c>
      <c r="AB157" s="23">
        <f>AA157-r_f</f>
        <v>-107.70798918098075</v>
      </c>
      <c r="AC157" s="22"/>
    </row>
    <row r="158" spans="1:29" x14ac:dyDescent="0.3">
      <c r="A158" s="1">
        <v>39891</v>
      </c>
      <c r="B158" s="19">
        <v>53.1</v>
      </c>
      <c r="C158" s="3">
        <f t="shared" si="27"/>
        <v>-2.3897058823529362E-2</v>
      </c>
      <c r="D158" s="2">
        <v>-2.3896999999999998E-2</v>
      </c>
      <c r="E158" s="2">
        <v>-5.8823529363455362E-8</v>
      </c>
      <c r="F158" s="2">
        <f t="shared" si="28"/>
        <v>-6.0220439999999993</v>
      </c>
      <c r="G158" s="2">
        <f t="shared" si="22"/>
        <v>-6.0320439999999991</v>
      </c>
      <c r="H158" s="20">
        <v>26.3</v>
      </c>
      <c r="I158" s="3">
        <f t="shared" si="29"/>
        <v>2.7343749999999972E-2</v>
      </c>
      <c r="J158" s="2">
        <v>2.7344E-2</v>
      </c>
      <c r="K158" s="2">
        <v>-2.500000000280056E-7</v>
      </c>
      <c r="L158" s="2">
        <f t="shared" si="30"/>
        <v>6.8906879999999999</v>
      </c>
      <c r="M158" s="2">
        <f t="shared" si="23"/>
        <v>6.8806880000000001</v>
      </c>
      <c r="N158" s="20">
        <v>49.2</v>
      </c>
      <c r="O158" s="2">
        <v>-2.3809523809523725E-2</v>
      </c>
      <c r="P158" s="2">
        <v>-2.3809999999999998E-2</v>
      </c>
      <c r="Q158" s="2">
        <v>4.7619047627289746E-7</v>
      </c>
      <c r="R158" s="2">
        <f t="shared" si="31"/>
        <v>-6.000119999999999</v>
      </c>
      <c r="S158" s="2">
        <f t="shared" si="24"/>
        <v>-6.0101199999999988</v>
      </c>
      <c r="T158" s="20">
        <v>5035.93</v>
      </c>
      <c r="U158" s="4">
        <v>-2.3001303605319962E-3</v>
      </c>
      <c r="V158" s="4">
        <v>-2.2989999999999998E-3</v>
      </c>
      <c r="W158" s="21">
        <v>-1.1303605319964126E-6</v>
      </c>
      <c r="X158" s="2">
        <f t="shared" si="32"/>
        <v>-0.57934799999999997</v>
      </c>
      <c r="Y158" s="2">
        <f t="shared" si="25"/>
        <v>-0.58934799999999998</v>
      </c>
      <c r="Z158" s="2"/>
      <c r="AA158" s="23">
        <f t="shared" si="26"/>
        <v>-77.642844059339282</v>
      </c>
      <c r="AB158" s="23">
        <f>AA158-r_f</f>
        <v>-77.652844059339287</v>
      </c>
      <c r="AC158" s="22"/>
    </row>
    <row r="159" spans="1:29" x14ac:dyDescent="0.3">
      <c r="A159" s="1">
        <v>39890</v>
      </c>
      <c r="B159" s="19">
        <v>54.4</v>
      </c>
      <c r="C159" s="3">
        <f t="shared" si="27"/>
        <v>-1.4492753623188482E-2</v>
      </c>
      <c r="D159" s="2">
        <v>-1.4493000000000001E-2</v>
      </c>
      <c r="E159" s="2">
        <v>2.4637681151837287E-7</v>
      </c>
      <c r="F159" s="2">
        <f t="shared" si="28"/>
        <v>-3.6522360000000003</v>
      </c>
      <c r="G159" s="2">
        <f t="shared" si="22"/>
        <v>-3.662236</v>
      </c>
      <c r="H159" s="20">
        <v>25.6</v>
      </c>
      <c r="I159" s="3">
        <f t="shared" si="29"/>
        <v>-2.2900763358778546E-2</v>
      </c>
      <c r="J159" s="2">
        <v>-2.2900999999999998E-2</v>
      </c>
      <c r="K159" s="2">
        <v>2.366412214516167E-7</v>
      </c>
      <c r="L159" s="2">
        <f t="shared" si="30"/>
        <v>-5.7710519999999992</v>
      </c>
      <c r="M159" s="2">
        <f t="shared" si="23"/>
        <v>-5.781051999999999</v>
      </c>
      <c r="N159" s="20">
        <v>50.4</v>
      </c>
      <c r="O159" s="2">
        <v>7.9999999999999724E-3</v>
      </c>
      <c r="P159" s="2">
        <v>8.0000000000000002E-3</v>
      </c>
      <c r="Q159" s="2">
        <v>-2.7755575615628914E-17</v>
      </c>
      <c r="R159" s="2">
        <f t="shared" si="31"/>
        <v>2.016</v>
      </c>
      <c r="S159" s="2">
        <f t="shared" si="24"/>
        <v>2.0060000000000002</v>
      </c>
      <c r="T159" s="20">
        <v>5047.54</v>
      </c>
      <c r="U159" s="4">
        <v>1.2199016541072276E-3</v>
      </c>
      <c r="V159" s="4">
        <v>1.2210000000000001E-3</v>
      </c>
      <c r="W159" s="21">
        <v>-1.0983458927724815E-6</v>
      </c>
      <c r="X159" s="2">
        <f t="shared" si="32"/>
        <v>0.30769200000000002</v>
      </c>
      <c r="Y159" s="2">
        <f t="shared" si="25"/>
        <v>0.29769200000000001</v>
      </c>
      <c r="Z159" s="2"/>
      <c r="AA159" s="23">
        <f t="shared" si="26"/>
        <v>47.582836521667652</v>
      </c>
      <c r="AB159" s="23">
        <f>AA159-r_f</f>
        <v>47.572836521667654</v>
      </c>
      <c r="AC159" s="22"/>
    </row>
    <row r="160" spans="1:29" x14ac:dyDescent="0.3">
      <c r="A160" s="1">
        <v>39889</v>
      </c>
      <c r="B160" s="19">
        <v>55.2</v>
      </c>
      <c r="C160" s="3">
        <f t="shared" si="27"/>
        <v>2.2222222222222275E-2</v>
      </c>
      <c r="D160" s="2">
        <v>2.2221999999999999E-2</v>
      </c>
      <c r="E160" s="2">
        <v>2.2222222227641364E-7</v>
      </c>
      <c r="F160" s="2">
        <f t="shared" si="28"/>
        <v>5.5999439999999998</v>
      </c>
      <c r="G160" s="2">
        <f t="shared" si="22"/>
        <v>5.589944</v>
      </c>
      <c r="H160" s="20">
        <v>26.2</v>
      </c>
      <c r="I160" s="3">
        <f t="shared" si="29"/>
        <v>-7.5757575757575491E-3</v>
      </c>
      <c r="J160" s="2">
        <v>-7.5760000000000003E-3</v>
      </c>
      <c r="K160" s="2">
        <v>2.424242424511891E-7</v>
      </c>
      <c r="L160" s="2">
        <f t="shared" si="30"/>
        <v>-1.909152</v>
      </c>
      <c r="M160" s="2">
        <f t="shared" si="23"/>
        <v>-1.919152</v>
      </c>
      <c r="N160" s="20">
        <v>50</v>
      </c>
      <c r="O160" s="2">
        <v>0</v>
      </c>
      <c r="P160" s="2">
        <v>0</v>
      </c>
      <c r="Q160" s="2">
        <v>0</v>
      </c>
      <c r="R160" s="2">
        <f t="shared" si="31"/>
        <v>0</v>
      </c>
      <c r="S160" s="2">
        <f t="shared" si="24"/>
        <v>-0.01</v>
      </c>
      <c r="T160" s="20">
        <v>5041.3900000000003</v>
      </c>
      <c r="U160" s="4">
        <v>1.4094848048405779E-2</v>
      </c>
      <c r="V160" s="4">
        <v>1.4094000000000001E-2</v>
      </c>
      <c r="W160" s="21">
        <v>8.4804840577885898E-7</v>
      </c>
      <c r="X160" s="2">
        <f t="shared" si="32"/>
        <v>3.551688</v>
      </c>
      <c r="Y160" s="2">
        <f t="shared" si="25"/>
        <v>3.5416880000000002</v>
      </c>
      <c r="Z160" s="2"/>
      <c r="AA160" s="23">
        <f t="shared" si="26"/>
        <v>8.3555243803297472</v>
      </c>
      <c r="AB160" s="23">
        <f>AA160-r_f</f>
        <v>8.3455243803297474</v>
      </c>
      <c r="AC160" s="22"/>
    </row>
    <row r="161" spans="1:29" x14ac:dyDescent="0.3">
      <c r="A161" s="1">
        <v>39888</v>
      </c>
      <c r="B161" s="19">
        <v>54</v>
      </c>
      <c r="C161" s="3">
        <f t="shared" si="27"/>
        <v>1.5037593984962351E-2</v>
      </c>
      <c r="D161" s="2">
        <v>1.5038000000000001E-2</v>
      </c>
      <c r="E161" s="2">
        <v>-4.0601503764961522E-7</v>
      </c>
      <c r="F161" s="2">
        <f t="shared" si="28"/>
        <v>3.7895760000000003</v>
      </c>
      <c r="G161" s="2">
        <f t="shared" si="22"/>
        <v>3.7795760000000005</v>
      </c>
      <c r="H161" s="20">
        <v>26.4</v>
      </c>
      <c r="I161" s="3">
        <f t="shared" si="29"/>
        <v>6.0240963855421693E-2</v>
      </c>
      <c r="J161" s="2">
        <v>6.0240999999999996E-2</v>
      </c>
      <c r="K161" s="2">
        <v>-3.6144578302588215E-8</v>
      </c>
      <c r="L161" s="2">
        <f t="shared" si="30"/>
        <v>15.180731999999999</v>
      </c>
      <c r="M161" s="2">
        <f t="shared" si="23"/>
        <v>15.170731999999999</v>
      </c>
      <c r="N161" s="20">
        <v>50</v>
      </c>
      <c r="O161" s="2">
        <v>1.0101010101010102E-2</v>
      </c>
      <c r="P161" s="2">
        <v>1.0101000000000001E-2</v>
      </c>
      <c r="Q161" s="2">
        <v>1.0101010101265517E-8</v>
      </c>
      <c r="R161" s="2">
        <f t="shared" si="31"/>
        <v>2.545452</v>
      </c>
      <c r="S161" s="2">
        <f t="shared" si="24"/>
        <v>2.5354520000000003</v>
      </c>
      <c r="T161" s="20">
        <v>4971.32</v>
      </c>
      <c r="U161" s="4">
        <v>1.5095795923951202E-2</v>
      </c>
      <c r="V161" s="4">
        <v>1.5097000000000001E-2</v>
      </c>
      <c r="W161" s="21">
        <v>-1.204076048798644E-6</v>
      </c>
      <c r="X161" s="2">
        <f t="shared" si="32"/>
        <v>3.8044440000000002</v>
      </c>
      <c r="Y161" s="2">
        <f t="shared" si="25"/>
        <v>3.7944440000000004</v>
      </c>
      <c r="Z161" s="2"/>
      <c r="AA161" s="23">
        <f t="shared" si="26"/>
        <v>-68.187046308268023</v>
      </c>
      <c r="AB161" s="23">
        <f>AA161-r_f</f>
        <v>-68.197046308268028</v>
      </c>
      <c r="AC161" s="22"/>
    </row>
    <row r="162" spans="1:29" x14ac:dyDescent="0.3">
      <c r="A162" s="1">
        <v>39885</v>
      </c>
      <c r="B162" s="19">
        <v>53.2</v>
      </c>
      <c r="C162" s="3">
        <f t="shared" si="27"/>
        <v>1.7208413001912157E-2</v>
      </c>
      <c r="D162" s="2">
        <v>1.7208000000000001E-2</v>
      </c>
      <c r="E162" s="2">
        <v>4.1300191215565274E-7</v>
      </c>
      <c r="F162" s="2">
        <f t="shared" si="28"/>
        <v>4.3364159999999998</v>
      </c>
      <c r="G162" s="2">
        <f t="shared" si="22"/>
        <v>4.326416</v>
      </c>
      <c r="H162" s="20">
        <v>24.9</v>
      </c>
      <c r="I162" s="3">
        <f t="shared" si="29"/>
        <v>3.9665970772442563E-2</v>
      </c>
      <c r="J162" s="2">
        <v>3.9666E-2</v>
      </c>
      <c r="K162" s="2">
        <v>-2.9227557436783957E-8</v>
      </c>
      <c r="L162" s="2">
        <f t="shared" si="30"/>
        <v>9.9958320000000001</v>
      </c>
      <c r="M162" s="2">
        <f t="shared" si="23"/>
        <v>9.9858320000000003</v>
      </c>
      <c r="N162" s="20">
        <v>49.5</v>
      </c>
      <c r="O162" s="2">
        <v>2.5906735751295335E-2</v>
      </c>
      <c r="P162" s="2">
        <v>2.5906999999999999E-2</v>
      </c>
      <c r="Q162" s="2">
        <v>-2.642487046643216E-7</v>
      </c>
      <c r="R162" s="2">
        <f t="shared" si="31"/>
        <v>6.5285640000000003</v>
      </c>
      <c r="S162" s="2">
        <f t="shared" si="24"/>
        <v>6.5185640000000005</v>
      </c>
      <c r="T162" s="20">
        <v>4897.3900000000003</v>
      </c>
      <c r="U162" s="4">
        <v>3.0021137202528199E-2</v>
      </c>
      <c r="V162" s="4">
        <v>3.0019999999999998E-2</v>
      </c>
      <c r="W162" s="21">
        <v>1.1372025282008202E-6</v>
      </c>
      <c r="X162" s="2">
        <f t="shared" si="32"/>
        <v>7.5650399999999998</v>
      </c>
      <c r="Y162" s="2">
        <f t="shared" si="25"/>
        <v>7.55504</v>
      </c>
      <c r="Z162" s="2"/>
      <c r="AA162" s="23">
        <f t="shared" si="26"/>
        <v>-11.860497505577413</v>
      </c>
      <c r="AB162" s="23">
        <f>AA162-r_f</f>
        <v>-11.870497505577413</v>
      </c>
      <c r="AC162" s="22"/>
    </row>
    <row r="163" spans="1:29" x14ac:dyDescent="0.3">
      <c r="A163" s="1">
        <v>39884</v>
      </c>
      <c r="B163" s="19">
        <v>52.3</v>
      </c>
      <c r="C163" s="3">
        <f t="shared" si="27"/>
        <v>-7.5901328273245859E-3</v>
      </c>
      <c r="D163" s="2">
        <v>-7.5900000000000004E-3</v>
      </c>
      <c r="E163" s="2">
        <v>-1.3282732458548552E-7</v>
      </c>
      <c r="F163" s="2">
        <f t="shared" si="28"/>
        <v>-1.9126800000000002</v>
      </c>
      <c r="G163" s="2">
        <f t="shared" si="22"/>
        <v>-1.9226800000000002</v>
      </c>
      <c r="H163" s="20">
        <v>23.95</v>
      </c>
      <c r="I163" s="3">
        <f t="shared" si="29"/>
        <v>-1.2371134020618586E-2</v>
      </c>
      <c r="J163" s="2">
        <v>-1.2371E-2</v>
      </c>
      <c r="K163" s="2">
        <v>-1.3402061858555636E-7</v>
      </c>
      <c r="L163" s="2">
        <f t="shared" si="30"/>
        <v>-3.1174919999999999</v>
      </c>
      <c r="M163" s="2">
        <f t="shared" si="23"/>
        <v>-3.1274919999999997</v>
      </c>
      <c r="N163" s="20">
        <v>48.25</v>
      </c>
      <c r="O163" s="2">
        <v>-9.240246406570899E-3</v>
      </c>
      <c r="P163" s="2">
        <v>-9.2399999999999999E-3</v>
      </c>
      <c r="Q163" s="2">
        <v>-2.4640657089909646E-7</v>
      </c>
      <c r="R163" s="2">
        <f t="shared" si="31"/>
        <v>-2.3284799999999999</v>
      </c>
      <c r="S163" s="2">
        <f t="shared" si="24"/>
        <v>-2.3384799999999997</v>
      </c>
      <c r="T163" s="20">
        <v>4754.6499999999996</v>
      </c>
      <c r="U163" s="4">
        <v>-1.1155555929042262E-3</v>
      </c>
      <c r="V163" s="4">
        <v>-1.1150000000000001E-3</v>
      </c>
      <c r="W163" s="21">
        <v>-5.5559290422610604E-7</v>
      </c>
      <c r="X163" s="2">
        <f t="shared" si="32"/>
        <v>-0.28098000000000001</v>
      </c>
      <c r="Y163" s="2">
        <f t="shared" si="25"/>
        <v>-0.29098000000000002</v>
      </c>
      <c r="Z163" s="2"/>
      <c r="AA163" s="23">
        <f t="shared" si="26"/>
        <v>1.8895962475959305</v>
      </c>
      <c r="AB163" s="23">
        <f>AA163-r_f</f>
        <v>1.8795962475959305</v>
      </c>
      <c r="AC163" s="22"/>
    </row>
    <row r="164" spans="1:29" x14ac:dyDescent="0.3">
      <c r="A164" s="1">
        <v>39883</v>
      </c>
      <c r="B164" s="19">
        <v>52.7</v>
      </c>
      <c r="C164" s="3">
        <f t="shared" si="27"/>
        <v>6.680161943319847E-2</v>
      </c>
      <c r="D164" s="2">
        <v>6.6802E-2</v>
      </c>
      <c r="E164" s="2">
        <v>-3.8056680153053524E-7</v>
      </c>
      <c r="F164" s="2">
        <f t="shared" si="28"/>
        <v>16.834104</v>
      </c>
      <c r="G164" s="2">
        <f t="shared" si="22"/>
        <v>16.824103999999998</v>
      </c>
      <c r="H164" s="20">
        <v>24.25</v>
      </c>
      <c r="I164" s="3">
        <f t="shared" si="29"/>
        <v>-2.0576131687243091E-3</v>
      </c>
      <c r="J164" s="2">
        <v>-2.0579999999999999E-3</v>
      </c>
      <c r="K164" s="2">
        <v>3.8683127569086664E-7</v>
      </c>
      <c r="L164" s="2">
        <f t="shared" si="30"/>
        <v>-0.51861599999999997</v>
      </c>
      <c r="M164" s="2">
        <f t="shared" si="23"/>
        <v>-0.52861599999999997</v>
      </c>
      <c r="N164" s="20">
        <v>48.7</v>
      </c>
      <c r="O164" s="2">
        <v>3.2873806998939645E-2</v>
      </c>
      <c r="P164" s="2">
        <v>3.2874E-2</v>
      </c>
      <c r="Q164" s="2">
        <v>-1.9300106035569087E-7</v>
      </c>
      <c r="R164" s="2">
        <f t="shared" si="31"/>
        <v>8.2842479999999998</v>
      </c>
      <c r="S164" s="2">
        <f t="shared" si="24"/>
        <v>8.274248</v>
      </c>
      <c r="T164" s="20">
        <v>4759.96</v>
      </c>
      <c r="U164" s="4">
        <v>1.9040809073821049E-2</v>
      </c>
      <c r="V164" s="4">
        <v>1.9039E-2</v>
      </c>
      <c r="W164" s="21">
        <v>1.8090738210484181E-6</v>
      </c>
      <c r="X164" s="2">
        <f t="shared" si="32"/>
        <v>4.797828</v>
      </c>
      <c r="Y164" s="2">
        <f t="shared" si="25"/>
        <v>4.7878280000000002</v>
      </c>
      <c r="Z164" s="2"/>
      <c r="AA164" s="23">
        <f t="shared" si="26"/>
        <v>53.7688906068771</v>
      </c>
      <c r="AB164" s="23">
        <f>AA164-r_f</f>
        <v>53.758890606877102</v>
      </c>
      <c r="AC164" s="22"/>
    </row>
    <row r="165" spans="1:29" x14ac:dyDescent="0.3">
      <c r="A165" s="1">
        <v>39882</v>
      </c>
      <c r="B165" s="19">
        <v>49.4</v>
      </c>
      <c r="C165" s="3">
        <f t="shared" si="27"/>
        <v>2.0283975659229499E-3</v>
      </c>
      <c r="D165" s="2">
        <v>2.0280000000000003E-3</v>
      </c>
      <c r="E165" s="2">
        <v>3.9756592294963242E-7</v>
      </c>
      <c r="F165" s="2">
        <f t="shared" si="28"/>
        <v>0.51105600000000007</v>
      </c>
      <c r="G165" s="2">
        <f t="shared" si="22"/>
        <v>0.50105600000000006</v>
      </c>
      <c r="H165" s="20">
        <v>24.3</v>
      </c>
      <c r="I165" s="3">
        <f t="shared" si="29"/>
        <v>4.1322314049587368E-3</v>
      </c>
      <c r="J165" s="2">
        <v>4.1320000000000003E-3</v>
      </c>
      <c r="K165" s="2">
        <v>2.3140495873652522E-7</v>
      </c>
      <c r="L165" s="2">
        <f t="shared" si="30"/>
        <v>1.041264</v>
      </c>
      <c r="M165" s="2">
        <f t="shared" si="23"/>
        <v>1.031264</v>
      </c>
      <c r="N165" s="20">
        <v>47.15</v>
      </c>
      <c r="O165" s="2">
        <v>-2.2797927461139927E-2</v>
      </c>
      <c r="P165" s="2">
        <v>-2.2797999999999999E-2</v>
      </c>
      <c r="Q165" s="2">
        <v>7.2538860071413858E-8</v>
      </c>
      <c r="R165" s="2">
        <f t="shared" si="31"/>
        <v>-5.7450959999999993</v>
      </c>
      <c r="S165" s="2">
        <f t="shared" si="24"/>
        <v>-5.7550959999999991</v>
      </c>
      <c r="T165" s="20">
        <v>4671.0200000000004</v>
      </c>
      <c r="U165" s="4">
        <v>9.2432544552574318E-3</v>
      </c>
      <c r="V165" s="4">
        <v>9.245999999999999E-3</v>
      </c>
      <c r="W165" s="21">
        <v>-2.7455447425672047E-6</v>
      </c>
      <c r="X165" s="2">
        <f t="shared" si="32"/>
        <v>2.3299919999999998</v>
      </c>
      <c r="Y165" s="2">
        <f t="shared" si="25"/>
        <v>2.3199920000000001</v>
      </c>
      <c r="Z165" s="2"/>
      <c r="AA165" s="23">
        <f t="shared" si="26"/>
        <v>-45.986610850606255</v>
      </c>
      <c r="AB165" s="23">
        <f>AA165-r_f</f>
        <v>-45.996610850606253</v>
      </c>
      <c r="AC165" s="22"/>
    </row>
    <row r="166" spans="1:29" x14ac:dyDescent="0.3">
      <c r="A166" s="1">
        <v>39881</v>
      </c>
      <c r="B166" s="19">
        <v>49.3</v>
      </c>
      <c r="C166" s="3">
        <f t="shared" si="27"/>
        <v>1.6494845360824684E-2</v>
      </c>
      <c r="D166" s="2">
        <v>1.6494999999999999E-2</v>
      </c>
      <c r="E166" s="2">
        <v>-1.5463917531557958E-7</v>
      </c>
      <c r="F166" s="2">
        <f t="shared" si="28"/>
        <v>4.1567400000000001</v>
      </c>
      <c r="G166" s="2">
        <f t="shared" si="22"/>
        <v>4.1467400000000003</v>
      </c>
      <c r="H166" s="20">
        <v>24.2</v>
      </c>
      <c r="I166" s="3">
        <f t="shared" si="29"/>
        <v>1.0438413361169102E-2</v>
      </c>
      <c r="J166" s="2">
        <v>1.0438000000000001E-2</v>
      </c>
      <c r="K166" s="2">
        <v>4.1336116910102583E-7</v>
      </c>
      <c r="L166" s="2">
        <f t="shared" si="30"/>
        <v>2.6303760000000005</v>
      </c>
      <c r="M166" s="2">
        <f t="shared" si="23"/>
        <v>2.6203760000000007</v>
      </c>
      <c r="N166" s="20">
        <v>48.25</v>
      </c>
      <c r="O166" s="2">
        <v>-5.1546391752577319E-3</v>
      </c>
      <c r="P166" s="2">
        <v>-5.1549999999999999E-3</v>
      </c>
      <c r="Q166" s="2">
        <v>3.6082474226799971E-7</v>
      </c>
      <c r="R166" s="2">
        <f t="shared" si="31"/>
        <v>-1.2990599999999999</v>
      </c>
      <c r="S166" s="2">
        <f t="shared" si="24"/>
        <v>-1.3090599999999999</v>
      </c>
      <c r="T166" s="20">
        <v>4628.24</v>
      </c>
      <c r="U166" s="4">
        <v>-5.455955888199175E-3</v>
      </c>
      <c r="V166" s="4">
        <v>-5.4559999999999999E-3</v>
      </c>
      <c r="W166" s="21">
        <v>4.41118008249336E-8</v>
      </c>
      <c r="X166" s="2">
        <f t="shared" si="32"/>
        <v>-1.3749119999999999</v>
      </c>
      <c r="Y166" s="2">
        <f t="shared" si="25"/>
        <v>-1.3849119999999999</v>
      </c>
      <c r="Z166" s="2"/>
      <c r="AA166" s="23">
        <f t="shared" si="26"/>
        <v>-25.33834638226341</v>
      </c>
      <c r="AB166" s="23">
        <f>AA166-r_f</f>
        <v>-25.348346382263411</v>
      </c>
      <c r="AC166" s="22"/>
    </row>
    <row r="167" spans="1:29" x14ac:dyDescent="0.3">
      <c r="A167" s="1">
        <v>39878</v>
      </c>
      <c r="B167" s="19">
        <v>48.5</v>
      </c>
      <c r="C167" s="3">
        <f t="shared" si="27"/>
        <v>2.0661157024793684E-3</v>
      </c>
      <c r="D167" s="2">
        <v>2.0660000000000001E-3</v>
      </c>
      <c r="E167" s="2">
        <v>1.1570247936826261E-7</v>
      </c>
      <c r="F167" s="2">
        <f t="shared" si="28"/>
        <v>0.52063199999999998</v>
      </c>
      <c r="G167" s="2">
        <f t="shared" si="22"/>
        <v>0.51063199999999997</v>
      </c>
      <c r="H167" s="20">
        <v>23.95</v>
      </c>
      <c r="I167" s="3">
        <f t="shared" si="29"/>
        <v>-3.036437246963563E-2</v>
      </c>
      <c r="J167" s="2">
        <v>-3.0363999999999999E-2</v>
      </c>
      <c r="K167" s="2">
        <v>-3.7246963563095092E-7</v>
      </c>
      <c r="L167" s="2">
        <f t="shared" si="30"/>
        <v>-7.6517279999999994</v>
      </c>
      <c r="M167" s="2">
        <f t="shared" si="23"/>
        <v>-7.6617279999999992</v>
      </c>
      <c r="N167" s="20">
        <v>48.5</v>
      </c>
      <c r="O167" s="2">
        <v>4.0772532188841172E-2</v>
      </c>
      <c r="P167" s="2">
        <v>4.0773000000000004E-2</v>
      </c>
      <c r="Q167" s="2">
        <v>-4.6781115883159918E-7</v>
      </c>
      <c r="R167" s="2">
        <f t="shared" si="31"/>
        <v>10.274796</v>
      </c>
      <c r="S167" s="2">
        <f t="shared" si="24"/>
        <v>10.264796</v>
      </c>
      <c r="T167" s="20">
        <v>4653.63</v>
      </c>
      <c r="U167" s="4">
        <v>3.5430863452083784E-3</v>
      </c>
      <c r="V167" s="4">
        <v>3.5430000000000001E-3</v>
      </c>
      <c r="W167" s="21">
        <v>8.6345208378212079E-8</v>
      </c>
      <c r="X167" s="2">
        <f t="shared" si="32"/>
        <v>0.89283600000000007</v>
      </c>
      <c r="Y167" s="2">
        <f t="shared" si="25"/>
        <v>0.88283600000000007</v>
      </c>
      <c r="Z167" s="2"/>
      <c r="AA167" s="23">
        <f t="shared" si="26"/>
        <v>113.84652357007009</v>
      </c>
      <c r="AB167" s="23">
        <f>AA167-r_f</f>
        <v>113.83652357007009</v>
      </c>
      <c r="AC167" s="22"/>
    </row>
    <row r="168" spans="1:29" x14ac:dyDescent="0.3">
      <c r="A168" s="1">
        <v>39877</v>
      </c>
      <c r="B168" s="19">
        <v>48.4</v>
      </c>
      <c r="C168" s="3">
        <f t="shared" si="27"/>
        <v>2.7600849256900151E-2</v>
      </c>
      <c r="D168" s="2">
        <v>2.7601000000000001E-2</v>
      </c>
      <c r="E168" s="2">
        <v>-1.5074309984985934E-7</v>
      </c>
      <c r="F168" s="2">
        <f t="shared" si="28"/>
        <v>6.9554520000000002</v>
      </c>
      <c r="G168" s="2">
        <f t="shared" si="22"/>
        <v>6.9454520000000004</v>
      </c>
      <c r="H168" s="20">
        <v>24.7</v>
      </c>
      <c r="I168" s="3">
        <f t="shared" si="29"/>
        <v>2.7027027027026966E-2</v>
      </c>
      <c r="J168" s="2">
        <v>2.7027000000000002E-2</v>
      </c>
      <c r="K168" s="2">
        <v>2.7027026963666323E-8</v>
      </c>
      <c r="L168" s="2">
        <f t="shared" si="30"/>
        <v>6.810804000000001</v>
      </c>
      <c r="M168" s="2">
        <f t="shared" si="23"/>
        <v>6.8008040000000012</v>
      </c>
      <c r="N168" s="20">
        <v>46.6</v>
      </c>
      <c r="O168" s="2">
        <v>1.3043478260869596E-2</v>
      </c>
      <c r="P168" s="2">
        <v>1.3043000000000001E-2</v>
      </c>
      <c r="Q168" s="2">
        <v>4.7826086959495973E-7</v>
      </c>
      <c r="R168" s="2">
        <f t="shared" si="31"/>
        <v>3.2868360000000001</v>
      </c>
      <c r="S168" s="2">
        <f t="shared" si="24"/>
        <v>3.2768360000000003</v>
      </c>
      <c r="T168" s="20">
        <v>4637.2</v>
      </c>
      <c r="U168" s="4">
        <v>2.1090319767825865E-2</v>
      </c>
      <c r="V168" s="4">
        <v>2.1091000000000002E-2</v>
      </c>
      <c r="W168" s="21">
        <v>-6.8023217413698545E-7</v>
      </c>
      <c r="X168" s="2">
        <f t="shared" si="32"/>
        <v>5.3149320000000007</v>
      </c>
      <c r="Y168" s="2">
        <f t="shared" si="25"/>
        <v>5.3049320000000009</v>
      </c>
      <c r="Z168" s="2"/>
      <c r="AA168" s="23">
        <f t="shared" si="26"/>
        <v>-17.778668214604235</v>
      </c>
      <c r="AB168" s="23">
        <f>AA168-r_f</f>
        <v>-17.788668214604236</v>
      </c>
      <c r="AC168" s="22"/>
    </row>
    <row r="169" spans="1:29" x14ac:dyDescent="0.3">
      <c r="A169" s="1">
        <v>39876</v>
      </c>
      <c r="B169" s="19">
        <v>47.1</v>
      </c>
      <c r="C169" s="3">
        <f t="shared" si="27"/>
        <v>1.1815252416756268E-2</v>
      </c>
      <c r="D169" s="2">
        <v>1.1814999999999999E-2</v>
      </c>
      <c r="E169" s="2">
        <v>2.5241675626931637E-7</v>
      </c>
      <c r="F169" s="2">
        <f t="shared" si="28"/>
        <v>2.9773799999999997</v>
      </c>
      <c r="G169" s="2">
        <f t="shared" si="22"/>
        <v>2.9673799999999999</v>
      </c>
      <c r="H169" s="20">
        <v>24.05</v>
      </c>
      <c r="I169" s="3">
        <f t="shared" si="29"/>
        <v>1.263157894736845E-2</v>
      </c>
      <c r="J169" s="2">
        <v>1.2632000000000001E-2</v>
      </c>
      <c r="K169" s="2">
        <v>-4.2105263155060857E-7</v>
      </c>
      <c r="L169" s="2">
        <f t="shared" si="30"/>
        <v>3.1832640000000003</v>
      </c>
      <c r="M169" s="2">
        <f t="shared" si="23"/>
        <v>3.1732640000000005</v>
      </c>
      <c r="N169" s="20">
        <v>46</v>
      </c>
      <c r="O169" s="2">
        <v>3.1390134529147948E-2</v>
      </c>
      <c r="P169" s="2">
        <v>3.1390000000000001E-2</v>
      </c>
      <c r="Q169" s="2">
        <v>1.3452914794653825E-7</v>
      </c>
      <c r="R169" s="2">
        <f t="shared" si="31"/>
        <v>7.9102800000000002</v>
      </c>
      <c r="S169" s="2">
        <f t="shared" si="24"/>
        <v>7.9002800000000004</v>
      </c>
      <c r="T169" s="20">
        <v>4541.42</v>
      </c>
      <c r="U169" s="4">
        <v>2.391699396213141E-2</v>
      </c>
      <c r="V169" s="4">
        <v>2.3916E-2</v>
      </c>
      <c r="W169" s="21">
        <v>9.9396213141048073E-7</v>
      </c>
      <c r="X169" s="2">
        <f t="shared" si="32"/>
        <v>6.0268319999999997</v>
      </c>
      <c r="Y169" s="2">
        <f t="shared" si="25"/>
        <v>6.016832</v>
      </c>
      <c r="Z169" s="2"/>
      <c r="AA169" s="23">
        <f t="shared" si="26"/>
        <v>36.17211625461853</v>
      </c>
      <c r="AB169" s="23">
        <f>AA169-r_f</f>
        <v>36.162116254618532</v>
      </c>
      <c r="AC169" s="22"/>
    </row>
    <row r="170" spans="1:29" x14ac:dyDescent="0.3">
      <c r="A170" s="1">
        <v>39875</v>
      </c>
      <c r="B170" s="19">
        <v>46.55</v>
      </c>
      <c r="C170" s="3">
        <f t="shared" si="27"/>
        <v>1.0752688172042399E-3</v>
      </c>
      <c r="D170" s="2">
        <v>1.075E-3</v>
      </c>
      <c r="E170" s="2">
        <v>2.6881720423992464E-7</v>
      </c>
      <c r="F170" s="2">
        <f t="shared" si="28"/>
        <v>0.27089999999999997</v>
      </c>
      <c r="G170" s="2">
        <f t="shared" si="22"/>
        <v>0.26089999999999997</v>
      </c>
      <c r="H170" s="20">
        <v>23.75</v>
      </c>
      <c r="I170" s="3">
        <f t="shared" si="29"/>
        <v>2.3706896551724168E-2</v>
      </c>
      <c r="J170" s="2">
        <v>2.3706999999999999E-2</v>
      </c>
      <c r="K170" s="2">
        <v>-1.034482758309474E-7</v>
      </c>
      <c r="L170" s="2">
        <f t="shared" si="30"/>
        <v>5.974164</v>
      </c>
      <c r="M170" s="2">
        <f t="shared" si="23"/>
        <v>5.9641640000000002</v>
      </c>
      <c r="N170" s="20">
        <v>44.6</v>
      </c>
      <c r="O170" s="2">
        <v>-3.3519553072625381E-3</v>
      </c>
      <c r="P170" s="2">
        <v>-3.3519999999999999E-3</v>
      </c>
      <c r="Q170" s="2">
        <v>4.4692737461837079E-8</v>
      </c>
      <c r="R170" s="2">
        <f t="shared" si="31"/>
        <v>-0.84470400000000001</v>
      </c>
      <c r="S170" s="2">
        <f t="shared" si="24"/>
        <v>-0.85470400000000002</v>
      </c>
      <c r="T170" s="20">
        <v>4435.34</v>
      </c>
      <c r="U170" s="4">
        <v>2.1487495000938172E-3</v>
      </c>
      <c r="V170" s="4">
        <v>2.15E-3</v>
      </c>
      <c r="W170" s="21">
        <v>-1.2504999061828045E-6</v>
      </c>
      <c r="X170" s="2">
        <f t="shared" si="32"/>
        <v>0.54179999999999995</v>
      </c>
      <c r="Y170" s="2">
        <f t="shared" si="25"/>
        <v>0.53179999999999994</v>
      </c>
      <c r="Z170" s="2"/>
      <c r="AA170" s="23">
        <f t="shared" si="26"/>
        <v>-39.19579788020792</v>
      </c>
      <c r="AB170" s="23">
        <f>AA170-r_f</f>
        <v>-39.205797880207918</v>
      </c>
      <c r="AC170" s="22"/>
    </row>
    <row r="171" spans="1:29" x14ac:dyDescent="0.3">
      <c r="A171" s="1">
        <v>39874</v>
      </c>
      <c r="B171" s="19">
        <v>46.5</v>
      </c>
      <c r="C171" s="3">
        <f t="shared" si="27"/>
        <v>-2.5157232704402573E-2</v>
      </c>
      <c r="D171" s="2">
        <v>-2.5156999999999999E-2</v>
      </c>
      <c r="E171" s="2">
        <v>-2.3270440257378011E-7</v>
      </c>
      <c r="F171" s="2">
        <f t="shared" si="28"/>
        <v>-6.3395639999999993</v>
      </c>
      <c r="G171" s="2">
        <f t="shared" si="22"/>
        <v>-6.3495639999999991</v>
      </c>
      <c r="H171" s="20">
        <v>23.2</v>
      </c>
      <c r="I171" s="3">
        <f t="shared" si="29"/>
        <v>-4.722792607802883E-2</v>
      </c>
      <c r="J171" s="2">
        <v>-4.7228000000000006E-2</v>
      </c>
      <c r="K171" s="2">
        <v>7.3921971176227341E-8</v>
      </c>
      <c r="L171" s="2">
        <f t="shared" si="30"/>
        <v>-11.901456000000001</v>
      </c>
      <c r="M171" s="2">
        <f t="shared" si="23"/>
        <v>-11.911456000000001</v>
      </c>
      <c r="N171" s="20">
        <v>44.75</v>
      </c>
      <c r="O171" s="2">
        <v>-4.4493882091213091E-3</v>
      </c>
      <c r="P171" s="2">
        <v>-4.4489999999999998E-3</v>
      </c>
      <c r="Q171" s="2">
        <v>-3.8820912130928253E-7</v>
      </c>
      <c r="R171" s="2">
        <f t="shared" si="31"/>
        <v>-1.121148</v>
      </c>
      <c r="S171" s="2">
        <f t="shared" si="24"/>
        <v>-1.131148</v>
      </c>
      <c r="T171" s="20">
        <v>4425.83</v>
      </c>
      <c r="U171" s="4">
        <v>-2.8816255773893708E-2</v>
      </c>
      <c r="V171" s="4">
        <v>-2.8818E-2</v>
      </c>
      <c r="W171" s="21">
        <v>1.74422610629138E-6</v>
      </c>
      <c r="X171" s="2">
        <f t="shared" si="32"/>
        <v>-7.2621359999999999</v>
      </c>
      <c r="Y171" s="2">
        <f t="shared" si="25"/>
        <v>-7.2721359999999997</v>
      </c>
      <c r="Z171" s="2"/>
      <c r="AA171" s="23">
        <f t="shared" si="26"/>
        <v>60.902006653513808</v>
      </c>
      <c r="AB171" s="23">
        <f>AA171-r_f</f>
        <v>60.89200665351381</v>
      </c>
      <c r="AC171" s="22"/>
    </row>
    <row r="172" spans="1:29" x14ac:dyDescent="0.3">
      <c r="A172" s="1">
        <v>39871</v>
      </c>
      <c r="B172" s="19">
        <v>47.7</v>
      </c>
      <c r="C172" s="3">
        <f t="shared" si="27"/>
        <v>2.1008403361344836E-3</v>
      </c>
      <c r="D172" s="2">
        <v>2.101E-3</v>
      </c>
      <c r="E172" s="2">
        <v>-1.5966386551638859E-7</v>
      </c>
      <c r="F172" s="2">
        <f t="shared" si="28"/>
        <v>0.52945200000000003</v>
      </c>
      <c r="G172" s="2">
        <f t="shared" si="22"/>
        <v>0.51945200000000002</v>
      </c>
      <c r="H172" s="20">
        <v>24.35</v>
      </c>
      <c r="I172" s="3">
        <f t="shared" si="29"/>
        <v>2.0576131687243091E-3</v>
      </c>
      <c r="J172" s="2">
        <v>2.0579999999999999E-3</v>
      </c>
      <c r="K172" s="2">
        <v>-3.8683127569086664E-7</v>
      </c>
      <c r="L172" s="2">
        <f t="shared" si="30"/>
        <v>0.51861599999999997</v>
      </c>
      <c r="M172" s="2">
        <f t="shared" si="23"/>
        <v>0.50861599999999996</v>
      </c>
      <c r="N172" s="20">
        <v>44.95</v>
      </c>
      <c r="O172" s="2">
        <v>-1.111111111111048E-3</v>
      </c>
      <c r="P172" s="2">
        <v>-1.111E-3</v>
      </c>
      <c r="Q172" s="2">
        <v>-1.111111110480012E-7</v>
      </c>
      <c r="R172" s="2">
        <f t="shared" si="31"/>
        <v>-0.279972</v>
      </c>
      <c r="S172" s="2">
        <f t="shared" si="24"/>
        <v>-0.28997200000000001</v>
      </c>
      <c r="T172" s="20">
        <v>4557.1499999999996</v>
      </c>
      <c r="U172" s="4">
        <v>8.5403314330227409E-3</v>
      </c>
      <c r="V172" s="4">
        <v>8.539999999999999E-3</v>
      </c>
      <c r="W172" s="21">
        <v>3.3143302274191155E-7</v>
      </c>
      <c r="X172" s="2">
        <f t="shared" si="32"/>
        <v>2.1520799999999998</v>
      </c>
      <c r="Y172" s="2">
        <f t="shared" si="25"/>
        <v>2.14208</v>
      </c>
      <c r="Z172" s="2"/>
      <c r="AA172" s="23">
        <f t="shared" si="26"/>
        <v>-5.0449140991129742</v>
      </c>
      <c r="AB172" s="23">
        <f>AA172-r_f</f>
        <v>-5.054914099112974</v>
      </c>
      <c r="AC172" s="22"/>
    </row>
    <row r="173" spans="1:29" x14ac:dyDescent="0.3">
      <c r="A173" s="1">
        <v>39870</v>
      </c>
      <c r="B173" s="19">
        <v>47.6</v>
      </c>
      <c r="C173" s="3">
        <f t="shared" si="27"/>
        <v>8.4745762711864094E-3</v>
      </c>
      <c r="D173" s="2">
        <v>8.4749999999999999E-3</v>
      </c>
      <c r="E173" s="2">
        <v>-4.2372881359047099E-7</v>
      </c>
      <c r="F173" s="2">
        <f t="shared" si="28"/>
        <v>2.1356999999999999</v>
      </c>
      <c r="G173" s="2">
        <f t="shared" si="22"/>
        <v>2.1257000000000001</v>
      </c>
      <c r="H173" s="20">
        <v>24.3</v>
      </c>
      <c r="I173" s="3">
        <f t="shared" si="29"/>
        <v>8.2987551867219622E-3</v>
      </c>
      <c r="J173" s="2">
        <v>8.2989999999999991E-3</v>
      </c>
      <c r="K173" s="2">
        <v>-2.4481327803686781E-7</v>
      </c>
      <c r="L173" s="2">
        <f t="shared" si="30"/>
        <v>2.091348</v>
      </c>
      <c r="M173" s="2">
        <f t="shared" si="23"/>
        <v>2.0813480000000002</v>
      </c>
      <c r="N173" s="20">
        <v>45</v>
      </c>
      <c r="O173" s="2">
        <v>6.71140939597309E-3</v>
      </c>
      <c r="P173" s="2">
        <v>6.711E-3</v>
      </c>
      <c r="Q173" s="2">
        <v>4.0939597309008063E-7</v>
      </c>
      <c r="R173" s="2">
        <f t="shared" si="31"/>
        <v>1.6911719999999999</v>
      </c>
      <c r="S173" s="2">
        <f t="shared" si="24"/>
        <v>1.6811719999999999</v>
      </c>
      <c r="T173" s="20">
        <v>4518.5600000000004</v>
      </c>
      <c r="U173" s="4">
        <v>5.5232389946905294E-3</v>
      </c>
      <c r="V173" s="4">
        <v>5.5240000000000003E-3</v>
      </c>
      <c r="W173" s="21">
        <v>-7.6100530947090933E-7</v>
      </c>
      <c r="X173" s="2">
        <f t="shared" si="32"/>
        <v>1.3920480000000002</v>
      </c>
      <c r="Y173" s="2">
        <f t="shared" si="25"/>
        <v>1.3820480000000002</v>
      </c>
      <c r="Z173" s="2"/>
      <c r="AA173" s="23">
        <f t="shared" si="26"/>
        <v>-0.7122432588939307</v>
      </c>
      <c r="AB173" s="23">
        <f>AA173-r_f</f>
        <v>-0.72224325889393071</v>
      </c>
      <c r="AC173" s="22"/>
    </row>
    <row r="174" spans="1:29" x14ac:dyDescent="0.3">
      <c r="A174" s="1">
        <v>39869</v>
      </c>
      <c r="B174" s="19">
        <v>47.2</v>
      </c>
      <c r="C174" s="3">
        <f t="shared" si="27"/>
        <v>8.5470085470086693E-3</v>
      </c>
      <c r="D174" s="2">
        <v>8.5470000000000008E-3</v>
      </c>
      <c r="E174" s="2">
        <v>8.5470086685218716E-9</v>
      </c>
      <c r="F174" s="2">
        <f t="shared" si="28"/>
        <v>2.1538440000000003</v>
      </c>
      <c r="G174" s="2">
        <f t="shared" si="22"/>
        <v>2.1438440000000005</v>
      </c>
      <c r="H174" s="20">
        <v>24.1</v>
      </c>
      <c r="I174" s="3">
        <f t="shared" si="29"/>
        <v>-4.1322314049585893E-3</v>
      </c>
      <c r="J174" s="2">
        <v>-4.1320000000000003E-3</v>
      </c>
      <c r="K174" s="2">
        <v>-2.3140495858907373E-7</v>
      </c>
      <c r="L174" s="2">
        <f t="shared" si="30"/>
        <v>-1.041264</v>
      </c>
      <c r="M174" s="2">
        <f t="shared" si="23"/>
        <v>-1.051264</v>
      </c>
      <c r="N174" s="20">
        <v>44.7</v>
      </c>
      <c r="O174" s="2">
        <v>1.5909090909090973E-2</v>
      </c>
      <c r="P174" s="2">
        <v>1.5909E-2</v>
      </c>
      <c r="Q174" s="2">
        <v>9.0909090973839701E-8</v>
      </c>
      <c r="R174" s="2">
        <f t="shared" si="31"/>
        <v>4.0090680000000001</v>
      </c>
      <c r="S174" s="2">
        <f t="shared" si="24"/>
        <v>3.9990680000000003</v>
      </c>
      <c r="T174" s="20">
        <v>4493.74</v>
      </c>
      <c r="U174" s="4">
        <v>1.4347046846854864E-2</v>
      </c>
      <c r="V174" s="4">
        <v>1.4348000000000001E-2</v>
      </c>
      <c r="W174" s="21">
        <v>-9.5315314513691463E-7</v>
      </c>
      <c r="X174" s="2">
        <f t="shared" si="32"/>
        <v>3.6156960000000002</v>
      </c>
      <c r="Y174" s="2">
        <f t="shared" si="25"/>
        <v>3.6056960000000005</v>
      </c>
      <c r="Z174" s="2"/>
      <c r="AA174" s="23">
        <f t="shared" si="26"/>
        <v>32.828019506365187</v>
      </c>
      <c r="AB174" s="23">
        <f>AA174-r_f</f>
        <v>32.818019506365189</v>
      </c>
      <c r="AC174" s="22"/>
    </row>
    <row r="175" spans="1:29" x14ac:dyDescent="0.3">
      <c r="A175" s="1">
        <v>39868</v>
      </c>
      <c r="B175" s="19">
        <v>46.8</v>
      </c>
      <c r="C175" s="3">
        <f t="shared" si="27"/>
        <v>-1.4736842105263218E-2</v>
      </c>
      <c r="D175" s="2">
        <v>-1.4737E-2</v>
      </c>
      <c r="E175" s="2">
        <v>1.5789473678182175E-7</v>
      </c>
      <c r="F175" s="2">
        <f t="shared" si="28"/>
        <v>-3.713724</v>
      </c>
      <c r="G175" s="2">
        <f t="shared" si="22"/>
        <v>-3.7237239999999998</v>
      </c>
      <c r="H175" s="20">
        <v>24.2</v>
      </c>
      <c r="I175" s="3">
        <f t="shared" si="29"/>
        <v>-1.825557809330626E-2</v>
      </c>
      <c r="J175" s="2">
        <v>-1.8255999999999998E-2</v>
      </c>
      <c r="K175" s="2">
        <v>4.2190669373790013E-7</v>
      </c>
      <c r="L175" s="2">
        <f t="shared" si="30"/>
        <v>-4.6005119999999993</v>
      </c>
      <c r="M175" s="2">
        <f t="shared" si="23"/>
        <v>-4.6105119999999991</v>
      </c>
      <c r="N175" s="20">
        <v>44</v>
      </c>
      <c r="O175" s="2">
        <v>-2.2222222222222223E-2</v>
      </c>
      <c r="P175" s="2">
        <v>-2.2221999999999999E-2</v>
      </c>
      <c r="Q175" s="2">
        <v>-2.2222222222437193E-7</v>
      </c>
      <c r="R175" s="2">
        <f t="shared" si="31"/>
        <v>-5.5999439999999998</v>
      </c>
      <c r="S175" s="2">
        <f t="shared" si="24"/>
        <v>-5.6099439999999996</v>
      </c>
      <c r="T175" s="20">
        <v>4430.18</v>
      </c>
      <c r="U175" s="4">
        <v>-1.0630267677286391E-2</v>
      </c>
      <c r="V175" s="4">
        <v>-1.0629999999999999E-2</v>
      </c>
      <c r="W175" s="21">
        <v>-2.6767728639187638E-7</v>
      </c>
      <c r="X175" s="2">
        <f t="shared" si="32"/>
        <v>-2.6787599999999996</v>
      </c>
      <c r="Y175" s="2">
        <f t="shared" si="25"/>
        <v>-2.6887599999999994</v>
      </c>
      <c r="Z175" s="2"/>
      <c r="AA175" s="23">
        <f t="shared" si="26"/>
        <v>-11.915084262992195</v>
      </c>
      <c r="AB175" s="23">
        <f>AA175-r_f</f>
        <v>-11.925084262992195</v>
      </c>
      <c r="AC175" s="22"/>
    </row>
    <row r="176" spans="1:29" x14ac:dyDescent="0.3">
      <c r="A176" s="1">
        <v>39867</v>
      </c>
      <c r="B176" s="19">
        <v>47.5</v>
      </c>
      <c r="C176" s="3">
        <f t="shared" si="27"/>
        <v>8.4925690021231126E-3</v>
      </c>
      <c r="D176" s="2">
        <v>8.4930000000000005E-3</v>
      </c>
      <c r="E176" s="2">
        <v>-4.3099787688793967E-7</v>
      </c>
      <c r="F176" s="2">
        <f t="shared" si="28"/>
        <v>2.1402360000000002</v>
      </c>
      <c r="G176" s="2">
        <f t="shared" si="22"/>
        <v>2.1302360000000005</v>
      </c>
      <c r="H176" s="20">
        <v>24.65</v>
      </c>
      <c r="I176" s="3">
        <f t="shared" si="29"/>
        <v>-1.7928286852589754E-2</v>
      </c>
      <c r="J176" s="2">
        <v>-1.7927999999999999E-2</v>
      </c>
      <c r="K176" s="2">
        <v>-2.8685258975438832E-7</v>
      </c>
      <c r="L176" s="2">
        <f t="shared" si="30"/>
        <v>-4.5178560000000001</v>
      </c>
      <c r="M176" s="2">
        <f t="shared" si="23"/>
        <v>-4.5278559999999999</v>
      </c>
      <c r="N176" s="20">
        <v>45</v>
      </c>
      <c r="O176" s="2">
        <v>2.505694760820049E-2</v>
      </c>
      <c r="P176" s="2">
        <v>2.5056999999999999E-2</v>
      </c>
      <c r="Q176" s="2">
        <v>-5.2391799509887704E-8</v>
      </c>
      <c r="R176" s="2">
        <f t="shared" si="31"/>
        <v>6.3143639999999994</v>
      </c>
      <c r="S176" s="2">
        <f t="shared" si="24"/>
        <v>6.3043639999999996</v>
      </c>
      <c r="T176" s="20">
        <v>4477.78</v>
      </c>
      <c r="U176" s="4">
        <v>9.2045418689457488E-3</v>
      </c>
      <c r="V176" s="4">
        <v>9.2049999999999996E-3</v>
      </c>
      <c r="W176" s="21">
        <v>-4.5813105425084044E-7</v>
      </c>
      <c r="X176" s="2">
        <f t="shared" si="32"/>
        <v>2.3196599999999998</v>
      </c>
      <c r="Y176" s="2">
        <f t="shared" si="25"/>
        <v>2.30966</v>
      </c>
      <c r="Z176" s="2"/>
      <c r="AA176" s="23">
        <f t="shared" si="26"/>
        <v>68.205322895930067</v>
      </c>
      <c r="AB176" s="23">
        <f>AA176-r_f</f>
        <v>68.195322895930062</v>
      </c>
      <c r="AC176" s="22"/>
    </row>
    <row r="177" spans="1:29" x14ac:dyDescent="0.3">
      <c r="A177" s="1">
        <v>39864</v>
      </c>
      <c r="B177" s="19">
        <v>47.1</v>
      </c>
      <c r="C177" s="3">
        <f t="shared" si="27"/>
        <v>-1.8749999999999972E-2</v>
      </c>
      <c r="D177" s="2">
        <v>-1.8749999999999999E-2</v>
      </c>
      <c r="E177" s="2">
        <v>2.7755575615628914E-17</v>
      </c>
      <c r="F177" s="2">
        <f t="shared" si="28"/>
        <v>-4.7249999999999996</v>
      </c>
      <c r="G177" s="2">
        <f t="shared" si="22"/>
        <v>-4.7349999999999994</v>
      </c>
      <c r="H177" s="20">
        <v>25.1</v>
      </c>
      <c r="I177" s="3">
        <f t="shared" si="29"/>
        <v>-9.8619329388560158E-3</v>
      </c>
      <c r="J177" s="2">
        <v>-9.8619999999999992E-3</v>
      </c>
      <c r="K177" s="2">
        <v>6.7061143983401794E-8</v>
      </c>
      <c r="L177" s="2">
        <f t="shared" si="30"/>
        <v>-2.4852239999999997</v>
      </c>
      <c r="M177" s="2">
        <f t="shared" si="23"/>
        <v>-2.4952239999999994</v>
      </c>
      <c r="N177" s="20">
        <v>43.9</v>
      </c>
      <c r="O177" s="2">
        <v>-3.3039647577092511E-2</v>
      </c>
      <c r="P177" s="2">
        <v>-3.304E-2</v>
      </c>
      <c r="Q177" s="2">
        <v>3.5242290748888072E-7</v>
      </c>
      <c r="R177" s="2">
        <f t="shared" si="31"/>
        <v>-8.3260799999999993</v>
      </c>
      <c r="S177" s="2">
        <f t="shared" si="24"/>
        <v>-8.336079999999999</v>
      </c>
      <c r="T177" s="20">
        <v>4436.9399999999996</v>
      </c>
      <c r="U177" s="4">
        <v>-2.0298661697067986E-2</v>
      </c>
      <c r="V177" s="4">
        <v>-2.0299999999999999E-2</v>
      </c>
      <c r="W177" s="21">
        <v>1.3383029320128415E-6</v>
      </c>
      <c r="X177" s="2">
        <f t="shared" si="32"/>
        <v>-5.1155999999999997</v>
      </c>
      <c r="Y177" s="2">
        <f t="shared" si="25"/>
        <v>-5.1255999999999995</v>
      </c>
      <c r="Z177" s="2"/>
      <c r="AA177" s="23">
        <f t="shared" si="26"/>
        <v>-42.242436806460795</v>
      </c>
      <c r="AB177" s="23">
        <f>AA177-r_f</f>
        <v>-42.252436806460793</v>
      </c>
      <c r="AC177" s="22"/>
    </row>
    <row r="178" spans="1:29" x14ac:dyDescent="0.3">
      <c r="A178" s="1">
        <v>39863</v>
      </c>
      <c r="B178" s="19">
        <v>48</v>
      </c>
      <c r="C178" s="3">
        <f t="shared" si="27"/>
        <v>-2.0790020790021086E-3</v>
      </c>
      <c r="D178" s="2">
        <v>-2.0790000000000001E-3</v>
      </c>
      <c r="E178" s="2">
        <v>-2.0790021084890475E-9</v>
      </c>
      <c r="F178" s="2">
        <f t="shared" si="28"/>
        <v>-0.52390800000000004</v>
      </c>
      <c r="G178" s="2">
        <f t="shared" si="22"/>
        <v>-0.53390800000000005</v>
      </c>
      <c r="H178" s="20">
        <v>25.35</v>
      </c>
      <c r="I178" s="3">
        <f t="shared" si="29"/>
        <v>9.9601593625498006E-3</v>
      </c>
      <c r="J178" s="2">
        <v>9.9600000000000001E-3</v>
      </c>
      <c r="K178" s="2">
        <v>1.5936254980052078E-7</v>
      </c>
      <c r="L178" s="2">
        <f t="shared" si="30"/>
        <v>2.5099200000000002</v>
      </c>
      <c r="M178" s="2">
        <f t="shared" si="23"/>
        <v>2.4999200000000004</v>
      </c>
      <c r="N178" s="20">
        <v>45.4</v>
      </c>
      <c r="O178" s="2">
        <v>1.7937219730941641E-2</v>
      </c>
      <c r="P178" s="2">
        <v>1.7937000000000002E-2</v>
      </c>
      <c r="Q178" s="2">
        <v>2.1973094163976747E-7</v>
      </c>
      <c r="R178" s="2">
        <f t="shared" si="31"/>
        <v>4.520124</v>
      </c>
      <c r="S178" s="2">
        <f t="shared" si="24"/>
        <v>4.5101240000000002</v>
      </c>
      <c r="T178" s="20">
        <v>4528.87</v>
      </c>
      <c r="U178" s="4">
        <v>6.7802337291063206E-3</v>
      </c>
      <c r="V178" s="4">
        <v>6.7810000000000006E-3</v>
      </c>
      <c r="W178" s="21">
        <v>-7.6627089368001833E-7</v>
      </c>
      <c r="X178" s="2">
        <f t="shared" si="32"/>
        <v>1.7088120000000002</v>
      </c>
      <c r="Y178" s="2">
        <f t="shared" si="25"/>
        <v>1.6988120000000002</v>
      </c>
      <c r="Z178" s="2"/>
      <c r="AA178" s="23">
        <f t="shared" si="26"/>
        <v>17.725756828559483</v>
      </c>
      <c r="AB178" s="23">
        <f>AA178-r_f</f>
        <v>17.715756828559481</v>
      </c>
      <c r="AC178" s="22"/>
    </row>
    <row r="179" spans="1:29" x14ac:dyDescent="0.3">
      <c r="A179" s="1">
        <v>39862</v>
      </c>
      <c r="B179" s="19">
        <v>48.1</v>
      </c>
      <c r="C179" s="3">
        <f t="shared" si="27"/>
        <v>-2.0746887966805274E-3</v>
      </c>
      <c r="D179" s="2">
        <v>-2.075E-3</v>
      </c>
      <c r="E179" s="2">
        <v>3.112033194726041E-7</v>
      </c>
      <c r="F179" s="2">
        <f t="shared" si="28"/>
        <v>-0.52290000000000003</v>
      </c>
      <c r="G179" s="2">
        <f t="shared" si="22"/>
        <v>-0.53290000000000004</v>
      </c>
      <c r="H179" s="20">
        <v>25.1</v>
      </c>
      <c r="I179" s="3">
        <f t="shared" si="29"/>
        <v>-2.7131782945736406E-2</v>
      </c>
      <c r="J179" s="2">
        <v>-2.7132E-2</v>
      </c>
      <c r="K179" s="2">
        <v>2.1705426359389102E-7</v>
      </c>
      <c r="L179" s="2">
        <f t="shared" si="30"/>
        <v>-6.8372640000000002</v>
      </c>
      <c r="M179" s="2">
        <f t="shared" si="23"/>
        <v>-6.847264</v>
      </c>
      <c r="N179" s="20">
        <v>44.6</v>
      </c>
      <c r="O179" s="2">
        <v>1.8264840182648501E-2</v>
      </c>
      <c r="P179" s="2">
        <v>1.8265E-2</v>
      </c>
      <c r="Q179" s="2">
        <v>-1.5981735149855902E-7</v>
      </c>
      <c r="R179" s="2">
        <f t="shared" si="31"/>
        <v>4.6027800000000001</v>
      </c>
      <c r="S179" s="2">
        <f t="shared" si="24"/>
        <v>4.5927800000000003</v>
      </c>
      <c r="T179" s="20">
        <v>4498.37</v>
      </c>
      <c r="U179" s="4">
        <v>1.4671243916665878E-3</v>
      </c>
      <c r="V179" s="4">
        <v>1.467E-3</v>
      </c>
      <c r="W179" s="21">
        <v>1.2439166658783501E-7</v>
      </c>
      <c r="X179" s="2">
        <f t="shared" si="32"/>
        <v>0.36968400000000001</v>
      </c>
      <c r="Y179" s="2">
        <f t="shared" si="25"/>
        <v>0.359684</v>
      </c>
      <c r="Z179" s="2"/>
      <c r="AA179" s="23">
        <f t="shared" si="26"/>
        <v>70.255611837078462</v>
      </c>
      <c r="AB179" s="23">
        <f>AA179-r_f</f>
        <v>70.245611837078457</v>
      </c>
      <c r="AC179" s="22"/>
    </row>
    <row r="180" spans="1:29" x14ac:dyDescent="0.3">
      <c r="A180" s="1">
        <v>39861</v>
      </c>
      <c r="B180" s="19">
        <v>48.2</v>
      </c>
      <c r="C180" s="3">
        <f t="shared" si="27"/>
        <v>4.1666666666667256E-3</v>
      </c>
      <c r="D180" s="2">
        <v>4.1670000000000006E-3</v>
      </c>
      <c r="E180" s="2">
        <v>-3.3333333327497522E-7</v>
      </c>
      <c r="F180" s="2">
        <f t="shared" si="28"/>
        <v>1.0500840000000002</v>
      </c>
      <c r="G180" s="2">
        <f t="shared" si="22"/>
        <v>1.0400840000000002</v>
      </c>
      <c r="H180" s="20">
        <v>25.8</v>
      </c>
      <c r="I180" s="3">
        <f t="shared" si="29"/>
        <v>2.3809523809523867E-2</v>
      </c>
      <c r="J180" s="2">
        <v>2.3809999999999998E-2</v>
      </c>
      <c r="K180" s="2">
        <v>-4.7619047613065013E-7</v>
      </c>
      <c r="L180" s="2">
        <f t="shared" si="30"/>
        <v>6.000119999999999</v>
      </c>
      <c r="M180" s="2">
        <f t="shared" si="23"/>
        <v>5.9901199999999992</v>
      </c>
      <c r="N180" s="20">
        <v>43.8</v>
      </c>
      <c r="O180" s="2">
        <v>-4.4711014176663122E-2</v>
      </c>
      <c r="P180" s="2">
        <v>-4.4711000000000001E-2</v>
      </c>
      <c r="Q180" s="2">
        <v>-1.4176663121201472E-8</v>
      </c>
      <c r="R180" s="2">
        <f t="shared" si="31"/>
        <v>-11.267172</v>
      </c>
      <c r="S180" s="2">
        <f t="shared" si="24"/>
        <v>-11.277172</v>
      </c>
      <c r="T180" s="20">
        <v>4491.78</v>
      </c>
      <c r="U180" s="4">
        <v>-2.1667254740528847E-2</v>
      </c>
      <c r="V180" s="4">
        <v>-2.1667000000000002E-2</v>
      </c>
      <c r="W180" s="21">
        <v>-2.5474052884472131E-7</v>
      </c>
      <c r="X180" s="2">
        <f t="shared" si="32"/>
        <v>-5.4600840000000002</v>
      </c>
      <c r="Y180" s="2">
        <f t="shared" si="25"/>
        <v>-5.4700839999999999</v>
      </c>
      <c r="Z180" s="2"/>
      <c r="AA180" s="23">
        <f t="shared" si="26"/>
        <v>-112.20732294801128</v>
      </c>
      <c r="AB180" s="23">
        <f>AA180-r_f</f>
        <v>-112.21732294801129</v>
      </c>
      <c r="AC180" s="22"/>
    </row>
    <row r="181" spans="1:29" x14ac:dyDescent="0.3">
      <c r="A181" s="1">
        <v>39860</v>
      </c>
      <c r="B181" s="19">
        <v>48</v>
      </c>
      <c r="C181" s="3">
        <f t="shared" si="27"/>
        <v>-4.1493775933610548E-3</v>
      </c>
      <c r="D181" s="2">
        <v>-4.1489999999999999E-3</v>
      </c>
      <c r="E181" s="2">
        <v>-3.7759336105492453E-7</v>
      </c>
      <c r="F181" s="2">
        <f t="shared" si="28"/>
        <v>-1.0455479999999999</v>
      </c>
      <c r="G181" s="2">
        <f t="shared" si="22"/>
        <v>-1.0555479999999999</v>
      </c>
      <c r="H181" s="20">
        <v>25.2</v>
      </c>
      <c r="I181" s="3">
        <f t="shared" si="29"/>
        <v>1.6129032258064457E-2</v>
      </c>
      <c r="J181" s="2">
        <v>1.6129000000000001E-2</v>
      </c>
      <c r="K181" s="2">
        <v>3.2258064455725766E-8</v>
      </c>
      <c r="L181" s="2">
        <f t="shared" si="30"/>
        <v>4.064508</v>
      </c>
      <c r="M181" s="2">
        <f t="shared" si="23"/>
        <v>4.0545080000000002</v>
      </c>
      <c r="N181" s="20">
        <v>45.85</v>
      </c>
      <c r="O181" s="2">
        <v>-2.1762785636561788E-3</v>
      </c>
      <c r="P181" s="2">
        <v>-2.176E-3</v>
      </c>
      <c r="Q181" s="2">
        <v>-2.785636561788464E-7</v>
      </c>
      <c r="R181" s="2">
        <f t="shared" si="31"/>
        <v>-0.54835199999999995</v>
      </c>
      <c r="S181" s="2">
        <f t="shared" si="24"/>
        <v>-0.55835199999999996</v>
      </c>
      <c r="T181" s="20">
        <v>4591.26</v>
      </c>
      <c r="U181" s="4">
        <v>-2.7000544365809076E-4</v>
      </c>
      <c r="V181" s="4">
        <v>-2.7099999999999997E-4</v>
      </c>
      <c r="W181" s="21">
        <v>9.9455634190921162E-7</v>
      </c>
      <c r="X181" s="2">
        <f t="shared" si="32"/>
        <v>-6.8291999999999992E-2</v>
      </c>
      <c r="Y181" s="2">
        <f t="shared" si="25"/>
        <v>-7.8291999999999987E-2</v>
      </c>
      <c r="Z181" s="2"/>
      <c r="AA181" s="23">
        <f t="shared" si="26"/>
        <v>-25.987900148425847</v>
      </c>
      <c r="AB181" s="23">
        <f>AA181-r_f</f>
        <v>-25.997900148425849</v>
      </c>
      <c r="AC181" s="22"/>
    </row>
    <row r="182" spans="1:29" x14ac:dyDescent="0.3">
      <c r="A182" s="1">
        <v>39857</v>
      </c>
      <c r="B182" s="19">
        <v>48.2</v>
      </c>
      <c r="C182" s="3">
        <f t="shared" si="27"/>
        <v>1.6877637130801777E-2</v>
      </c>
      <c r="D182" s="2">
        <v>1.6878000000000001E-2</v>
      </c>
      <c r="E182" s="2">
        <v>-3.6286919822409169E-7</v>
      </c>
      <c r="F182" s="2">
        <f t="shared" si="28"/>
        <v>4.2532560000000004</v>
      </c>
      <c r="G182" s="2">
        <f t="shared" si="22"/>
        <v>4.2432560000000006</v>
      </c>
      <c r="H182" s="20">
        <v>24.8</v>
      </c>
      <c r="I182" s="3">
        <f t="shared" si="29"/>
        <v>2.0576131687242798E-2</v>
      </c>
      <c r="J182" s="2">
        <v>2.0575999999999997E-2</v>
      </c>
      <c r="K182" s="2">
        <v>1.3168724280129829E-7</v>
      </c>
      <c r="L182" s="2">
        <f t="shared" si="30"/>
        <v>5.1851519999999995</v>
      </c>
      <c r="M182" s="2">
        <f t="shared" si="23"/>
        <v>5.1751519999999998</v>
      </c>
      <c r="N182" s="20">
        <v>45.95</v>
      </c>
      <c r="O182" s="2">
        <v>1.3230429988974673E-2</v>
      </c>
      <c r="P182" s="2">
        <v>1.3229999999999999E-2</v>
      </c>
      <c r="Q182" s="2">
        <v>4.2998897467443065E-7</v>
      </c>
      <c r="R182" s="2">
        <f t="shared" si="31"/>
        <v>3.3339599999999998</v>
      </c>
      <c r="S182" s="2">
        <f t="shared" si="24"/>
        <v>3.32396</v>
      </c>
      <c r="T182" s="20">
        <v>4592.5</v>
      </c>
      <c r="U182" s="4">
        <v>2.8228424554788831E-2</v>
      </c>
      <c r="V182" s="4">
        <v>2.8228E-2</v>
      </c>
      <c r="W182" s="21">
        <v>4.2455478883179909E-7</v>
      </c>
      <c r="X182" s="2">
        <f t="shared" si="32"/>
        <v>7.1134560000000002</v>
      </c>
      <c r="Y182" s="2">
        <f t="shared" si="25"/>
        <v>7.1034560000000004</v>
      </c>
      <c r="Z182" s="2"/>
      <c r="AA182" s="23">
        <f t="shared" si="26"/>
        <v>-7.3259853014937217</v>
      </c>
      <c r="AB182" s="23">
        <f>AA182-r_f</f>
        <v>-7.3359853014937215</v>
      </c>
      <c r="AC182" s="22"/>
    </row>
    <row r="183" spans="1:29" x14ac:dyDescent="0.3">
      <c r="A183" s="1">
        <v>39856</v>
      </c>
      <c r="B183" s="19">
        <v>47.4</v>
      </c>
      <c r="C183" s="3">
        <f t="shared" si="27"/>
        <v>-3.1664964249233998E-2</v>
      </c>
      <c r="D183" s="2">
        <v>-3.1664999999999999E-2</v>
      </c>
      <c r="E183" s="2">
        <v>3.57507660003753E-8</v>
      </c>
      <c r="F183" s="2">
        <f t="shared" si="28"/>
        <v>-7.9795799999999995</v>
      </c>
      <c r="G183" s="2">
        <f t="shared" si="22"/>
        <v>-7.9895799999999992</v>
      </c>
      <c r="H183" s="20">
        <v>24.3</v>
      </c>
      <c r="I183" s="3">
        <f t="shared" si="29"/>
        <v>-2.4096385542168589E-2</v>
      </c>
      <c r="J183" s="2">
        <v>-2.4096000000000003E-2</v>
      </c>
      <c r="K183" s="2">
        <v>-3.8554216858638357E-7</v>
      </c>
      <c r="L183" s="2">
        <f t="shared" si="30"/>
        <v>-6.0721920000000011</v>
      </c>
      <c r="M183" s="2">
        <f t="shared" si="23"/>
        <v>-6.0821920000000009</v>
      </c>
      <c r="N183" s="20">
        <v>45.35</v>
      </c>
      <c r="O183" s="2">
        <v>-1.5200868621063969E-2</v>
      </c>
      <c r="P183" s="2">
        <v>-1.5200999999999999E-2</v>
      </c>
      <c r="Q183" s="2">
        <v>1.3137893603056006E-7</v>
      </c>
      <c r="R183" s="2">
        <f t="shared" si="31"/>
        <v>-3.8306519999999997</v>
      </c>
      <c r="S183" s="2">
        <f t="shared" si="24"/>
        <v>-3.8406519999999995</v>
      </c>
      <c r="T183" s="20">
        <v>4466.42</v>
      </c>
      <c r="U183" s="4">
        <v>-2.3936013286858411E-2</v>
      </c>
      <c r="V183" s="4">
        <v>-2.3934E-2</v>
      </c>
      <c r="W183" s="21">
        <v>-2.0132868584106511E-6</v>
      </c>
      <c r="X183" s="2">
        <f t="shared" si="32"/>
        <v>-6.0313680000000005</v>
      </c>
      <c r="Y183" s="2">
        <f t="shared" si="25"/>
        <v>-6.0413680000000003</v>
      </c>
      <c r="Z183" s="2"/>
      <c r="AA183" s="23">
        <f t="shared" si="26"/>
        <v>10.300191344241245</v>
      </c>
      <c r="AB183" s="23">
        <f>AA183-r_f</f>
        <v>10.290191344241245</v>
      </c>
      <c r="AC183" s="22"/>
    </row>
    <row r="184" spans="1:29" x14ac:dyDescent="0.3">
      <c r="A184" s="1">
        <v>39855</v>
      </c>
      <c r="B184" s="19">
        <v>48.95</v>
      </c>
      <c r="C184" s="3">
        <f t="shared" si="27"/>
        <v>1.3457556935817924E-2</v>
      </c>
      <c r="D184" s="2">
        <v>1.3458000000000001E-2</v>
      </c>
      <c r="E184" s="2">
        <v>-4.4306418207733234E-7</v>
      </c>
      <c r="F184" s="2">
        <f t="shared" si="28"/>
        <v>3.3914160000000004</v>
      </c>
      <c r="G184" s="2">
        <f t="shared" si="22"/>
        <v>3.3814160000000006</v>
      </c>
      <c r="H184" s="20">
        <v>24.9</v>
      </c>
      <c r="I184" s="3">
        <f t="shared" si="29"/>
        <v>-2.161100196463657E-2</v>
      </c>
      <c r="J184" s="2">
        <v>-2.1610999999999998E-2</v>
      </c>
      <c r="K184" s="2">
        <v>-1.9646365714831582E-9</v>
      </c>
      <c r="L184" s="2">
        <f t="shared" si="30"/>
        <v>-5.4459719999999994</v>
      </c>
      <c r="M184" s="2">
        <f t="shared" si="23"/>
        <v>-5.4559719999999992</v>
      </c>
      <c r="N184" s="20">
        <v>46.05</v>
      </c>
      <c r="O184" s="2">
        <v>2.6755852842809267E-2</v>
      </c>
      <c r="P184" s="2">
        <v>2.6756000000000002E-2</v>
      </c>
      <c r="Q184" s="2">
        <v>-1.4715719073507549E-7</v>
      </c>
      <c r="R184" s="2">
        <f t="shared" si="31"/>
        <v>6.7425120000000005</v>
      </c>
      <c r="S184" s="2">
        <f t="shared" si="24"/>
        <v>6.7325120000000007</v>
      </c>
      <c r="T184" s="20">
        <v>4575.95</v>
      </c>
      <c r="U184" s="4">
        <v>1.1013897174167484E-2</v>
      </c>
      <c r="V184" s="4">
        <v>1.1011999999999999E-2</v>
      </c>
      <c r="W184" s="21">
        <v>1.8971741674849579E-6</v>
      </c>
      <c r="X184" s="2">
        <f t="shared" si="32"/>
        <v>2.7750239999999997</v>
      </c>
      <c r="Y184" s="2">
        <f t="shared" si="25"/>
        <v>2.7650239999999999</v>
      </c>
      <c r="Z184" s="2"/>
      <c r="AA184" s="23">
        <f t="shared" si="26"/>
        <v>75.840456843403345</v>
      </c>
      <c r="AB184" s="23">
        <f>AA184-r_f</f>
        <v>75.83045684340334</v>
      </c>
      <c r="AC184" s="22"/>
    </row>
    <row r="185" spans="1:29" x14ac:dyDescent="0.3">
      <c r="A185" s="1">
        <v>39854</v>
      </c>
      <c r="B185" s="19">
        <v>48.3</v>
      </c>
      <c r="C185" s="3">
        <f t="shared" si="27"/>
        <v>1.0460251046025106E-2</v>
      </c>
      <c r="D185" s="2">
        <v>1.0460000000000001E-2</v>
      </c>
      <c r="E185" s="2">
        <v>2.5104602510532537E-7</v>
      </c>
      <c r="F185" s="2">
        <f t="shared" si="28"/>
        <v>2.63592</v>
      </c>
      <c r="G185" s="2">
        <f t="shared" si="22"/>
        <v>2.6259200000000003</v>
      </c>
      <c r="H185" s="20">
        <v>25.45</v>
      </c>
      <c r="I185" s="3">
        <f t="shared" si="29"/>
        <v>-1.926782273603083E-2</v>
      </c>
      <c r="J185" s="2">
        <v>-1.9268E-2</v>
      </c>
      <c r="K185" s="2">
        <v>1.7726396916994958E-7</v>
      </c>
      <c r="L185" s="2">
        <f t="shared" si="30"/>
        <v>-4.8555359999999999</v>
      </c>
      <c r="M185" s="2">
        <f t="shared" si="23"/>
        <v>-4.8655359999999996</v>
      </c>
      <c r="N185" s="20">
        <v>44.85</v>
      </c>
      <c r="O185" s="2">
        <v>-1.4285714285714254E-2</v>
      </c>
      <c r="P185" s="2">
        <v>-1.4286E-2</v>
      </c>
      <c r="Q185" s="2">
        <v>2.8571428574604429E-7</v>
      </c>
      <c r="R185" s="2">
        <f t="shared" si="31"/>
        <v>-3.6000719999999999</v>
      </c>
      <c r="S185" s="2">
        <f t="shared" si="24"/>
        <v>-3.6100719999999997</v>
      </c>
      <c r="T185" s="20">
        <v>4526.1000000000004</v>
      </c>
      <c r="U185" s="4">
        <v>7.0106505821443598E-3</v>
      </c>
      <c r="V185" s="4">
        <v>7.0099999999999997E-3</v>
      </c>
      <c r="W185" s="21">
        <v>6.5058214436010398E-7</v>
      </c>
      <c r="X185" s="2">
        <f t="shared" si="32"/>
        <v>1.7665199999999999</v>
      </c>
      <c r="Y185" s="2">
        <f t="shared" si="25"/>
        <v>1.7565199999999999</v>
      </c>
      <c r="Z185" s="2"/>
      <c r="AA185" s="23">
        <f t="shared" si="26"/>
        <v>0.86576713996926213</v>
      </c>
      <c r="AB185" s="23">
        <f>AA185-r_f</f>
        <v>0.85576713996926213</v>
      </c>
      <c r="AC185" s="22"/>
    </row>
    <row r="186" spans="1:29" x14ac:dyDescent="0.3">
      <c r="A186" s="1">
        <v>39853</v>
      </c>
      <c r="B186" s="19">
        <v>47.8</v>
      </c>
      <c r="C186" s="3">
        <f t="shared" si="27"/>
        <v>1.0570824524312896E-2</v>
      </c>
      <c r="D186" s="2">
        <v>1.0570999999999999E-2</v>
      </c>
      <c r="E186" s="2">
        <v>-1.7547568710238326E-7</v>
      </c>
      <c r="F186" s="2">
        <f t="shared" si="28"/>
        <v>2.6638919999999997</v>
      </c>
      <c r="G186" s="2">
        <f t="shared" si="22"/>
        <v>2.6538919999999999</v>
      </c>
      <c r="H186" s="20">
        <v>25.95</v>
      </c>
      <c r="I186" s="3">
        <f t="shared" si="29"/>
        <v>6.7901234567901175E-2</v>
      </c>
      <c r="J186" s="2">
        <v>6.7901000000000003E-2</v>
      </c>
      <c r="K186" s="2">
        <v>2.3456790117226678E-7</v>
      </c>
      <c r="L186" s="2">
        <f t="shared" si="30"/>
        <v>17.111052000000001</v>
      </c>
      <c r="M186" s="2">
        <f t="shared" si="23"/>
        <v>17.101051999999999</v>
      </c>
      <c r="N186" s="20">
        <v>45.5</v>
      </c>
      <c r="O186" s="2">
        <v>1.7897091722595012E-2</v>
      </c>
      <c r="P186" s="2">
        <v>1.7897E-2</v>
      </c>
      <c r="Q186" s="2">
        <v>9.1722595012277974E-8</v>
      </c>
      <c r="R186" s="2">
        <f t="shared" si="31"/>
        <v>4.5100439999999997</v>
      </c>
      <c r="S186" s="2">
        <f t="shared" si="24"/>
        <v>4.5000439999999999</v>
      </c>
      <c r="T186" s="20">
        <v>4494.59</v>
      </c>
      <c r="U186" s="4">
        <v>5.2200167738328538E-3</v>
      </c>
      <c r="V186" s="4">
        <v>5.2199999999999998E-3</v>
      </c>
      <c r="W186" s="21">
        <v>1.6773832853950177E-8</v>
      </c>
      <c r="X186" s="2">
        <f t="shared" si="32"/>
        <v>1.3154399999999999</v>
      </c>
      <c r="Y186" s="2">
        <f t="shared" si="25"/>
        <v>1.3054399999999999</v>
      </c>
      <c r="Z186" s="2"/>
      <c r="AA186" s="23">
        <f t="shared" si="26"/>
        <v>-64.786895613519704</v>
      </c>
      <c r="AB186" s="23">
        <f>AA186-r_f</f>
        <v>-64.796895613519709</v>
      </c>
      <c r="AC186" s="22"/>
    </row>
    <row r="187" spans="1:29" x14ac:dyDescent="0.3">
      <c r="A187" s="1">
        <v>39850</v>
      </c>
      <c r="B187" s="19">
        <v>47.3</v>
      </c>
      <c r="C187" s="3">
        <f t="shared" si="27"/>
        <v>1.5021459227467719E-2</v>
      </c>
      <c r="D187" s="2">
        <v>1.5021E-2</v>
      </c>
      <c r="E187" s="2">
        <v>4.5922746771953626E-7</v>
      </c>
      <c r="F187" s="2">
        <f t="shared" si="28"/>
        <v>3.7852920000000001</v>
      </c>
      <c r="G187" s="2">
        <f t="shared" si="22"/>
        <v>3.7752920000000003</v>
      </c>
      <c r="H187" s="20">
        <v>24.3</v>
      </c>
      <c r="I187" s="3">
        <f t="shared" si="29"/>
        <v>6.2111801242236914E-3</v>
      </c>
      <c r="J187" s="2">
        <v>6.2109999999999995E-3</v>
      </c>
      <c r="K187" s="2">
        <v>1.8012422369189512E-7</v>
      </c>
      <c r="L187" s="2">
        <f t="shared" si="30"/>
        <v>1.5651719999999998</v>
      </c>
      <c r="M187" s="2">
        <f t="shared" si="23"/>
        <v>1.5551719999999998</v>
      </c>
      <c r="N187" s="20">
        <v>44.7</v>
      </c>
      <c r="O187" s="2">
        <v>5.4245283018868024E-2</v>
      </c>
      <c r="P187" s="2">
        <v>5.4245000000000002E-2</v>
      </c>
      <c r="Q187" s="2">
        <v>2.8301886802195586E-7</v>
      </c>
      <c r="R187" s="2">
        <f t="shared" si="31"/>
        <v>13.669740000000001</v>
      </c>
      <c r="S187" s="2">
        <f t="shared" si="24"/>
        <v>13.659740000000001</v>
      </c>
      <c r="T187" s="20">
        <v>4471.25</v>
      </c>
      <c r="U187" s="4">
        <v>2.4752191600297943E-2</v>
      </c>
      <c r="V187" s="4">
        <v>2.4754000000000002E-2</v>
      </c>
      <c r="W187" s="21">
        <v>-1.8083997020586218E-6</v>
      </c>
      <c r="X187" s="2">
        <f t="shared" si="32"/>
        <v>6.2380080000000007</v>
      </c>
      <c r="Y187" s="2">
        <f t="shared" si="25"/>
        <v>6.2280080000000009</v>
      </c>
      <c r="Z187" s="2"/>
      <c r="AA187" s="23">
        <f t="shared" si="26"/>
        <v>84.933519047029279</v>
      </c>
      <c r="AB187" s="23">
        <f>AA187-r_f</f>
        <v>84.923519047029274</v>
      </c>
      <c r="AC187" s="22"/>
    </row>
    <row r="188" spans="1:29" x14ac:dyDescent="0.3">
      <c r="A188" s="1">
        <v>39849</v>
      </c>
      <c r="B188" s="19">
        <v>46.6</v>
      </c>
      <c r="C188" s="3">
        <f t="shared" si="27"/>
        <v>-1.6877637130801627E-2</v>
      </c>
      <c r="D188" s="2">
        <v>-1.6878000000000001E-2</v>
      </c>
      <c r="E188" s="2">
        <v>3.6286919837327791E-7</v>
      </c>
      <c r="F188" s="2">
        <f t="shared" si="28"/>
        <v>-4.2532560000000004</v>
      </c>
      <c r="G188" s="2">
        <f t="shared" si="22"/>
        <v>-4.2632560000000002</v>
      </c>
      <c r="H188" s="20">
        <v>24.15</v>
      </c>
      <c r="I188" s="3">
        <f t="shared" si="29"/>
        <v>-4.1237113402062438E-3</v>
      </c>
      <c r="J188" s="2">
        <v>-4.1240000000000001E-3</v>
      </c>
      <c r="K188" s="2">
        <v>2.8865979375628653E-7</v>
      </c>
      <c r="L188" s="2">
        <f t="shared" si="30"/>
        <v>-1.0392479999999999</v>
      </c>
      <c r="M188" s="2">
        <f t="shared" si="23"/>
        <v>-1.049248</v>
      </c>
      <c r="N188" s="20">
        <v>42.4</v>
      </c>
      <c r="O188" s="2">
        <v>-1.1655011655011656E-2</v>
      </c>
      <c r="P188" s="2">
        <v>-1.1655E-2</v>
      </c>
      <c r="Q188" s="2">
        <v>-1.1655011655439806E-8</v>
      </c>
      <c r="R188" s="2">
        <f t="shared" si="31"/>
        <v>-2.9370600000000002</v>
      </c>
      <c r="S188" s="2">
        <f t="shared" si="24"/>
        <v>-2.94706</v>
      </c>
      <c r="T188" s="20">
        <v>4363.25</v>
      </c>
      <c r="U188" s="4">
        <v>-6.0866019585555835E-3</v>
      </c>
      <c r="V188" s="4">
        <v>-6.0889999999999998E-3</v>
      </c>
      <c r="W188" s="21">
        <v>2.3980414444162851E-6</v>
      </c>
      <c r="X188" s="2">
        <f t="shared" si="32"/>
        <v>-1.5344279999999999</v>
      </c>
      <c r="Y188" s="2">
        <f t="shared" si="25"/>
        <v>-1.5444279999999999</v>
      </c>
      <c r="Z188" s="2"/>
      <c r="AA188" s="23">
        <f t="shared" si="26"/>
        <v>-12.955462199824456</v>
      </c>
      <c r="AB188" s="23">
        <f>AA188-r_f</f>
        <v>-12.965462199824456</v>
      </c>
      <c r="AC188" s="22"/>
    </row>
    <row r="189" spans="1:29" x14ac:dyDescent="0.3">
      <c r="A189" s="1">
        <v>39848</v>
      </c>
      <c r="B189" s="19">
        <v>47.4</v>
      </c>
      <c r="C189" s="3">
        <f t="shared" si="27"/>
        <v>-1.250000000000003E-2</v>
      </c>
      <c r="D189" s="2">
        <v>-1.2500000000000001E-2</v>
      </c>
      <c r="E189" s="2">
        <v>-2.9490299091605721E-17</v>
      </c>
      <c r="F189" s="2">
        <f t="shared" si="28"/>
        <v>-3.1500000000000004</v>
      </c>
      <c r="G189" s="2">
        <f t="shared" si="22"/>
        <v>-3.16</v>
      </c>
      <c r="H189" s="20">
        <v>24.25</v>
      </c>
      <c r="I189" s="3">
        <f t="shared" si="29"/>
        <v>2.3206751054852353E-2</v>
      </c>
      <c r="J189" s="2">
        <v>2.3206999999999998E-2</v>
      </c>
      <c r="K189" s="2">
        <v>-2.4894514764547959E-7</v>
      </c>
      <c r="L189" s="2">
        <f t="shared" si="30"/>
        <v>5.8481639999999997</v>
      </c>
      <c r="M189" s="2">
        <f t="shared" si="23"/>
        <v>5.8381639999999999</v>
      </c>
      <c r="N189" s="20">
        <v>42.9</v>
      </c>
      <c r="O189" s="2">
        <v>1.1668611435238542E-3</v>
      </c>
      <c r="P189" s="2">
        <v>1.1670000000000001E-3</v>
      </c>
      <c r="Q189" s="2">
        <v>-1.3885647614586896E-7</v>
      </c>
      <c r="R189" s="2">
        <f t="shared" si="31"/>
        <v>0.29408400000000001</v>
      </c>
      <c r="S189" s="2">
        <f t="shared" si="24"/>
        <v>0.284084</v>
      </c>
      <c r="T189" s="20">
        <v>4389.97</v>
      </c>
      <c r="U189" s="4">
        <v>3.9242500817551762E-3</v>
      </c>
      <c r="V189" s="4">
        <v>3.9259999999999998E-3</v>
      </c>
      <c r="W189" s="21">
        <v>-1.749918244823602E-6</v>
      </c>
      <c r="X189" s="2">
        <f t="shared" si="32"/>
        <v>0.9893519999999999</v>
      </c>
      <c r="Y189" s="2">
        <f t="shared" si="25"/>
        <v>0.97935199999999989</v>
      </c>
      <c r="Z189" s="2"/>
      <c r="AA189" s="23">
        <f t="shared" si="26"/>
        <v>-29.189797060184826</v>
      </c>
      <c r="AB189" s="23">
        <f>AA189-r_f</f>
        <v>-29.199797060184828</v>
      </c>
      <c r="AC189" s="22"/>
    </row>
    <row r="190" spans="1:29" x14ac:dyDescent="0.3">
      <c r="A190" s="1">
        <v>39847</v>
      </c>
      <c r="B190" s="19">
        <v>48</v>
      </c>
      <c r="C190" s="3">
        <f t="shared" si="27"/>
        <v>0</v>
      </c>
      <c r="D190" s="2">
        <v>0</v>
      </c>
      <c r="E190" s="2">
        <v>0</v>
      </c>
      <c r="F190" s="2">
        <f t="shared" si="28"/>
        <v>0</v>
      </c>
      <c r="G190" s="2">
        <f t="shared" si="22"/>
        <v>-0.01</v>
      </c>
      <c r="H190" s="20">
        <v>23.7</v>
      </c>
      <c r="I190" s="3">
        <f t="shared" si="29"/>
        <v>8.5106382978723093E-3</v>
      </c>
      <c r="J190" s="2">
        <v>8.5109999999999995E-3</v>
      </c>
      <c r="K190" s="2">
        <v>-3.6170212769012777E-7</v>
      </c>
      <c r="L190" s="2">
        <f t="shared" si="30"/>
        <v>2.1447719999999997</v>
      </c>
      <c r="M190" s="2">
        <f t="shared" si="23"/>
        <v>2.1347719999999999</v>
      </c>
      <c r="N190" s="20">
        <v>42.85</v>
      </c>
      <c r="O190" s="2">
        <v>2.5119617224880486E-2</v>
      </c>
      <c r="P190" s="2">
        <v>2.512E-2</v>
      </c>
      <c r="Q190" s="2">
        <v>-3.8277511951387289E-7</v>
      </c>
      <c r="R190" s="2">
        <f t="shared" si="31"/>
        <v>6.3302399999999999</v>
      </c>
      <c r="S190" s="2">
        <f t="shared" si="24"/>
        <v>6.3202400000000001</v>
      </c>
      <c r="T190" s="20">
        <v>4372.8100000000004</v>
      </c>
      <c r="U190" s="4">
        <v>2.6486039840562831E-2</v>
      </c>
      <c r="V190" s="4">
        <v>2.6485999999999999E-2</v>
      </c>
      <c r="W190" s="21">
        <v>3.9840562831433557E-8</v>
      </c>
      <c r="X190" s="2">
        <f t="shared" si="32"/>
        <v>6.6744719999999997</v>
      </c>
      <c r="Y190" s="2">
        <f t="shared" si="25"/>
        <v>6.664472</v>
      </c>
      <c r="Z190" s="2"/>
      <c r="AA190" s="23">
        <f t="shared" si="26"/>
        <v>32.14494984930689</v>
      </c>
      <c r="AB190" s="23">
        <f>AA190-r_f</f>
        <v>32.134949849306892</v>
      </c>
      <c r="AC190" s="22"/>
    </row>
    <row r="191" spans="1:29" x14ac:dyDescent="0.3">
      <c r="A191" s="1">
        <v>39846</v>
      </c>
      <c r="B191" s="19">
        <v>48</v>
      </c>
      <c r="C191" s="3">
        <f t="shared" si="27"/>
        <v>9.4637223974764016E-3</v>
      </c>
      <c r="D191" s="2">
        <v>9.4640000000000002E-3</v>
      </c>
      <c r="E191" s="2">
        <v>-2.7760252359863846E-7</v>
      </c>
      <c r="F191" s="2">
        <f t="shared" si="28"/>
        <v>2.3849279999999999</v>
      </c>
      <c r="G191" s="2">
        <f t="shared" si="22"/>
        <v>2.3749280000000002</v>
      </c>
      <c r="H191" s="20">
        <v>23.5</v>
      </c>
      <c r="I191" s="3">
        <f t="shared" si="29"/>
        <v>-1.0526315789473684E-2</v>
      </c>
      <c r="J191" s="2">
        <v>-1.0526000000000001E-2</v>
      </c>
      <c r="K191" s="2">
        <v>-3.1578947368333943E-7</v>
      </c>
      <c r="L191" s="2">
        <f t="shared" si="30"/>
        <v>-2.652552</v>
      </c>
      <c r="M191" s="2">
        <f t="shared" si="23"/>
        <v>-2.6625519999999998</v>
      </c>
      <c r="N191" s="20">
        <v>41.8</v>
      </c>
      <c r="O191" s="2">
        <v>3.9800995024875475E-2</v>
      </c>
      <c r="P191" s="2">
        <v>3.9801000000000003E-2</v>
      </c>
      <c r="Q191" s="2">
        <v>-4.9751245276286049E-9</v>
      </c>
      <c r="R191" s="2">
        <f t="shared" si="31"/>
        <v>10.029852</v>
      </c>
      <c r="S191" s="2">
        <f t="shared" si="24"/>
        <v>10.019852</v>
      </c>
      <c r="T191" s="20">
        <v>4259.9799999999996</v>
      </c>
      <c r="U191" s="4">
        <v>2.8272327723593404E-3</v>
      </c>
      <c r="V191" s="4">
        <v>2.8260000000000004E-3</v>
      </c>
      <c r="W191" s="21">
        <v>1.2327723593399953E-6</v>
      </c>
      <c r="X191" s="2">
        <f t="shared" si="32"/>
        <v>0.71215200000000012</v>
      </c>
      <c r="Y191" s="2">
        <f t="shared" si="25"/>
        <v>0.70215200000000011</v>
      </c>
      <c r="Z191" s="2"/>
      <c r="AA191" s="23">
        <f t="shared" si="26"/>
        <v>83.603145219989599</v>
      </c>
      <c r="AB191" s="23">
        <f>AA191-r_f</f>
        <v>83.593145219989594</v>
      </c>
      <c r="AC191" s="22"/>
    </row>
    <row r="192" spans="1:29" x14ac:dyDescent="0.3">
      <c r="A192" s="1">
        <v>39834</v>
      </c>
      <c r="B192" s="19">
        <v>47.55</v>
      </c>
      <c r="C192" s="3">
        <f t="shared" si="27"/>
        <v>2.699784017278618E-2</v>
      </c>
      <c r="D192" s="2">
        <v>2.6998000000000001E-2</v>
      </c>
      <c r="E192" s="2">
        <v>-1.5982721382132303E-7</v>
      </c>
      <c r="F192" s="2">
        <f t="shared" si="28"/>
        <v>6.803496</v>
      </c>
      <c r="G192" s="2">
        <f t="shared" si="22"/>
        <v>6.7934960000000002</v>
      </c>
      <c r="H192" s="20">
        <v>23.75</v>
      </c>
      <c r="I192" s="3">
        <f t="shared" si="29"/>
        <v>-8.3507306889352532E-3</v>
      </c>
      <c r="J192" s="2">
        <v>-8.350999999999999E-3</v>
      </c>
      <c r="K192" s="2">
        <v>2.6931106474580024E-7</v>
      </c>
      <c r="L192" s="2">
        <f t="shared" si="30"/>
        <v>-2.1044519999999998</v>
      </c>
      <c r="M192" s="2">
        <f t="shared" si="23"/>
        <v>-2.1144519999999996</v>
      </c>
      <c r="N192" s="20">
        <v>40.200000000000003</v>
      </c>
      <c r="O192" s="2">
        <v>1.5151515151515187E-2</v>
      </c>
      <c r="P192" s="2">
        <v>1.5152000000000001E-2</v>
      </c>
      <c r="Q192" s="2">
        <v>-4.848484848139073E-7</v>
      </c>
      <c r="R192" s="2">
        <f t="shared" si="31"/>
        <v>3.8183039999999999</v>
      </c>
      <c r="S192" s="2">
        <f t="shared" si="24"/>
        <v>3.8083040000000001</v>
      </c>
      <c r="T192" s="20">
        <v>4247.97</v>
      </c>
      <c r="U192" s="4">
        <v>1.2633732537283848E-3</v>
      </c>
      <c r="V192" s="4">
        <v>1.2640000000000001E-3</v>
      </c>
      <c r="W192" s="21">
        <v>-6.2674627161534921E-7</v>
      </c>
      <c r="X192" s="2">
        <f t="shared" si="32"/>
        <v>0.31852800000000003</v>
      </c>
      <c r="Y192" s="2">
        <f t="shared" si="25"/>
        <v>0.30852800000000002</v>
      </c>
      <c r="Z192" s="2"/>
      <c r="AA192" s="23">
        <f t="shared" si="26"/>
        <v>35.536299667356424</v>
      </c>
      <c r="AB192" s="23">
        <f>AA192-r_f</f>
        <v>35.526299667356426</v>
      </c>
      <c r="AC192" s="22"/>
    </row>
    <row r="193" spans="1:29" x14ac:dyDescent="0.3">
      <c r="A193" s="1">
        <v>39833</v>
      </c>
      <c r="B193" s="19">
        <v>46.3</v>
      </c>
      <c r="C193" s="3">
        <f t="shared" si="27"/>
        <v>-2.4236037934668189E-2</v>
      </c>
      <c r="D193" s="2">
        <v>-2.4236000000000001E-2</v>
      </c>
      <c r="E193" s="2">
        <v>-3.7934668187938891E-8</v>
      </c>
      <c r="F193" s="2">
        <f t="shared" si="28"/>
        <v>-6.1074720000000005</v>
      </c>
      <c r="G193" s="2">
        <f t="shared" si="22"/>
        <v>-6.1174720000000002</v>
      </c>
      <c r="H193" s="20">
        <v>23.95</v>
      </c>
      <c r="I193" s="3">
        <f t="shared" si="29"/>
        <v>-6.4453125000000083E-2</v>
      </c>
      <c r="J193" s="2">
        <v>-6.4452999999999996E-2</v>
      </c>
      <c r="K193" s="2">
        <v>-1.2500000008686118E-7</v>
      </c>
      <c r="L193" s="2">
        <f t="shared" si="30"/>
        <v>-16.242155999999998</v>
      </c>
      <c r="M193" s="2">
        <f t="shared" si="23"/>
        <v>-16.252155999999999</v>
      </c>
      <c r="N193" s="20">
        <v>39.6</v>
      </c>
      <c r="O193" s="2">
        <v>-3.4146341463414602E-2</v>
      </c>
      <c r="P193" s="2">
        <v>-3.4146000000000003E-2</v>
      </c>
      <c r="Q193" s="2">
        <v>-3.4146341459928564E-7</v>
      </c>
      <c r="R193" s="2">
        <f t="shared" si="31"/>
        <v>-8.6047920000000016</v>
      </c>
      <c r="S193" s="2">
        <f t="shared" si="24"/>
        <v>-8.6147920000000013</v>
      </c>
      <c r="T193" s="20">
        <v>4242.6099999999997</v>
      </c>
      <c r="U193" s="4">
        <v>-2.8430690031052894E-2</v>
      </c>
      <c r="V193" s="4">
        <v>-2.8431999999999999E-2</v>
      </c>
      <c r="W193" s="21">
        <v>1.3099689471045284E-6</v>
      </c>
      <c r="X193" s="2">
        <f t="shared" si="32"/>
        <v>-7.1648639999999997</v>
      </c>
      <c r="Y193" s="2">
        <f t="shared" si="25"/>
        <v>-7.1748639999999995</v>
      </c>
      <c r="Z193" s="2"/>
      <c r="AA193" s="23">
        <f t="shared" si="26"/>
        <v>32.840148527372463</v>
      </c>
      <c r="AB193" s="23">
        <f>AA193-r_f</f>
        <v>32.830148527372465</v>
      </c>
      <c r="AC193" s="22"/>
    </row>
    <row r="194" spans="1:29" x14ac:dyDescent="0.3">
      <c r="A194" s="1">
        <v>39832</v>
      </c>
      <c r="B194" s="19">
        <v>47.45</v>
      </c>
      <c r="C194" s="3">
        <f t="shared" si="27"/>
        <v>2.4838012958963408E-2</v>
      </c>
      <c r="D194" s="2">
        <v>2.4837999999999999E-2</v>
      </c>
      <c r="E194" s="2">
        <v>1.2958963409304136E-8</v>
      </c>
      <c r="F194" s="2">
        <f t="shared" si="28"/>
        <v>6.2591760000000001</v>
      </c>
      <c r="G194" s="2">
        <f t="shared" si="22"/>
        <v>6.2491760000000003</v>
      </c>
      <c r="H194" s="20">
        <v>25.6</v>
      </c>
      <c r="I194" s="3">
        <f t="shared" si="29"/>
        <v>-1.538461538461533E-2</v>
      </c>
      <c r="J194" s="2">
        <v>-1.5384999999999999E-2</v>
      </c>
      <c r="K194" s="2">
        <v>3.8461538466941225E-7</v>
      </c>
      <c r="L194" s="2">
        <f t="shared" si="30"/>
        <v>-3.8770199999999999</v>
      </c>
      <c r="M194" s="2">
        <f t="shared" si="23"/>
        <v>-3.8870199999999997</v>
      </c>
      <c r="N194" s="20">
        <v>41</v>
      </c>
      <c r="O194" s="2">
        <v>-1.085645355850429E-2</v>
      </c>
      <c r="P194" s="2">
        <v>-1.0855999999999999E-2</v>
      </c>
      <c r="Q194" s="2">
        <v>-4.535585042906437E-7</v>
      </c>
      <c r="R194" s="2">
        <f t="shared" si="31"/>
        <v>-2.7357119999999999</v>
      </c>
      <c r="S194" s="2">
        <f t="shared" si="24"/>
        <v>-2.7457119999999997</v>
      </c>
      <c r="T194" s="20">
        <v>4366.76</v>
      </c>
      <c r="U194" s="4">
        <v>1.5116465495518985E-4</v>
      </c>
      <c r="V194" s="4">
        <v>1.5200000000000001E-4</v>
      </c>
      <c r="W194" s="21">
        <v>-8.3534504481016223E-7</v>
      </c>
      <c r="X194" s="2">
        <f t="shared" si="32"/>
        <v>3.8304000000000005E-2</v>
      </c>
      <c r="Y194" s="2">
        <f t="shared" si="25"/>
        <v>2.8304000000000003E-2</v>
      </c>
      <c r="Z194" s="2"/>
      <c r="AA194" s="23">
        <f t="shared" si="26"/>
        <v>-1.5942354568185435E-2</v>
      </c>
      <c r="AB194" s="23">
        <f>AA194-r_f</f>
        <v>-2.5942354568185437E-2</v>
      </c>
      <c r="AC194" s="22"/>
    </row>
    <row r="195" spans="1:29" x14ac:dyDescent="0.3">
      <c r="A195" s="1">
        <v>39830</v>
      </c>
      <c r="B195" s="19">
        <v>46.3</v>
      </c>
      <c r="C195" s="3">
        <f t="shared" si="27"/>
        <v>2.547065337763009E-2</v>
      </c>
      <c r="D195" s="2">
        <v>2.5471000000000001E-2</v>
      </c>
      <c r="E195" s="2">
        <v>-3.4662236991084283E-7</v>
      </c>
      <c r="F195" s="2">
        <f t="shared" si="28"/>
        <v>6.4186920000000001</v>
      </c>
      <c r="G195" s="2">
        <f t="shared" si="22"/>
        <v>6.4086920000000003</v>
      </c>
      <c r="H195" s="20">
        <v>26</v>
      </c>
      <c r="I195" s="3">
        <f t="shared" si="29"/>
        <v>7.7519379844960962E-3</v>
      </c>
      <c r="J195" s="2">
        <v>7.7520000000000002E-3</v>
      </c>
      <c r="K195" s="2">
        <v>-6.2015503904042091E-8</v>
      </c>
      <c r="L195" s="2">
        <f t="shared" si="30"/>
        <v>1.9535040000000001</v>
      </c>
      <c r="M195" s="2">
        <f t="shared" si="23"/>
        <v>1.9435040000000001</v>
      </c>
      <c r="N195" s="20">
        <v>41.45</v>
      </c>
      <c r="O195" s="2">
        <v>-5.9952038369304557E-3</v>
      </c>
      <c r="P195" s="2">
        <v>-5.9950000000000003E-3</v>
      </c>
      <c r="Q195" s="2">
        <v>-2.0383693045532975E-7</v>
      </c>
      <c r="R195" s="2">
        <f t="shared" si="31"/>
        <v>-1.5107400000000002</v>
      </c>
      <c r="S195" s="2">
        <f t="shared" si="24"/>
        <v>-1.5207400000000002</v>
      </c>
      <c r="T195" s="20">
        <v>4366.1000000000004</v>
      </c>
      <c r="U195" s="4">
        <v>2.8481521464502712E-3</v>
      </c>
      <c r="V195" s="4">
        <v>2.8479999999999998E-3</v>
      </c>
      <c r="W195" s="21">
        <v>1.521464502714058E-7</v>
      </c>
      <c r="X195" s="2">
        <f t="shared" si="32"/>
        <v>0.717696</v>
      </c>
      <c r="Y195" s="2">
        <f t="shared" si="25"/>
        <v>0.70769599999999999</v>
      </c>
      <c r="Z195" s="2"/>
      <c r="AA195" s="23">
        <f t="shared" si="26"/>
        <v>-23.960947838190378</v>
      </c>
      <c r="AB195" s="23">
        <f>AA195-r_f</f>
        <v>-23.97094783819038</v>
      </c>
      <c r="AC195" s="22"/>
    </row>
    <row r="196" spans="1:29" x14ac:dyDescent="0.3">
      <c r="A196" s="1">
        <v>39829</v>
      </c>
      <c r="B196" s="19">
        <v>45.15</v>
      </c>
      <c r="C196" s="3">
        <f t="shared" si="27"/>
        <v>-5.5066079295154188E-3</v>
      </c>
      <c r="D196" s="2">
        <v>-5.5069999999999997E-3</v>
      </c>
      <c r="E196" s="2">
        <v>3.9207048458094612E-7</v>
      </c>
      <c r="F196" s="2">
        <f t="shared" si="28"/>
        <v>-1.387764</v>
      </c>
      <c r="G196" s="2">
        <f t="shared" si="22"/>
        <v>-1.397764</v>
      </c>
      <c r="H196" s="20">
        <v>25.8</v>
      </c>
      <c r="I196" s="3">
        <f t="shared" si="29"/>
        <v>3.2000000000000028E-2</v>
      </c>
      <c r="J196" s="2">
        <v>3.2000000000000001E-2</v>
      </c>
      <c r="K196" s="2">
        <v>0</v>
      </c>
      <c r="L196" s="2">
        <f t="shared" si="30"/>
        <v>8.0640000000000001</v>
      </c>
      <c r="M196" s="2">
        <f t="shared" si="23"/>
        <v>8.0540000000000003</v>
      </c>
      <c r="N196" s="20">
        <v>41.7</v>
      </c>
      <c r="O196" s="2">
        <v>1.7073170731707388E-2</v>
      </c>
      <c r="P196" s="2">
        <v>1.7073000000000001E-2</v>
      </c>
      <c r="Q196" s="2">
        <v>1.7073170738637899E-7</v>
      </c>
      <c r="R196" s="2">
        <f t="shared" si="31"/>
        <v>4.3023960000000008</v>
      </c>
      <c r="S196" s="2">
        <f t="shared" si="24"/>
        <v>4.292396000000001</v>
      </c>
      <c r="T196" s="20">
        <v>4353.7</v>
      </c>
      <c r="U196" s="4">
        <v>7.6213267542589351E-3</v>
      </c>
      <c r="V196" s="4">
        <v>7.6220000000000003E-3</v>
      </c>
      <c r="W196" s="21">
        <v>-6.7324574106516349E-7</v>
      </c>
      <c r="X196" s="2">
        <f t="shared" si="32"/>
        <v>1.920744</v>
      </c>
      <c r="Y196" s="2">
        <f t="shared" si="25"/>
        <v>1.910744</v>
      </c>
      <c r="Z196" s="2"/>
      <c r="AA196" s="23">
        <f t="shared" si="26"/>
        <v>-14.31334778526441</v>
      </c>
      <c r="AB196" s="23">
        <f>AA196-r_f</f>
        <v>-14.32334778526441</v>
      </c>
      <c r="AC196" s="22"/>
    </row>
    <row r="197" spans="1:29" x14ac:dyDescent="0.3">
      <c r="A197" s="1">
        <v>39828</v>
      </c>
      <c r="B197" s="19">
        <v>45.4</v>
      </c>
      <c r="C197" s="3">
        <f t="shared" si="27"/>
        <v>-3.9153439153439183E-2</v>
      </c>
      <c r="D197" s="2">
        <v>-3.9153E-2</v>
      </c>
      <c r="E197" s="2">
        <v>-4.3915343918288219E-7</v>
      </c>
      <c r="F197" s="2">
        <f t="shared" si="28"/>
        <v>-9.8665559999999992</v>
      </c>
      <c r="G197" s="2">
        <f t="shared" ref="G197:G260" si="33">F197-r_f</f>
        <v>-9.876555999999999</v>
      </c>
      <c r="H197" s="20">
        <v>25</v>
      </c>
      <c r="I197" s="3">
        <f t="shared" si="29"/>
        <v>-1.9607843137254902E-2</v>
      </c>
      <c r="J197" s="2">
        <v>-1.9608E-2</v>
      </c>
      <c r="K197" s="2">
        <v>1.5686274509874032E-7</v>
      </c>
      <c r="L197" s="2">
        <f t="shared" si="30"/>
        <v>-4.9412159999999998</v>
      </c>
      <c r="M197" s="2">
        <f t="shared" ref="M197:M260" si="34">L197-r_f</f>
        <v>-4.9512159999999996</v>
      </c>
      <c r="N197" s="20">
        <v>41</v>
      </c>
      <c r="O197" s="2">
        <v>-4.6511627906976744E-2</v>
      </c>
      <c r="P197" s="2">
        <v>-4.6512000000000005E-2</v>
      </c>
      <c r="Q197" s="2">
        <v>3.7209302326118854E-7</v>
      </c>
      <c r="R197" s="2">
        <f t="shared" si="31"/>
        <v>-11.721024000000002</v>
      </c>
      <c r="S197" s="2">
        <f t="shared" ref="S197:S260" si="35">R197-r_f</f>
        <v>-11.731024000000001</v>
      </c>
      <c r="T197" s="20">
        <v>4320.7700000000004</v>
      </c>
      <c r="U197" s="4">
        <v>-4.438821887571958E-2</v>
      </c>
      <c r="V197" s="4">
        <v>-4.4386999999999996E-2</v>
      </c>
      <c r="W197" s="21">
        <v>-1.2188757195844002E-6</v>
      </c>
      <c r="X197" s="2">
        <f t="shared" si="32"/>
        <v>-11.185523999999999</v>
      </c>
      <c r="Y197" s="2">
        <f t="shared" ref="Y197:Y260" si="36">X197-r_f</f>
        <v>-11.195523999999999</v>
      </c>
      <c r="Z197" s="2"/>
      <c r="AA197" s="23">
        <f t="shared" ref="AA197:AA260" si="37">(w_1*D197+w_2*J197+w_3*P197)*252</f>
        <v>-50.152695056779905</v>
      </c>
      <c r="AB197" s="23">
        <f>AA197-r_f</f>
        <v>-50.162695056779903</v>
      </c>
      <c r="AC197" s="22"/>
    </row>
    <row r="198" spans="1:29" x14ac:dyDescent="0.3">
      <c r="A198" s="1">
        <v>39827</v>
      </c>
      <c r="B198" s="19">
        <v>47.25</v>
      </c>
      <c r="C198" s="3">
        <f t="shared" ref="C198:C261" si="38">(B198-B199)/B199</f>
        <v>-1.5625E-2</v>
      </c>
      <c r="D198" s="2">
        <v>-1.5625E-2</v>
      </c>
      <c r="E198" s="2">
        <v>0</v>
      </c>
      <c r="F198" s="2">
        <f t="shared" ref="F198:F261" si="39">D198*252</f>
        <v>-3.9375</v>
      </c>
      <c r="G198" s="2">
        <f t="shared" si="33"/>
        <v>-3.9474999999999998</v>
      </c>
      <c r="H198" s="20">
        <v>25.5</v>
      </c>
      <c r="I198" s="3">
        <f t="shared" ref="I198:I261" si="40">(H198-H199)/H199</f>
        <v>-5.847953216374214E-3</v>
      </c>
      <c r="J198" s="2">
        <v>-5.8479999999999999E-3</v>
      </c>
      <c r="K198" s="2">
        <v>4.678362578586226E-8</v>
      </c>
      <c r="L198" s="2">
        <f t="shared" ref="L198:L261" si="41">J198*252</f>
        <v>-1.4736959999999999</v>
      </c>
      <c r="M198" s="2">
        <f t="shared" si="34"/>
        <v>-1.4836959999999999</v>
      </c>
      <c r="N198" s="20">
        <v>43</v>
      </c>
      <c r="O198" s="2">
        <v>-1.8264840182648338E-2</v>
      </c>
      <c r="P198" s="2">
        <v>-1.8265E-2</v>
      </c>
      <c r="Q198" s="2">
        <v>1.5981735166162303E-7</v>
      </c>
      <c r="R198" s="2">
        <f t="shared" ref="R198:R261" si="42">P198*252</f>
        <v>-4.6027800000000001</v>
      </c>
      <c r="S198" s="2">
        <f t="shared" si="35"/>
        <v>-4.6127799999999999</v>
      </c>
      <c r="T198" s="20">
        <v>4521.47</v>
      </c>
      <c r="U198" s="4">
        <v>-2.4027217608485244E-3</v>
      </c>
      <c r="V198" s="4">
        <v>-2.405E-3</v>
      </c>
      <c r="W198" s="21">
        <v>2.2782391514756216E-6</v>
      </c>
      <c r="X198" s="2">
        <f t="shared" ref="X198:X261" si="43">V198*252</f>
        <v>-0.60606000000000004</v>
      </c>
      <c r="Y198" s="2">
        <f t="shared" si="36"/>
        <v>-0.61606000000000005</v>
      </c>
      <c r="Z198" s="2"/>
      <c r="AA198" s="23">
        <f t="shared" si="37"/>
        <v>-22.263347511112663</v>
      </c>
      <c r="AB198" s="23">
        <f>AA198-r_f</f>
        <v>-22.273347511112664</v>
      </c>
      <c r="AC198" s="22"/>
    </row>
    <row r="199" spans="1:29" x14ac:dyDescent="0.3">
      <c r="A199" s="1">
        <v>39826</v>
      </c>
      <c r="B199" s="19">
        <v>48</v>
      </c>
      <c r="C199" s="3">
        <f t="shared" si="38"/>
        <v>0</v>
      </c>
      <c r="D199" s="2">
        <v>0</v>
      </c>
      <c r="E199" s="2">
        <v>0</v>
      </c>
      <c r="F199" s="2">
        <f t="shared" si="39"/>
        <v>0</v>
      </c>
      <c r="G199" s="2">
        <f t="shared" si="33"/>
        <v>-0.01</v>
      </c>
      <c r="H199" s="20">
        <v>25.65</v>
      </c>
      <c r="I199" s="3">
        <f t="shared" si="40"/>
        <v>-6.8965517241379393E-2</v>
      </c>
      <c r="J199" s="2">
        <v>-6.8966E-2</v>
      </c>
      <c r="K199" s="2">
        <v>4.8275862060687125E-7</v>
      </c>
      <c r="L199" s="2">
        <f t="shared" si="41"/>
        <v>-17.379432000000001</v>
      </c>
      <c r="M199" s="2">
        <f t="shared" si="34"/>
        <v>-17.389432000000003</v>
      </c>
      <c r="N199" s="20">
        <v>43.8</v>
      </c>
      <c r="O199" s="2">
        <v>5.1620648259303688E-2</v>
      </c>
      <c r="P199" s="2">
        <v>5.1621E-2</v>
      </c>
      <c r="Q199" s="2">
        <v>-3.5174069631244143E-7</v>
      </c>
      <c r="R199" s="2">
        <f t="shared" si="42"/>
        <v>13.008492</v>
      </c>
      <c r="S199" s="2">
        <f t="shared" si="35"/>
        <v>12.998492000000001</v>
      </c>
      <c r="T199" s="20">
        <v>4532.3599999999997</v>
      </c>
      <c r="U199" s="4">
        <v>1.7616021913379295E-2</v>
      </c>
      <c r="V199" s="4">
        <v>1.7617000000000001E-2</v>
      </c>
      <c r="W199" s="21">
        <v>-9.7808662070583696E-7</v>
      </c>
      <c r="X199" s="2">
        <f t="shared" si="43"/>
        <v>4.4394840000000002</v>
      </c>
      <c r="Y199" s="2">
        <f t="shared" si="36"/>
        <v>4.4294840000000004</v>
      </c>
      <c r="Z199" s="2"/>
      <c r="AA199" s="23">
        <f t="shared" si="37"/>
        <v>187.15613813377442</v>
      </c>
      <c r="AB199" s="23">
        <f>AA199-r_f</f>
        <v>187.14613813377443</v>
      </c>
      <c r="AC199" s="22"/>
    </row>
    <row r="200" spans="1:29" x14ac:dyDescent="0.3">
      <c r="A200" s="1">
        <v>39825</v>
      </c>
      <c r="B200" s="19">
        <v>48</v>
      </c>
      <c r="C200" s="3">
        <f t="shared" si="38"/>
        <v>1.8027571580063656E-2</v>
      </c>
      <c r="D200" s="2">
        <v>1.8027999999999999E-2</v>
      </c>
      <c r="E200" s="2">
        <v>-4.2841993634287756E-7</v>
      </c>
      <c r="F200" s="2">
        <f t="shared" si="39"/>
        <v>4.543056</v>
      </c>
      <c r="G200" s="2">
        <f t="shared" si="33"/>
        <v>4.5330560000000002</v>
      </c>
      <c r="H200" s="20">
        <v>27.55</v>
      </c>
      <c r="I200" s="3">
        <f t="shared" si="40"/>
        <v>-1.8115942028985763E-3</v>
      </c>
      <c r="J200" s="2">
        <v>-1.812E-3</v>
      </c>
      <c r="K200" s="2">
        <v>4.0579710142369177E-7</v>
      </c>
      <c r="L200" s="2">
        <f t="shared" si="41"/>
        <v>-0.45662400000000003</v>
      </c>
      <c r="M200" s="2">
        <f t="shared" si="34"/>
        <v>-0.46662400000000004</v>
      </c>
      <c r="N200" s="20">
        <v>41.65</v>
      </c>
      <c r="O200" s="2">
        <v>1.5853658536585331E-2</v>
      </c>
      <c r="P200" s="2">
        <v>1.5854E-2</v>
      </c>
      <c r="Q200" s="2">
        <v>-3.4146341466867458E-7</v>
      </c>
      <c r="R200" s="2">
        <f t="shared" si="42"/>
        <v>3.9952079999999999</v>
      </c>
      <c r="S200" s="2">
        <f t="shared" si="35"/>
        <v>3.9852080000000001</v>
      </c>
      <c r="T200" s="20">
        <v>4453.8999999999996</v>
      </c>
      <c r="U200" s="4">
        <v>-3.0509028478824117E-3</v>
      </c>
      <c r="V200" s="4">
        <v>-3.0499999999999998E-3</v>
      </c>
      <c r="W200" s="21">
        <v>-9.0284788241195776E-7</v>
      </c>
      <c r="X200" s="2">
        <f t="shared" si="43"/>
        <v>-0.76859999999999995</v>
      </c>
      <c r="Y200" s="2">
        <f t="shared" si="36"/>
        <v>-0.77859999999999996</v>
      </c>
      <c r="Z200" s="2"/>
      <c r="AA200" s="23">
        <f t="shared" si="37"/>
        <v>28.519299440889021</v>
      </c>
      <c r="AB200" s="23">
        <f>AA200-r_f</f>
        <v>28.50929944088902</v>
      </c>
      <c r="AC200" s="22"/>
    </row>
    <row r="201" spans="1:29" x14ac:dyDescent="0.3">
      <c r="A201" s="1">
        <v>39823</v>
      </c>
      <c r="B201" s="19">
        <v>47.15</v>
      </c>
      <c r="C201" s="3">
        <f t="shared" si="38"/>
        <v>-1.3598326359832607E-2</v>
      </c>
      <c r="D201" s="2">
        <v>-1.3597999999999999E-2</v>
      </c>
      <c r="E201" s="2">
        <v>-3.2635983260830004E-7</v>
      </c>
      <c r="F201" s="2">
        <f t="shared" si="39"/>
        <v>-3.4266959999999997</v>
      </c>
      <c r="G201" s="2">
        <f t="shared" si="33"/>
        <v>-3.4366959999999995</v>
      </c>
      <c r="H201" s="20">
        <v>27.6</v>
      </c>
      <c r="I201" s="3">
        <f t="shared" si="40"/>
        <v>4.1509433962264204E-2</v>
      </c>
      <c r="J201" s="2">
        <v>4.1508999999999997E-2</v>
      </c>
      <c r="K201" s="2">
        <v>4.3396226420688855E-7</v>
      </c>
      <c r="L201" s="2">
        <f t="shared" si="41"/>
        <v>10.460267999999999</v>
      </c>
      <c r="M201" s="2">
        <f t="shared" si="34"/>
        <v>10.450267999999999</v>
      </c>
      <c r="N201" s="20">
        <v>41</v>
      </c>
      <c r="O201" s="2">
        <v>0</v>
      </c>
      <c r="P201" s="2">
        <v>0</v>
      </c>
      <c r="Q201" s="2">
        <v>0</v>
      </c>
      <c r="R201" s="2">
        <f t="shared" si="42"/>
        <v>0</v>
      </c>
      <c r="S201" s="2">
        <f t="shared" si="35"/>
        <v>-0.01</v>
      </c>
      <c r="T201" s="20">
        <v>4467.53</v>
      </c>
      <c r="U201" s="4">
        <v>-7.8196831262742333E-3</v>
      </c>
      <c r="V201" s="4">
        <v>-7.8209999999999998E-3</v>
      </c>
      <c r="W201" s="21">
        <v>1.3168737257665541E-6</v>
      </c>
      <c r="X201" s="2">
        <f t="shared" si="43"/>
        <v>-1.9708919999999999</v>
      </c>
      <c r="Y201" s="2">
        <f t="shared" si="36"/>
        <v>-1.9808919999999999</v>
      </c>
      <c r="Z201" s="2"/>
      <c r="AA201" s="23">
        <f t="shared" si="37"/>
        <v>-56.761171785427337</v>
      </c>
      <c r="AB201" s="23">
        <f>AA201-r_f</f>
        <v>-56.771171785427335</v>
      </c>
      <c r="AC201" s="22"/>
    </row>
    <row r="202" spans="1:29" x14ac:dyDescent="0.3">
      <c r="A202" s="1">
        <v>39822</v>
      </c>
      <c r="B202" s="19">
        <v>47.8</v>
      </c>
      <c r="C202" s="3">
        <f t="shared" si="38"/>
        <v>1.4861995753715407E-2</v>
      </c>
      <c r="D202" s="2">
        <v>1.4862E-2</v>
      </c>
      <c r="E202" s="2">
        <v>-4.2462845930429927E-9</v>
      </c>
      <c r="F202" s="2">
        <f t="shared" si="39"/>
        <v>3.7452239999999999</v>
      </c>
      <c r="G202" s="2">
        <f t="shared" si="33"/>
        <v>3.7352240000000001</v>
      </c>
      <c r="H202" s="20">
        <v>26.5</v>
      </c>
      <c r="I202" s="3">
        <f t="shared" si="40"/>
        <v>2.9126213592233011E-2</v>
      </c>
      <c r="J202" s="2">
        <v>2.9125999999999999E-2</v>
      </c>
      <c r="K202" s="2">
        <v>2.1359223301153918E-7</v>
      </c>
      <c r="L202" s="2">
        <f t="shared" si="41"/>
        <v>7.3397519999999998</v>
      </c>
      <c r="M202" s="2">
        <f t="shared" si="34"/>
        <v>7.329752</v>
      </c>
      <c r="N202" s="20">
        <v>41</v>
      </c>
      <c r="O202" s="2">
        <v>-1.3237063778579956E-2</v>
      </c>
      <c r="P202" s="2">
        <v>-1.3237000000000001E-2</v>
      </c>
      <c r="Q202" s="2">
        <v>-6.3778579955514614E-8</v>
      </c>
      <c r="R202" s="2">
        <f t="shared" si="42"/>
        <v>-3.3357239999999999</v>
      </c>
      <c r="S202" s="2">
        <f t="shared" si="35"/>
        <v>-3.3457239999999997</v>
      </c>
      <c r="T202" s="20">
        <v>4502.74</v>
      </c>
      <c r="U202" s="4">
        <v>-7.2864925404395224E-3</v>
      </c>
      <c r="V202" s="4">
        <v>-7.2850000000000007E-3</v>
      </c>
      <c r="W202" s="21">
        <v>-1.4925404395217667E-6</v>
      </c>
      <c r="X202" s="2">
        <f t="shared" si="43"/>
        <v>-1.8358200000000002</v>
      </c>
      <c r="Y202" s="2">
        <f t="shared" si="36"/>
        <v>-1.8458200000000002</v>
      </c>
      <c r="Z202" s="2"/>
      <c r="AA202" s="23">
        <f t="shared" si="37"/>
        <v>-65.526594895241018</v>
      </c>
      <c r="AB202" s="23">
        <f>AA202-r_f</f>
        <v>-65.536594895241024</v>
      </c>
      <c r="AC202" s="22"/>
    </row>
    <row r="203" spans="1:29" x14ac:dyDescent="0.3">
      <c r="A203" s="1">
        <v>39821</v>
      </c>
      <c r="B203" s="19">
        <v>47.1</v>
      </c>
      <c r="C203" s="3">
        <f t="shared" si="38"/>
        <v>-2.1806853582554457E-2</v>
      </c>
      <c r="D203" s="2">
        <v>-2.1807E-2</v>
      </c>
      <c r="E203" s="2">
        <v>1.4641744554289016E-7</v>
      </c>
      <c r="F203" s="2">
        <f t="shared" si="39"/>
        <v>-5.4953640000000004</v>
      </c>
      <c r="G203" s="2">
        <f t="shared" si="33"/>
        <v>-5.5053640000000001</v>
      </c>
      <c r="H203" s="20">
        <v>25.75</v>
      </c>
      <c r="I203" s="3">
        <f t="shared" si="40"/>
        <v>-6.8716094032549677E-2</v>
      </c>
      <c r="J203" s="2">
        <v>-6.8715999999999999E-2</v>
      </c>
      <c r="K203" s="2">
        <v>-9.4032549677325328E-8</v>
      </c>
      <c r="L203" s="2">
        <f t="shared" si="41"/>
        <v>-17.316431999999999</v>
      </c>
      <c r="M203" s="2">
        <f t="shared" si="34"/>
        <v>-17.326432</v>
      </c>
      <c r="N203" s="20">
        <v>41.55</v>
      </c>
      <c r="O203" s="2">
        <v>-6.7340067340067339E-2</v>
      </c>
      <c r="P203" s="2">
        <v>-6.7339999999999997E-2</v>
      </c>
      <c r="Q203" s="2">
        <v>-6.7340067341770116E-8</v>
      </c>
      <c r="R203" s="2">
        <f t="shared" si="42"/>
        <v>-16.96968</v>
      </c>
      <c r="S203" s="2">
        <f t="shared" si="35"/>
        <v>-16.979680000000002</v>
      </c>
      <c r="T203" s="20">
        <v>4535.79</v>
      </c>
      <c r="U203" s="4">
        <v>-5.3039349957409887E-2</v>
      </c>
      <c r="V203" s="4">
        <v>-5.3040999999999998E-2</v>
      </c>
      <c r="W203" s="21">
        <v>1.6500425901108673E-6</v>
      </c>
      <c r="X203" s="2">
        <f t="shared" si="43"/>
        <v>-13.366332</v>
      </c>
      <c r="Y203" s="2">
        <f t="shared" si="36"/>
        <v>-13.376332</v>
      </c>
      <c r="Z203" s="2"/>
      <c r="AA203" s="23">
        <f t="shared" si="37"/>
        <v>-19.665280899359622</v>
      </c>
      <c r="AB203" s="23">
        <f>AA203-r_f</f>
        <v>-19.675280899359624</v>
      </c>
      <c r="AC203" s="22"/>
    </row>
    <row r="204" spans="1:29" x14ac:dyDescent="0.3">
      <c r="A204" s="1">
        <v>39820</v>
      </c>
      <c r="B204" s="19">
        <v>48.15</v>
      </c>
      <c r="C204" s="3">
        <f t="shared" si="38"/>
        <v>6.9999999999999965E-2</v>
      </c>
      <c r="D204" s="2">
        <v>7.0000000000000007E-2</v>
      </c>
      <c r="E204" s="2">
        <v>0</v>
      </c>
      <c r="F204" s="2">
        <f t="shared" si="39"/>
        <v>17.64</v>
      </c>
      <c r="G204" s="2">
        <f t="shared" si="33"/>
        <v>17.63</v>
      </c>
      <c r="H204" s="20">
        <v>27.65</v>
      </c>
      <c r="I204" s="3">
        <f t="shared" si="40"/>
        <v>2.4074074074074022E-2</v>
      </c>
      <c r="J204" s="2">
        <v>2.4073999999999998E-2</v>
      </c>
      <c r="K204" s="2">
        <v>7.4074074023905423E-8</v>
      </c>
      <c r="L204" s="2">
        <f t="shared" si="41"/>
        <v>6.0666479999999998</v>
      </c>
      <c r="M204" s="2">
        <f t="shared" si="34"/>
        <v>6.056648</v>
      </c>
      <c r="N204" s="20">
        <v>44.55</v>
      </c>
      <c r="O204" s="2">
        <v>-2.3026315789473777E-2</v>
      </c>
      <c r="P204" s="2">
        <v>-2.3026000000000001E-2</v>
      </c>
      <c r="Q204" s="2">
        <v>-3.1578947377527977E-7</v>
      </c>
      <c r="R204" s="2">
        <f t="shared" si="42"/>
        <v>-5.8025520000000004</v>
      </c>
      <c r="S204" s="2">
        <f t="shared" si="35"/>
        <v>-5.8125520000000002</v>
      </c>
      <c r="T204" s="20">
        <v>4789.84</v>
      </c>
      <c r="U204" s="4">
        <v>1.3238112564149196E-2</v>
      </c>
      <c r="V204" s="4">
        <v>1.324E-2</v>
      </c>
      <c r="W204" s="21">
        <v>-1.8874358508041283E-6</v>
      </c>
      <c r="X204" s="2">
        <f t="shared" si="43"/>
        <v>3.3364799999999999</v>
      </c>
      <c r="Y204" s="2">
        <f t="shared" si="36"/>
        <v>3.3264800000000001</v>
      </c>
      <c r="Z204" s="2"/>
      <c r="AA204" s="23">
        <f t="shared" si="37"/>
        <v>-81.220594684218142</v>
      </c>
      <c r="AB204" s="23">
        <f>AA204-r_f</f>
        <v>-81.230594684218147</v>
      </c>
      <c r="AC204" s="22"/>
    </row>
    <row r="205" spans="1:29" x14ac:dyDescent="0.3">
      <c r="A205" s="1">
        <v>39819</v>
      </c>
      <c r="B205" s="19">
        <v>45</v>
      </c>
      <c r="C205" s="3">
        <f t="shared" si="38"/>
        <v>4.1666666666666595E-2</v>
      </c>
      <c r="D205" s="2">
        <v>4.1666999999999996E-2</v>
      </c>
      <c r="E205" s="2">
        <v>-3.3333333340074267E-7</v>
      </c>
      <c r="F205" s="2">
        <f t="shared" si="39"/>
        <v>10.500083999999999</v>
      </c>
      <c r="G205" s="2">
        <f t="shared" si="33"/>
        <v>10.490084</v>
      </c>
      <c r="H205" s="20">
        <v>27</v>
      </c>
      <c r="I205" s="3">
        <f t="shared" si="40"/>
        <v>3.8461538461538464E-2</v>
      </c>
      <c r="J205" s="2">
        <v>3.8462000000000003E-2</v>
      </c>
      <c r="K205" s="2">
        <v>-4.6153846153945688E-7</v>
      </c>
      <c r="L205" s="2">
        <f t="shared" si="41"/>
        <v>9.6924240000000008</v>
      </c>
      <c r="M205" s="2">
        <f t="shared" si="34"/>
        <v>9.682424000000001</v>
      </c>
      <c r="N205" s="20">
        <v>45.6</v>
      </c>
      <c r="O205" s="2">
        <v>-1.4054054054054023E-2</v>
      </c>
      <c r="P205" s="2">
        <v>-1.4054000000000001E-2</v>
      </c>
      <c r="Q205" s="2">
        <v>-5.4054054022742437E-8</v>
      </c>
      <c r="R205" s="2">
        <f t="shared" si="42"/>
        <v>-3.5416080000000001</v>
      </c>
      <c r="S205" s="2">
        <f t="shared" si="35"/>
        <v>-3.5516079999999999</v>
      </c>
      <c r="T205" s="20">
        <v>4727.26</v>
      </c>
      <c r="U205" s="4">
        <v>6.1617900904793032E-3</v>
      </c>
      <c r="V205" s="4">
        <v>6.1599999999999997E-3</v>
      </c>
      <c r="W205" s="21">
        <v>1.7900904793035147E-6</v>
      </c>
      <c r="X205" s="2">
        <f t="shared" si="43"/>
        <v>1.5523199999999999</v>
      </c>
      <c r="Y205" s="2">
        <f t="shared" si="36"/>
        <v>1.5423199999999999</v>
      </c>
      <c r="Z205" s="2"/>
      <c r="AA205" s="23">
        <f t="shared" si="37"/>
        <v>-82.758278896811035</v>
      </c>
      <c r="AB205" s="23">
        <f>AA205-r_f</f>
        <v>-82.76827889681104</v>
      </c>
      <c r="AC205" s="22"/>
    </row>
    <row r="206" spans="1:29" x14ac:dyDescent="0.3">
      <c r="A206" s="1">
        <v>39818</v>
      </c>
      <c r="B206" s="19">
        <v>43.2</v>
      </c>
      <c r="C206" s="3">
        <f t="shared" si="38"/>
        <v>-9.1743119266054721E-3</v>
      </c>
      <c r="D206" s="2">
        <v>-9.1739999999999999E-3</v>
      </c>
      <c r="E206" s="2">
        <v>-3.1192660547227358E-7</v>
      </c>
      <c r="F206" s="2">
        <f t="shared" si="39"/>
        <v>-2.3118479999999999</v>
      </c>
      <c r="G206" s="2">
        <f t="shared" si="33"/>
        <v>-2.3218479999999997</v>
      </c>
      <c r="H206" s="20">
        <v>26</v>
      </c>
      <c r="I206" s="3">
        <f t="shared" si="40"/>
        <v>3.1746031746031772E-2</v>
      </c>
      <c r="J206" s="2">
        <v>3.1745999999999996E-2</v>
      </c>
      <c r="K206" s="2">
        <v>3.1746031775581329E-8</v>
      </c>
      <c r="L206" s="2">
        <f t="shared" si="41"/>
        <v>7.9999919999999989</v>
      </c>
      <c r="M206" s="2">
        <f t="shared" si="34"/>
        <v>7.9899919999999991</v>
      </c>
      <c r="N206" s="20">
        <v>46.25</v>
      </c>
      <c r="O206" s="2">
        <v>4.1666666666666699E-2</v>
      </c>
      <c r="P206" s="2">
        <v>4.1666999999999996E-2</v>
      </c>
      <c r="Q206" s="2">
        <v>-3.3333333329665926E-7</v>
      </c>
      <c r="R206" s="2">
        <f t="shared" si="42"/>
        <v>10.500083999999999</v>
      </c>
      <c r="S206" s="2">
        <f t="shared" si="35"/>
        <v>10.490084</v>
      </c>
      <c r="T206" s="20">
        <v>4698.3100000000004</v>
      </c>
      <c r="U206" s="4">
        <v>2.3324955022847989E-2</v>
      </c>
      <c r="V206" s="4">
        <v>2.3327000000000001E-2</v>
      </c>
      <c r="W206" s="21">
        <v>-2.0449771520117399E-6</v>
      </c>
      <c r="X206" s="2">
        <f t="shared" si="43"/>
        <v>5.8784039999999997</v>
      </c>
      <c r="Y206" s="2">
        <f t="shared" si="36"/>
        <v>5.868404</v>
      </c>
      <c r="Z206" s="2"/>
      <c r="AA206" s="23">
        <f t="shared" si="37"/>
        <v>29.558347333922306</v>
      </c>
      <c r="AB206" s="23">
        <f>AA206-r_f</f>
        <v>29.548347333922305</v>
      </c>
      <c r="AC206" s="22"/>
    </row>
    <row r="207" spans="1:29" x14ac:dyDescent="0.3">
      <c r="A207" s="1">
        <v>39813</v>
      </c>
      <c r="B207" s="19">
        <v>43.6</v>
      </c>
      <c r="C207" s="3">
        <f t="shared" si="38"/>
        <v>-1.9122609673790807E-2</v>
      </c>
      <c r="D207" s="2">
        <v>-1.9123000000000001E-2</v>
      </c>
      <c r="E207" s="2">
        <v>3.9032620919449146E-7</v>
      </c>
      <c r="F207" s="2">
        <f t="shared" si="39"/>
        <v>-4.8189960000000003</v>
      </c>
      <c r="G207" s="2">
        <f t="shared" si="33"/>
        <v>-4.8289960000000001</v>
      </c>
      <c r="H207" s="20">
        <v>25.2</v>
      </c>
      <c r="I207" s="3">
        <f t="shared" si="40"/>
        <v>-1.1764705882352969E-2</v>
      </c>
      <c r="J207" s="2">
        <v>-1.1765000000000001E-2</v>
      </c>
      <c r="K207" s="2">
        <v>2.9411764703238252E-7</v>
      </c>
      <c r="L207" s="2">
        <f t="shared" si="41"/>
        <v>-2.9647800000000002</v>
      </c>
      <c r="M207" s="2">
        <f t="shared" si="34"/>
        <v>-2.97478</v>
      </c>
      <c r="N207" s="20">
        <v>44.4</v>
      </c>
      <c r="O207" s="2">
        <v>-1.7699115044247881E-2</v>
      </c>
      <c r="P207" s="2">
        <v>-1.7698999999999999E-2</v>
      </c>
      <c r="Q207" s="2">
        <v>-1.1504424788158496E-7</v>
      </c>
      <c r="R207" s="2">
        <f t="shared" si="42"/>
        <v>-4.4601480000000002</v>
      </c>
      <c r="S207" s="2">
        <f t="shared" si="35"/>
        <v>-4.470148</v>
      </c>
      <c r="T207" s="20">
        <v>4591.22</v>
      </c>
      <c r="U207" s="4">
        <v>4.7504488956302214E-4</v>
      </c>
      <c r="V207" s="4">
        <v>4.75E-4</v>
      </c>
      <c r="W207" s="21">
        <v>4.4889563022136071E-8</v>
      </c>
      <c r="X207" s="2">
        <f t="shared" si="43"/>
        <v>0.1197</v>
      </c>
      <c r="Y207" s="2">
        <f t="shared" si="36"/>
        <v>0.10970000000000001</v>
      </c>
      <c r="Z207" s="2"/>
      <c r="AA207" s="23">
        <f t="shared" si="37"/>
        <v>-12.627340325653291</v>
      </c>
      <c r="AB207" s="23">
        <f>AA207-r_f</f>
        <v>-12.637340325653291</v>
      </c>
      <c r="AC207" s="22"/>
    </row>
    <row r="208" spans="1:29" x14ac:dyDescent="0.3">
      <c r="A208" s="1">
        <v>39812</v>
      </c>
      <c r="B208" s="19">
        <v>44.45</v>
      </c>
      <c r="C208" s="3">
        <f t="shared" si="38"/>
        <v>3.6130536130536232E-2</v>
      </c>
      <c r="D208" s="2">
        <v>3.6131000000000003E-2</v>
      </c>
      <c r="E208" s="2">
        <v>-4.6386946377097171E-7</v>
      </c>
      <c r="F208" s="2">
        <f t="shared" si="39"/>
        <v>9.1050120000000003</v>
      </c>
      <c r="G208" s="2">
        <f t="shared" si="33"/>
        <v>9.0950120000000005</v>
      </c>
      <c r="H208" s="20">
        <v>25.5</v>
      </c>
      <c r="I208" s="3">
        <f t="shared" si="40"/>
        <v>6.25E-2</v>
      </c>
      <c r="J208" s="2">
        <v>6.25E-2</v>
      </c>
      <c r="K208" s="2">
        <v>0</v>
      </c>
      <c r="L208" s="2">
        <f t="shared" si="41"/>
        <v>15.75</v>
      </c>
      <c r="M208" s="2">
        <f t="shared" si="34"/>
        <v>15.74</v>
      </c>
      <c r="N208" s="20">
        <v>45.2</v>
      </c>
      <c r="O208" s="2">
        <v>4.2675893886966583E-2</v>
      </c>
      <c r="P208" s="2">
        <v>4.2675999999999999E-2</v>
      </c>
      <c r="Q208" s="2">
        <v>-1.061130334156779E-7</v>
      </c>
      <c r="R208" s="2">
        <f t="shared" si="42"/>
        <v>10.754351999999999</v>
      </c>
      <c r="S208" s="2">
        <f t="shared" si="35"/>
        <v>10.744351999999999</v>
      </c>
      <c r="T208" s="20">
        <v>4589.04</v>
      </c>
      <c r="U208" s="4">
        <v>3.914713235027719E-2</v>
      </c>
      <c r="V208" s="4">
        <v>3.9146E-2</v>
      </c>
      <c r="W208" s="21">
        <v>1.1323502771901084E-6</v>
      </c>
      <c r="X208" s="2">
        <f t="shared" si="43"/>
        <v>9.8647919999999996</v>
      </c>
      <c r="Y208" s="2">
        <f t="shared" si="36"/>
        <v>9.8547919999999998</v>
      </c>
      <c r="Z208" s="2"/>
      <c r="AA208" s="23">
        <f t="shared" si="37"/>
        <v>-16.348668460225209</v>
      </c>
      <c r="AB208" s="23">
        <f>AA208-r_f</f>
        <v>-16.358668460225211</v>
      </c>
      <c r="AC208" s="22"/>
    </row>
    <row r="209" spans="1:29" x14ac:dyDescent="0.3">
      <c r="A209" s="1">
        <v>39811</v>
      </c>
      <c r="B209" s="19">
        <v>42.9</v>
      </c>
      <c r="C209" s="3">
        <f t="shared" si="38"/>
        <v>-5.7937427578215531E-3</v>
      </c>
      <c r="D209" s="2">
        <v>-5.7940000000000005E-3</v>
      </c>
      <c r="E209" s="2">
        <v>2.5724217844746988E-7</v>
      </c>
      <c r="F209" s="2">
        <f t="shared" si="39"/>
        <v>-1.4600880000000001</v>
      </c>
      <c r="G209" s="2">
        <f t="shared" si="33"/>
        <v>-1.4700880000000001</v>
      </c>
      <c r="H209" s="20">
        <v>24</v>
      </c>
      <c r="I209" s="3">
        <f t="shared" si="40"/>
        <v>4.1841004184101013E-3</v>
      </c>
      <c r="J209" s="2">
        <v>4.1840000000000002E-3</v>
      </c>
      <c r="K209" s="2">
        <v>1.0041841010111074E-7</v>
      </c>
      <c r="L209" s="2">
        <f t="shared" si="41"/>
        <v>1.054368</v>
      </c>
      <c r="M209" s="2">
        <f t="shared" si="34"/>
        <v>1.044368</v>
      </c>
      <c r="N209" s="20">
        <v>43.35</v>
      </c>
      <c r="O209" s="2">
        <v>-1.1520737327188285E-3</v>
      </c>
      <c r="P209" s="2">
        <v>-1.152E-3</v>
      </c>
      <c r="Q209" s="2">
        <v>-7.3732718828493221E-8</v>
      </c>
      <c r="R209" s="2">
        <f t="shared" si="42"/>
        <v>-0.29030400000000001</v>
      </c>
      <c r="S209" s="2">
        <f t="shared" si="35"/>
        <v>-0.30030400000000002</v>
      </c>
      <c r="T209" s="20">
        <v>4416.16</v>
      </c>
      <c r="U209" s="4">
        <v>-2.0157827655093406E-3</v>
      </c>
      <c r="V209" s="4">
        <v>-2.016E-3</v>
      </c>
      <c r="W209" s="21">
        <v>2.1723449065936748E-7</v>
      </c>
      <c r="X209" s="2">
        <f t="shared" si="43"/>
        <v>-0.50803200000000004</v>
      </c>
      <c r="Y209" s="2">
        <f t="shared" si="36"/>
        <v>-0.51803200000000005</v>
      </c>
      <c r="Z209" s="2"/>
      <c r="AA209" s="23">
        <f t="shared" si="37"/>
        <v>-7.2931522537492919</v>
      </c>
      <c r="AB209" s="23">
        <f>AA209-r_f</f>
        <v>-7.3031522537492917</v>
      </c>
      <c r="AC209" s="22"/>
    </row>
    <row r="210" spans="1:29" x14ac:dyDescent="0.3">
      <c r="A210" s="1">
        <v>39808</v>
      </c>
      <c r="B210" s="19">
        <v>43.15</v>
      </c>
      <c r="C210" s="3">
        <f t="shared" si="38"/>
        <v>3.353293413173649E-2</v>
      </c>
      <c r="D210" s="2">
        <v>3.3533E-2</v>
      </c>
      <c r="E210" s="2">
        <v>-6.5868263510182601E-8</v>
      </c>
      <c r="F210" s="2">
        <f t="shared" si="39"/>
        <v>8.4503160000000008</v>
      </c>
      <c r="G210" s="2">
        <f t="shared" si="33"/>
        <v>8.440316000000001</v>
      </c>
      <c r="H210" s="20">
        <v>23.9</v>
      </c>
      <c r="I210" s="3">
        <f t="shared" si="40"/>
        <v>-4.1666666666667256E-3</v>
      </c>
      <c r="J210" s="2">
        <v>-4.1670000000000006E-3</v>
      </c>
      <c r="K210" s="2">
        <v>3.3333333327497522E-7</v>
      </c>
      <c r="L210" s="2">
        <f t="shared" si="41"/>
        <v>-1.0500840000000002</v>
      </c>
      <c r="M210" s="2">
        <f t="shared" si="34"/>
        <v>-1.0600840000000002</v>
      </c>
      <c r="N210" s="20">
        <v>43.4</v>
      </c>
      <c r="O210" s="2">
        <v>6.9605568445474976E-3</v>
      </c>
      <c r="P210" s="2">
        <v>6.9610000000000002E-3</v>
      </c>
      <c r="Q210" s="2">
        <v>-4.4315545250257771E-7</v>
      </c>
      <c r="R210" s="2">
        <f t="shared" si="42"/>
        <v>1.7541720000000001</v>
      </c>
      <c r="S210" s="2">
        <f t="shared" si="35"/>
        <v>1.7441720000000001</v>
      </c>
      <c r="T210" s="20">
        <v>4425.08</v>
      </c>
      <c r="U210" s="4">
        <v>2.6351267149282557E-3</v>
      </c>
      <c r="V210" s="4">
        <v>2.637E-3</v>
      </c>
      <c r="W210" s="21">
        <v>-1.8732850717443142E-6</v>
      </c>
      <c r="X210" s="2">
        <f t="shared" si="43"/>
        <v>0.664524</v>
      </c>
      <c r="Y210" s="2">
        <f t="shared" si="36"/>
        <v>0.65452399999999999</v>
      </c>
      <c r="Z210" s="2"/>
      <c r="AA210" s="23">
        <f t="shared" si="37"/>
        <v>14.643337401485212</v>
      </c>
      <c r="AB210" s="23">
        <f>AA210-r_f</f>
        <v>14.633337401485212</v>
      </c>
      <c r="AC210" s="22"/>
    </row>
    <row r="211" spans="1:29" x14ac:dyDescent="0.3">
      <c r="A211" s="1">
        <v>39807</v>
      </c>
      <c r="B211" s="19">
        <v>41.75</v>
      </c>
      <c r="C211" s="3">
        <f t="shared" si="38"/>
        <v>-1.995305164319252E-2</v>
      </c>
      <c r="D211" s="2">
        <v>-1.9953000000000002E-2</v>
      </c>
      <c r="E211" s="2">
        <v>-5.1643192517519809E-8</v>
      </c>
      <c r="F211" s="2">
        <f t="shared" si="39"/>
        <v>-5.0281560000000001</v>
      </c>
      <c r="G211" s="2">
        <f t="shared" si="33"/>
        <v>-5.0381559999999999</v>
      </c>
      <c r="H211" s="20">
        <v>24</v>
      </c>
      <c r="I211" s="3">
        <f t="shared" si="40"/>
        <v>1.4799154334038117E-2</v>
      </c>
      <c r="J211" s="2">
        <v>1.4799E-2</v>
      </c>
      <c r="K211" s="2">
        <v>1.543340381170849E-7</v>
      </c>
      <c r="L211" s="2">
        <f t="shared" si="41"/>
        <v>3.7293479999999999</v>
      </c>
      <c r="M211" s="2">
        <f t="shared" si="34"/>
        <v>3.7193480000000001</v>
      </c>
      <c r="N211" s="20">
        <v>43.1</v>
      </c>
      <c r="O211" s="2">
        <v>-6.9124423963132986E-3</v>
      </c>
      <c r="P211" s="2">
        <v>-6.9120000000000006E-3</v>
      </c>
      <c r="Q211" s="2">
        <v>-4.423963132979547E-7</v>
      </c>
      <c r="R211" s="2">
        <f t="shared" si="42"/>
        <v>-1.7418240000000003</v>
      </c>
      <c r="S211" s="2">
        <f t="shared" si="35"/>
        <v>-1.7518240000000003</v>
      </c>
      <c r="T211" s="20">
        <v>4413.45</v>
      </c>
      <c r="U211" s="4">
        <v>-2.1794718172138319E-3</v>
      </c>
      <c r="V211" s="4">
        <v>-2.1800000000000001E-3</v>
      </c>
      <c r="W211" s="21">
        <v>5.2818278616821937E-7</v>
      </c>
      <c r="X211" s="2">
        <f t="shared" si="43"/>
        <v>-0.54936000000000007</v>
      </c>
      <c r="Y211" s="2">
        <f t="shared" si="36"/>
        <v>-0.55936000000000008</v>
      </c>
      <c r="Z211" s="2"/>
      <c r="AA211" s="23">
        <f t="shared" si="37"/>
        <v>-30.828431615597019</v>
      </c>
      <c r="AB211" s="23">
        <f>AA211-r_f</f>
        <v>-30.83843161559702</v>
      </c>
      <c r="AC211" s="22"/>
    </row>
    <row r="212" spans="1:29" x14ac:dyDescent="0.3">
      <c r="A212" s="1">
        <v>39806</v>
      </c>
      <c r="B212" s="19">
        <v>42.6</v>
      </c>
      <c r="C212" s="3">
        <f t="shared" si="38"/>
        <v>-1.8433179723502238E-2</v>
      </c>
      <c r="D212" s="2">
        <v>-1.8432999999999998E-2</v>
      </c>
      <c r="E212" s="2">
        <v>-1.7972350224021438E-7</v>
      </c>
      <c r="F212" s="2">
        <f t="shared" si="39"/>
        <v>-4.6451159999999998</v>
      </c>
      <c r="G212" s="2">
        <f t="shared" si="33"/>
        <v>-4.6551159999999996</v>
      </c>
      <c r="H212" s="20">
        <v>23.65</v>
      </c>
      <c r="I212" s="3">
        <f t="shared" si="40"/>
        <v>2.6030368763557389E-2</v>
      </c>
      <c r="J212" s="2">
        <v>2.6030000000000001E-2</v>
      </c>
      <c r="K212" s="2">
        <v>3.6876355738804656E-7</v>
      </c>
      <c r="L212" s="2">
        <f t="shared" si="41"/>
        <v>6.5595600000000003</v>
      </c>
      <c r="M212" s="2">
        <f t="shared" si="34"/>
        <v>6.5495600000000005</v>
      </c>
      <c r="N212" s="20">
        <v>43.4</v>
      </c>
      <c r="O212" s="2">
        <v>-1.0262257696693337E-2</v>
      </c>
      <c r="P212" s="2">
        <v>-1.0262E-2</v>
      </c>
      <c r="Q212" s="2">
        <v>-2.5769669333673695E-7</v>
      </c>
      <c r="R212" s="2">
        <f t="shared" si="42"/>
        <v>-2.5860240000000001</v>
      </c>
      <c r="S212" s="2">
        <f t="shared" si="35"/>
        <v>-2.5960239999999999</v>
      </c>
      <c r="T212" s="20">
        <v>4423.09</v>
      </c>
      <c r="U212" s="4">
        <v>3.9107007485486315E-3</v>
      </c>
      <c r="V212" s="4">
        <v>3.9090000000000001E-3</v>
      </c>
      <c r="W212" s="21">
        <v>1.7007485486313784E-6</v>
      </c>
      <c r="X212" s="2">
        <f t="shared" si="43"/>
        <v>0.98506800000000005</v>
      </c>
      <c r="Y212" s="2">
        <f t="shared" si="36"/>
        <v>0.97506800000000005</v>
      </c>
      <c r="Z212" s="2"/>
      <c r="AA212" s="23">
        <f t="shared" si="37"/>
        <v>-52.590732274466056</v>
      </c>
      <c r="AB212" s="23">
        <f>AA212-r_f</f>
        <v>-52.600732274466054</v>
      </c>
      <c r="AC212" s="22"/>
    </row>
    <row r="213" spans="1:29" x14ac:dyDescent="0.3">
      <c r="A213" s="1">
        <v>39805</v>
      </c>
      <c r="B213" s="19">
        <v>43.4</v>
      </c>
      <c r="C213" s="3">
        <f t="shared" si="38"/>
        <v>-2.4719101123595537E-2</v>
      </c>
      <c r="D213" s="2">
        <v>-2.4719000000000001E-2</v>
      </c>
      <c r="E213" s="2">
        <v>-1.011235955354628E-7</v>
      </c>
      <c r="F213" s="2">
        <f t="shared" si="39"/>
        <v>-6.2291880000000006</v>
      </c>
      <c r="G213" s="2">
        <f t="shared" si="33"/>
        <v>-6.2391880000000004</v>
      </c>
      <c r="H213" s="20">
        <v>23.05</v>
      </c>
      <c r="I213" s="3">
        <f t="shared" si="40"/>
        <v>-3.5564853556485268E-2</v>
      </c>
      <c r="J213" s="2">
        <v>-3.5564999999999999E-2</v>
      </c>
      <c r="K213" s="2">
        <v>1.4644351473136474E-7</v>
      </c>
      <c r="L213" s="2">
        <f t="shared" si="41"/>
        <v>-8.9623799999999996</v>
      </c>
      <c r="M213" s="2">
        <f t="shared" si="34"/>
        <v>-8.9723799999999994</v>
      </c>
      <c r="N213" s="20">
        <v>43.85</v>
      </c>
      <c r="O213" s="2">
        <v>-1.6816143497757848E-2</v>
      </c>
      <c r="P213" s="2">
        <v>-1.6816000000000001E-2</v>
      </c>
      <c r="Q213" s="2">
        <v>-1.4349775784641694E-7</v>
      </c>
      <c r="R213" s="2">
        <f t="shared" si="42"/>
        <v>-4.2376320000000005</v>
      </c>
      <c r="S213" s="2">
        <f t="shared" si="35"/>
        <v>-4.2476320000000003</v>
      </c>
      <c r="T213" s="20">
        <v>4405.8599999999997</v>
      </c>
      <c r="U213" s="4">
        <v>-2.8591964793607882E-2</v>
      </c>
      <c r="V213" s="4">
        <v>-2.8591000000000002E-2</v>
      </c>
      <c r="W213" s="21">
        <v>-9.647936078799324E-7</v>
      </c>
      <c r="X213" s="2">
        <f t="shared" si="43"/>
        <v>-7.2049320000000003</v>
      </c>
      <c r="Y213" s="2">
        <f t="shared" si="36"/>
        <v>-7.2149320000000001</v>
      </c>
      <c r="Z213" s="2"/>
      <c r="AA213" s="23">
        <f t="shared" si="37"/>
        <v>22.826539094824494</v>
      </c>
      <c r="AB213" s="23">
        <f>AA213-r_f</f>
        <v>22.816539094824492</v>
      </c>
      <c r="AC213" s="22"/>
    </row>
    <row r="214" spans="1:29" x14ac:dyDescent="0.3">
      <c r="A214" s="1">
        <v>39804</v>
      </c>
      <c r="B214" s="19">
        <v>44.5</v>
      </c>
      <c r="C214" s="3">
        <f t="shared" si="38"/>
        <v>-1.7660044150110313E-2</v>
      </c>
      <c r="D214" s="2">
        <v>-1.7659999999999999E-2</v>
      </c>
      <c r="E214" s="2">
        <v>-4.4150110314195024E-8</v>
      </c>
      <c r="F214" s="2">
        <f t="shared" si="39"/>
        <v>-4.4503199999999996</v>
      </c>
      <c r="G214" s="2">
        <f t="shared" si="33"/>
        <v>-4.4603199999999994</v>
      </c>
      <c r="H214" s="20">
        <v>23.9</v>
      </c>
      <c r="I214" s="3">
        <f t="shared" si="40"/>
        <v>-3.8229376257545383E-2</v>
      </c>
      <c r="J214" s="2">
        <v>-3.8228999999999999E-2</v>
      </c>
      <c r="K214" s="2">
        <v>-3.7625754538417322E-7</v>
      </c>
      <c r="L214" s="2">
        <f t="shared" si="41"/>
        <v>-9.6337080000000004</v>
      </c>
      <c r="M214" s="2">
        <f t="shared" si="34"/>
        <v>-9.6437080000000002</v>
      </c>
      <c r="N214" s="20">
        <v>44.6</v>
      </c>
      <c r="O214" s="2">
        <v>-7.7864293659622111E-3</v>
      </c>
      <c r="P214" s="2">
        <v>-7.7859999999999995E-3</v>
      </c>
      <c r="Q214" s="2">
        <v>-4.2936596221163081E-7</v>
      </c>
      <c r="R214" s="2">
        <f t="shared" si="42"/>
        <v>-1.9620719999999998</v>
      </c>
      <c r="S214" s="2">
        <f t="shared" si="35"/>
        <v>-1.9720719999999998</v>
      </c>
      <c r="T214" s="20">
        <v>4535.54</v>
      </c>
      <c r="U214" s="4">
        <v>-3.3865017083748811E-2</v>
      </c>
      <c r="V214" s="4">
        <v>-3.3867000000000001E-2</v>
      </c>
      <c r="W214" s="21">
        <v>1.9829162511905696E-6</v>
      </c>
      <c r="X214" s="2">
        <f t="shared" si="43"/>
        <v>-8.5344840000000008</v>
      </c>
      <c r="Y214" s="2">
        <f t="shared" si="36"/>
        <v>-8.5444840000000006</v>
      </c>
      <c r="Z214" s="2"/>
      <c r="AA214" s="23">
        <f t="shared" si="37"/>
        <v>41.682034786107494</v>
      </c>
      <c r="AB214" s="23">
        <f>AA214-r_f</f>
        <v>41.672034786107496</v>
      </c>
      <c r="AC214" s="22"/>
    </row>
    <row r="215" spans="1:29" x14ac:dyDescent="0.3">
      <c r="A215" s="1">
        <v>39801</v>
      </c>
      <c r="B215" s="19">
        <v>45.3</v>
      </c>
      <c r="C215" s="3">
        <f t="shared" si="38"/>
        <v>-7.6670317634173367E-3</v>
      </c>
      <c r="D215" s="2">
        <v>-7.6670000000000002E-3</v>
      </c>
      <c r="E215" s="2">
        <v>-3.1763417336454214E-8</v>
      </c>
      <c r="F215" s="2">
        <f t="shared" si="39"/>
        <v>-1.9320840000000001</v>
      </c>
      <c r="G215" s="2">
        <f t="shared" si="33"/>
        <v>-1.9420840000000001</v>
      </c>
      <c r="H215" s="20">
        <v>24.85</v>
      </c>
      <c r="I215" s="3">
        <f t="shared" si="40"/>
        <v>1.4285714285714344E-2</v>
      </c>
      <c r="J215" s="2">
        <v>1.4286E-2</v>
      </c>
      <c r="K215" s="2">
        <v>-2.8571428565583867E-7</v>
      </c>
      <c r="L215" s="2">
        <f t="shared" si="41"/>
        <v>3.6000719999999999</v>
      </c>
      <c r="M215" s="2">
        <f t="shared" si="34"/>
        <v>3.5900720000000002</v>
      </c>
      <c r="N215" s="20">
        <v>44.95</v>
      </c>
      <c r="O215" s="2">
        <v>-1.111111111111048E-3</v>
      </c>
      <c r="P215" s="2">
        <v>-1.111E-3</v>
      </c>
      <c r="Q215" s="2">
        <v>-1.111111110480012E-7</v>
      </c>
      <c r="R215" s="2">
        <f t="shared" si="42"/>
        <v>-0.279972</v>
      </c>
      <c r="S215" s="2">
        <f t="shared" si="35"/>
        <v>-0.28997200000000001</v>
      </c>
      <c r="T215" s="20">
        <v>4694.5200000000004</v>
      </c>
      <c r="U215" s="4">
        <v>-6.1770337883740463E-5</v>
      </c>
      <c r="V215" s="4">
        <v>-6.0000000000000002E-5</v>
      </c>
      <c r="W215" s="21">
        <v>-1.7703378837404619E-6</v>
      </c>
      <c r="X215" s="2">
        <f t="shared" si="43"/>
        <v>-1.512E-2</v>
      </c>
      <c r="Y215" s="2">
        <f t="shared" si="36"/>
        <v>-2.512E-2</v>
      </c>
      <c r="Z215" s="2"/>
      <c r="AA215" s="23">
        <f t="shared" si="37"/>
        <v>-21.180963802345488</v>
      </c>
      <c r="AB215" s="23">
        <f>AA215-r_f</f>
        <v>-21.19096380234549</v>
      </c>
      <c r="AC215" s="22"/>
    </row>
    <row r="216" spans="1:29" x14ac:dyDescent="0.3">
      <c r="A216" s="1">
        <v>39800</v>
      </c>
      <c r="B216" s="19">
        <v>45.65</v>
      </c>
      <c r="C216" s="3">
        <f t="shared" si="38"/>
        <v>9.955752212389285E-3</v>
      </c>
      <c r="D216" s="2">
        <v>9.9559999999999996E-3</v>
      </c>
      <c r="E216" s="2">
        <v>-2.4778761071458932E-7</v>
      </c>
      <c r="F216" s="2">
        <f t="shared" si="39"/>
        <v>2.508912</v>
      </c>
      <c r="G216" s="2">
        <f t="shared" si="33"/>
        <v>2.4989120000000002</v>
      </c>
      <c r="H216" s="20">
        <v>24.5</v>
      </c>
      <c r="I216" s="3">
        <f t="shared" si="40"/>
        <v>4.9250535331905716E-2</v>
      </c>
      <c r="J216" s="2">
        <v>4.9250999999999996E-2</v>
      </c>
      <c r="K216" s="2">
        <v>-4.6466809427991862E-7</v>
      </c>
      <c r="L216" s="2">
        <f t="shared" si="41"/>
        <v>12.411251999999999</v>
      </c>
      <c r="M216" s="2">
        <f t="shared" si="34"/>
        <v>12.401251999999999</v>
      </c>
      <c r="N216" s="20">
        <v>45</v>
      </c>
      <c r="O216" s="2">
        <v>-2.1739130434782608E-2</v>
      </c>
      <c r="P216" s="2">
        <v>-2.1739000000000001E-2</v>
      </c>
      <c r="Q216" s="2">
        <v>-1.3043478260671426E-7</v>
      </c>
      <c r="R216" s="2">
        <f t="shared" si="42"/>
        <v>-5.4782280000000005</v>
      </c>
      <c r="S216" s="2">
        <f t="shared" si="35"/>
        <v>-5.4882280000000003</v>
      </c>
      <c r="T216" s="20">
        <v>4694.8100000000004</v>
      </c>
      <c r="U216" s="4">
        <v>1.0066652036781244E-2</v>
      </c>
      <c r="V216" s="4">
        <v>1.0067E-2</v>
      </c>
      <c r="W216" s="21">
        <v>-3.4796321875599223E-7</v>
      </c>
      <c r="X216" s="2">
        <f t="shared" si="43"/>
        <v>2.5368839999999997</v>
      </c>
      <c r="Y216" s="2">
        <f t="shared" si="36"/>
        <v>2.5268839999999999</v>
      </c>
      <c r="Z216" s="2"/>
      <c r="AA216" s="23">
        <f t="shared" si="37"/>
        <v>-108.13212347620092</v>
      </c>
      <c r="AB216" s="23">
        <f>AA216-r_f</f>
        <v>-108.14212347620092</v>
      </c>
      <c r="AC216" s="22"/>
    </row>
    <row r="217" spans="1:29" x14ac:dyDescent="0.3">
      <c r="A217" s="1">
        <v>39799</v>
      </c>
      <c r="B217" s="19">
        <v>45.2</v>
      </c>
      <c r="C217" s="3">
        <f t="shared" si="38"/>
        <v>-1.7391304347826025E-2</v>
      </c>
      <c r="D217" s="2">
        <v>-1.7391E-2</v>
      </c>
      <c r="E217" s="2">
        <v>-3.0434782602450916E-7</v>
      </c>
      <c r="F217" s="2">
        <f t="shared" si="39"/>
        <v>-4.3825320000000003</v>
      </c>
      <c r="G217" s="2">
        <f t="shared" si="33"/>
        <v>-4.3925320000000001</v>
      </c>
      <c r="H217" s="20">
        <v>23.35</v>
      </c>
      <c r="I217" s="3">
        <f t="shared" si="40"/>
        <v>-2.1367521367520155E-3</v>
      </c>
      <c r="J217" s="2">
        <v>-2.137E-3</v>
      </c>
      <c r="K217" s="2">
        <v>2.4786324798447418E-7</v>
      </c>
      <c r="L217" s="2">
        <f t="shared" si="41"/>
        <v>-0.538524</v>
      </c>
      <c r="M217" s="2">
        <f t="shared" si="34"/>
        <v>-0.54852400000000001</v>
      </c>
      <c r="N217" s="20">
        <v>46</v>
      </c>
      <c r="O217" s="2">
        <v>3.3707865168539325E-2</v>
      </c>
      <c r="P217" s="2">
        <v>3.3708000000000002E-2</v>
      </c>
      <c r="Q217" s="2">
        <v>-1.3483146067694296E-7</v>
      </c>
      <c r="R217" s="2">
        <f t="shared" si="42"/>
        <v>8.4944160000000011</v>
      </c>
      <c r="S217" s="2">
        <f t="shared" si="35"/>
        <v>8.4844160000000013</v>
      </c>
      <c r="T217" s="20">
        <v>4648.0200000000004</v>
      </c>
      <c r="U217" s="4">
        <v>6.7426341108408703E-3</v>
      </c>
      <c r="V217" s="4">
        <v>6.7420000000000006E-3</v>
      </c>
      <c r="W217" s="21">
        <v>6.3411084086969355E-7</v>
      </c>
      <c r="X217" s="2">
        <f t="shared" si="43"/>
        <v>1.698984</v>
      </c>
      <c r="Y217" s="2">
        <f t="shared" si="36"/>
        <v>1.688984</v>
      </c>
      <c r="Z217" s="2"/>
      <c r="AA217" s="23">
        <f t="shared" si="37"/>
        <v>63.890696589261239</v>
      </c>
      <c r="AB217" s="23">
        <f>AA217-r_f</f>
        <v>63.880696589261241</v>
      </c>
      <c r="AC217" s="22"/>
    </row>
    <row r="218" spans="1:29" x14ac:dyDescent="0.3">
      <c r="A218" s="1">
        <v>39798</v>
      </c>
      <c r="B218" s="19">
        <v>46</v>
      </c>
      <c r="C218" s="3">
        <f t="shared" si="38"/>
        <v>-1.7094017094017033E-2</v>
      </c>
      <c r="D218" s="2">
        <v>-1.7094000000000002E-2</v>
      </c>
      <c r="E218" s="2">
        <v>-1.7094017031732411E-8</v>
      </c>
      <c r="F218" s="2">
        <f t="shared" si="39"/>
        <v>-4.3076880000000006</v>
      </c>
      <c r="G218" s="2">
        <f t="shared" si="33"/>
        <v>-4.3176880000000004</v>
      </c>
      <c r="H218" s="20">
        <v>23.4</v>
      </c>
      <c r="I218" s="3">
        <f t="shared" si="40"/>
        <v>1.0799136069114472E-2</v>
      </c>
      <c r="J218" s="2">
        <v>1.0799000000000001E-2</v>
      </c>
      <c r="K218" s="2">
        <v>1.3606911447062997E-7</v>
      </c>
      <c r="L218" s="2">
        <f t="shared" si="41"/>
        <v>2.7213480000000003</v>
      </c>
      <c r="M218" s="2">
        <f t="shared" si="34"/>
        <v>2.7113480000000005</v>
      </c>
      <c r="N218" s="20">
        <v>44.5</v>
      </c>
      <c r="O218" s="2">
        <v>2.416570771001144E-2</v>
      </c>
      <c r="P218" s="2">
        <v>2.4166E-2</v>
      </c>
      <c r="Q218" s="2">
        <v>-2.9228998855990174E-7</v>
      </c>
      <c r="R218" s="2">
        <f t="shared" si="42"/>
        <v>6.0898320000000004</v>
      </c>
      <c r="S218" s="2">
        <f t="shared" si="35"/>
        <v>6.0798320000000006</v>
      </c>
      <c r="T218" s="20">
        <v>4616.8900000000003</v>
      </c>
      <c r="U218" s="4">
        <v>6.8708114059805813E-4</v>
      </c>
      <c r="V218" s="4">
        <v>6.8599999999999998E-4</v>
      </c>
      <c r="W218" s="21">
        <v>1.0811405980581511E-6</v>
      </c>
      <c r="X218" s="2">
        <f t="shared" si="43"/>
        <v>0.172872</v>
      </c>
      <c r="Y218" s="2">
        <f t="shared" si="36"/>
        <v>0.16287199999999999</v>
      </c>
      <c r="Z218" s="2"/>
      <c r="AA218" s="23">
        <f t="shared" si="37"/>
        <v>29.002158113701977</v>
      </c>
      <c r="AB218" s="23">
        <f>AA218-r_f</f>
        <v>28.992158113701976</v>
      </c>
      <c r="AC218" s="22"/>
    </row>
    <row r="219" spans="1:29" x14ac:dyDescent="0.3">
      <c r="A219" s="1">
        <v>39797</v>
      </c>
      <c r="B219" s="19">
        <v>46.8</v>
      </c>
      <c r="C219" s="3">
        <f t="shared" si="38"/>
        <v>0</v>
      </c>
      <c r="D219" s="2">
        <v>0</v>
      </c>
      <c r="E219" s="2">
        <v>0</v>
      </c>
      <c r="F219" s="2">
        <f t="shared" si="39"/>
        <v>0</v>
      </c>
      <c r="G219" s="2">
        <f t="shared" si="33"/>
        <v>-0.01</v>
      </c>
      <c r="H219" s="20">
        <v>23.15</v>
      </c>
      <c r="I219" s="3">
        <f t="shared" si="40"/>
        <v>2.1645021645020413E-3</v>
      </c>
      <c r="J219" s="2">
        <v>2.1649999999999998E-3</v>
      </c>
      <c r="K219" s="2">
        <v>-4.9783549795848897E-7</v>
      </c>
      <c r="L219" s="2">
        <f t="shared" si="41"/>
        <v>0.54557999999999995</v>
      </c>
      <c r="M219" s="2">
        <f t="shared" si="34"/>
        <v>0.53557999999999995</v>
      </c>
      <c r="N219" s="20">
        <v>43.45</v>
      </c>
      <c r="O219" s="2">
        <v>3.9473684210526452E-2</v>
      </c>
      <c r="P219" s="2">
        <v>3.9474000000000002E-2</v>
      </c>
      <c r="Q219" s="2">
        <v>-3.1578947354976572E-7</v>
      </c>
      <c r="R219" s="2">
        <f t="shared" si="42"/>
        <v>9.9474480000000014</v>
      </c>
      <c r="S219" s="2">
        <f t="shared" si="35"/>
        <v>9.9374480000000016</v>
      </c>
      <c r="T219" s="20">
        <v>4613.72</v>
      </c>
      <c r="U219" s="4">
        <v>2.9556353444447625E-2</v>
      </c>
      <c r="V219" s="4">
        <v>2.9558000000000001E-2</v>
      </c>
      <c r="W219" s="21">
        <v>-1.6465555523759168E-6</v>
      </c>
      <c r="X219" s="2">
        <f t="shared" si="43"/>
        <v>7.4486160000000003</v>
      </c>
      <c r="Y219" s="2">
        <f t="shared" si="36"/>
        <v>7.4386160000000006</v>
      </c>
      <c r="Z219" s="2"/>
      <c r="AA219" s="23">
        <f t="shared" si="37"/>
        <v>66.214070743473997</v>
      </c>
      <c r="AB219" s="23">
        <f>AA219-r_f</f>
        <v>66.204070743473991</v>
      </c>
      <c r="AC219" s="22"/>
    </row>
    <row r="220" spans="1:29" x14ac:dyDescent="0.3">
      <c r="A220" s="1">
        <v>39794</v>
      </c>
      <c r="B220" s="19">
        <v>46.8</v>
      </c>
      <c r="C220" s="3">
        <f t="shared" si="38"/>
        <v>-1.7838405036726158E-2</v>
      </c>
      <c r="D220" s="2">
        <v>-1.7838E-2</v>
      </c>
      <c r="E220" s="2">
        <v>-4.0503672615876951E-7</v>
      </c>
      <c r="F220" s="2">
        <f t="shared" si="39"/>
        <v>-4.4951759999999998</v>
      </c>
      <c r="G220" s="2">
        <f t="shared" si="33"/>
        <v>-4.5051759999999996</v>
      </c>
      <c r="H220" s="20">
        <v>23.1</v>
      </c>
      <c r="I220" s="3">
        <f t="shared" si="40"/>
        <v>-6.2880324543610436E-2</v>
      </c>
      <c r="J220" s="2">
        <v>-6.2880000000000005E-2</v>
      </c>
      <c r="K220" s="2">
        <v>-3.2454361043043889E-7</v>
      </c>
      <c r="L220" s="2">
        <f t="shared" si="41"/>
        <v>-15.845760000000002</v>
      </c>
      <c r="M220" s="2">
        <f t="shared" si="34"/>
        <v>-15.855760000000002</v>
      </c>
      <c r="N220" s="20">
        <v>41.8</v>
      </c>
      <c r="O220" s="2">
        <v>-6.904231625835193E-2</v>
      </c>
      <c r="P220" s="2">
        <v>-6.9042000000000006E-2</v>
      </c>
      <c r="Q220" s="2">
        <v>-3.1625835192339302E-7</v>
      </c>
      <c r="R220" s="2">
        <f t="shared" si="42"/>
        <v>-17.398584000000003</v>
      </c>
      <c r="S220" s="2">
        <f t="shared" si="35"/>
        <v>-17.408584000000005</v>
      </c>
      <c r="T220" s="20">
        <v>4481.2700000000004</v>
      </c>
      <c r="U220" s="4">
        <v>-3.7439024652190664E-2</v>
      </c>
      <c r="V220" s="4">
        <v>-3.7441000000000002E-2</v>
      </c>
      <c r="W220" s="21">
        <v>1.9753478093381682E-6</v>
      </c>
      <c r="X220" s="2">
        <f t="shared" si="43"/>
        <v>-9.4351320000000012</v>
      </c>
      <c r="Y220" s="2">
        <f t="shared" si="36"/>
        <v>-9.445132000000001</v>
      </c>
      <c r="Z220" s="2"/>
      <c r="AA220" s="23">
        <f t="shared" si="37"/>
        <v>-31.228460468244748</v>
      </c>
      <c r="AB220" s="23">
        <f>AA220-r_f</f>
        <v>-31.23846046824475</v>
      </c>
      <c r="AC220" s="22"/>
    </row>
    <row r="221" spans="1:29" x14ac:dyDescent="0.3">
      <c r="A221" s="1">
        <v>39793</v>
      </c>
      <c r="B221" s="19">
        <v>47.65</v>
      </c>
      <c r="C221" s="3">
        <f t="shared" si="38"/>
        <v>-2.9531568228105962E-2</v>
      </c>
      <c r="D221" s="2">
        <v>-2.9531999999999999E-2</v>
      </c>
      <c r="E221" s="2">
        <v>4.3177189403692529E-7</v>
      </c>
      <c r="F221" s="2">
        <f t="shared" si="39"/>
        <v>-7.4420640000000002</v>
      </c>
      <c r="G221" s="2">
        <f t="shared" si="33"/>
        <v>-7.452064</v>
      </c>
      <c r="H221" s="20">
        <v>24.65</v>
      </c>
      <c r="I221" s="3">
        <f t="shared" si="40"/>
        <v>-2.5691699604743167E-2</v>
      </c>
      <c r="J221" s="2">
        <v>-2.5692E-2</v>
      </c>
      <c r="K221" s="2">
        <v>3.0039525683242529E-7</v>
      </c>
      <c r="L221" s="2">
        <f t="shared" si="41"/>
        <v>-6.4743839999999997</v>
      </c>
      <c r="M221" s="2">
        <f t="shared" si="34"/>
        <v>-6.4843839999999995</v>
      </c>
      <c r="N221" s="20">
        <v>44.9</v>
      </c>
      <c r="O221" s="2">
        <v>2.8636884306987402E-2</v>
      </c>
      <c r="P221" s="2">
        <v>2.8637000000000003E-2</v>
      </c>
      <c r="Q221" s="2">
        <v>-1.1569301260061504E-7</v>
      </c>
      <c r="R221" s="2">
        <f t="shared" si="42"/>
        <v>7.2165240000000006</v>
      </c>
      <c r="S221" s="2">
        <f t="shared" si="35"/>
        <v>7.2065240000000008</v>
      </c>
      <c r="T221" s="20">
        <v>4655.57</v>
      </c>
      <c r="U221" s="4">
        <v>-7.0832626795771982E-4</v>
      </c>
      <c r="V221" s="4">
        <v>-7.0699999999999995E-4</v>
      </c>
      <c r="W221" s="21">
        <v>-1.3262679577198764E-6</v>
      </c>
      <c r="X221" s="2">
        <f t="shared" si="43"/>
        <v>-0.17816399999999999</v>
      </c>
      <c r="Y221" s="2">
        <f t="shared" si="36"/>
        <v>-0.188164</v>
      </c>
      <c r="Z221" s="2"/>
      <c r="AA221" s="23">
        <f t="shared" si="37"/>
        <v>89.221214872194636</v>
      </c>
      <c r="AB221" s="23">
        <f>AA221-r_f</f>
        <v>89.211214872194631</v>
      </c>
      <c r="AC221" s="22"/>
    </row>
    <row r="222" spans="1:29" x14ac:dyDescent="0.3">
      <c r="A222" s="1">
        <v>39792</v>
      </c>
      <c r="B222" s="19">
        <v>49.1</v>
      </c>
      <c r="C222" s="3">
        <f t="shared" si="38"/>
        <v>1.4462809917355431E-2</v>
      </c>
      <c r="D222" s="2">
        <v>1.4462999999999998E-2</v>
      </c>
      <c r="E222" s="2">
        <v>-1.9008264456714385E-7</v>
      </c>
      <c r="F222" s="2">
        <f t="shared" si="39"/>
        <v>3.6446759999999996</v>
      </c>
      <c r="G222" s="2">
        <f t="shared" si="33"/>
        <v>3.6346759999999998</v>
      </c>
      <c r="H222" s="20">
        <v>25.3</v>
      </c>
      <c r="I222" s="3">
        <f t="shared" si="40"/>
        <v>3.0549898167006109E-2</v>
      </c>
      <c r="J222" s="2">
        <v>3.0550000000000001E-2</v>
      </c>
      <c r="K222" s="2">
        <v>-1.0183299389149303E-7</v>
      </c>
      <c r="L222" s="2">
        <f t="shared" si="41"/>
        <v>7.6985999999999999</v>
      </c>
      <c r="M222" s="2">
        <f t="shared" si="34"/>
        <v>7.6886000000000001</v>
      </c>
      <c r="N222" s="20">
        <v>43.65</v>
      </c>
      <c r="O222" s="2">
        <v>6.9852941176470632E-2</v>
      </c>
      <c r="P222" s="2">
        <v>6.9852999999999998E-2</v>
      </c>
      <c r="Q222" s="2">
        <v>-5.8823529366924809E-8</v>
      </c>
      <c r="R222" s="2">
        <f t="shared" si="42"/>
        <v>17.602955999999999</v>
      </c>
      <c r="S222" s="2">
        <f t="shared" si="35"/>
        <v>17.592955999999997</v>
      </c>
      <c r="T222" s="20">
        <v>4658.87</v>
      </c>
      <c r="U222" s="4">
        <v>4.1632943259715706E-2</v>
      </c>
      <c r="V222" s="4">
        <v>4.1634000000000004E-2</v>
      </c>
      <c r="W222" s="21">
        <v>-1.0567402842984186E-6</v>
      </c>
      <c r="X222" s="2">
        <f t="shared" si="43"/>
        <v>10.491768</v>
      </c>
      <c r="Y222" s="2">
        <f t="shared" si="36"/>
        <v>10.481768000000001</v>
      </c>
      <c r="Z222" s="2"/>
      <c r="AA222" s="23">
        <f t="shared" si="37"/>
        <v>78.278532764542547</v>
      </c>
      <c r="AB222" s="23">
        <f>AA222-r_f</f>
        <v>78.268532764542542</v>
      </c>
      <c r="AC222" s="22"/>
    </row>
    <row r="223" spans="1:29" x14ac:dyDescent="0.3">
      <c r="A223" s="1">
        <v>39791</v>
      </c>
      <c r="B223" s="19">
        <v>48.4</v>
      </c>
      <c r="C223" s="3">
        <f t="shared" si="38"/>
        <v>-7.179487179487209E-3</v>
      </c>
      <c r="D223" s="2">
        <v>-7.1789999999999996E-3</v>
      </c>
      <c r="E223" s="2">
        <v>-4.871794872093535E-7</v>
      </c>
      <c r="F223" s="2">
        <f t="shared" si="39"/>
        <v>-1.8091079999999999</v>
      </c>
      <c r="G223" s="2">
        <f t="shared" si="33"/>
        <v>-1.8191079999999999</v>
      </c>
      <c r="H223" s="20">
        <v>24.55</v>
      </c>
      <c r="I223" s="3">
        <f t="shared" si="40"/>
        <v>2.0408163265306411E-3</v>
      </c>
      <c r="J223" s="2">
        <v>2.0409999999999998E-3</v>
      </c>
      <c r="K223" s="2">
        <v>-1.8367346935879367E-7</v>
      </c>
      <c r="L223" s="2">
        <f t="shared" si="41"/>
        <v>0.51433200000000001</v>
      </c>
      <c r="M223" s="2">
        <f t="shared" si="34"/>
        <v>0.504332</v>
      </c>
      <c r="N223" s="20">
        <v>40.799999999999997</v>
      </c>
      <c r="O223" s="2">
        <v>2.5125628140703519E-2</v>
      </c>
      <c r="P223" s="2">
        <v>2.5125999999999999E-2</v>
      </c>
      <c r="Q223" s="2">
        <v>-3.7185929648020366E-7</v>
      </c>
      <c r="R223" s="2">
        <f t="shared" si="42"/>
        <v>6.3317519999999998</v>
      </c>
      <c r="S223" s="2">
        <f t="shared" si="35"/>
        <v>6.321752</v>
      </c>
      <c r="T223" s="20">
        <v>4472.66</v>
      </c>
      <c r="U223" s="4">
        <v>1.22965011667304E-2</v>
      </c>
      <c r="V223" s="4">
        <v>1.2295E-2</v>
      </c>
      <c r="W223" s="21">
        <v>1.5011667303995585E-6</v>
      </c>
      <c r="X223" s="2">
        <f t="shared" si="43"/>
        <v>3.0983400000000003</v>
      </c>
      <c r="Y223" s="2">
        <f t="shared" si="36"/>
        <v>3.0883400000000005</v>
      </c>
      <c r="Z223" s="2"/>
      <c r="AA223" s="23">
        <f t="shared" si="37"/>
        <v>41.946907424417681</v>
      </c>
      <c r="AB223" s="23">
        <f>AA223-r_f</f>
        <v>41.936907424417683</v>
      </c>
      <c r="AC223" s="22"/>
    </row>
    <row r="224" spans="1:29" x14ac:dyDescent="0.3">
      <c r="A224" s="1">
        <v>39790</v>
      </c>
      <c r="B224" s="19">
        <v>48.75</v>
      </c>
      <c r="C224" s="3">
        <f t="shared" si="38"/>
        <v>0</v>
      </c>
      <c r="D224" s="2">
        <v>0</v>
      </c>
      <c r="E224" s="2">
        <v>0</v>
      </c>
      <c r="F224" s="2">
        <f t="shared" si="39"/>
        <v>0</v>
      </c>
      <c r="G224" s="2">
        <f t="shared" si="33"/>
        <v>-0.01</v>
      </c>
      <c r="H224" s="20">
        <v>24.5</v>
      </c>
      <c r="I224" s="3">
        <f t="shared" si="40"/>
        <v>4.2553191489361701E-2</v>
      </c>
      <c r="J224" s="2">
        <v>4.2553000000000001E-2</v>
      </c>
      <c r="K224" s="2">
        <v>1.9148936170054753E-7</v>
      </c>
      <c r="L224" s="2">
        <f t="shared" si="41"/>
        <v>10.723356000000001</v>
      </c>
      <c r="M224" s="2">
        <f t="shared" si="34"/>
        <v>10.713356000000001</v>
      </c>
      <c r="N224" s="20">
        <v>39.799999999999997</v>
      </c>
      <c r="O224" s="2">
        <v>6.9892473118279411E-2</v>
      </c>
      <c r="P224" s="2">
        <v>6.989200000000001E-2</v>
      </c>
      <c r="Q224" s="2">
        <v>4.7311827940099693E-7</v>
      </c>
      <c r="R224" s="2">
        <f t="shared" si="42"/>
        <v>17.612784000000001</v>
      </c>
      <c r="S224" s="2">
        <f t="shared" si="35"/>
        <v>17.602784</v>
      </c>
      <c r="T224" s="20">
        <v>4418.33</v>
      </c>
      <c r="U224" s="4">
        <v>4.5741253991058189E-2</v>
      </c>
      <c r="V224" s="4">
        <v>4.5740999999999997E-2</v>
      </c>
      <c r="W224" s="21">
        <v>2.5399105819251533E-7</v>
      </c>
      <c r="X224" s="2">
        <f t="shared" si="43"/>
        <v>11.526731999999999</v>
      </c>
      <c r="Y224" s="2">
        <f t="shared" si="36"/>
        <v>11.516731999999999</v>
      </c>
      <c r="Z224" s="2"/>
      <c r="AA224" s="23">
        <f t="shared" si="37"/>
        <v>63.002739925381739</v>
      </c>
      <c r="AB224" s="23">
        <f>AA224-r_f</f>
        <v>62.992739925381741</v>
      </c>
      <c r="AC224" s="22"/>
    </row>
    <row r="225" spans="1:29" x14ac:dyDescent="0.3">
      <c r="A225" s="1">
        <v>39787</v>
      </c>
      <c r="B225" s="19">
        <v>48.75</v>
      </c>
      <c r="C225" s="3">
        <f t="shared" si="38"/>
        <v>-2.0470829068577568E-3</v>
      </c>
      <c r="D225" s="2">
        <v>-2.0469999999999998E-3</v>
      </c>
      <c r="E225" s="2">
        <v>-8.290685775706394E-8</v>
      </c>
      <c r="F225" s="2">
        <f t="shared" si="39"/>
        <v>-0.51584399999999997</v>
      </c>
      <c r="G225" s="2">
        <f t="shared" si="33"/>
        <v>-0.52584399999999998</v>
      </c>
      <c r="H225" s="20">
        <v>23.5</v>
      </c>
      <c r="I225" s="3">
        <f t="shared" si="40"/>
        <v>-3.8854805725971345E-2</v>
      </c>
      <c r="J225" s="2">
        <v>-3.8855000000000001E-2</v>
      </c>
      <c r="K225" s="2">
        <v>1.9427402865590526E-7</v>
      </c>
      <c r="L225" s="2">
        <f t="shared" si="41"/>
        <v>-9.7914600000000007</v>
      </c>
      <c r="M225" s="2">
        <f t="shared" si="34"/>
        <v>-9.8014600000000005</v>
      </c>
      <c r="N225" s="20">
        <v>37.200000000000003</v>
      </c>
      <c r="O225" s="2">
        <v>4.0485829959515706E-3</v>
      </c>
      <c r="P225" s="2">
        <v>4.0489999999999996E-3</v>
      </c>
      <c r="Q225" s="2">
        <v>-4.1700404842907879E-7</v>
      </c>
      <c r="R225" s="2">
        <f t="shared" si="42"/>
        <v>1.0203479999999998</v>
      </c>
      <c r="S225" s="2">
        <f t="shared" si="35"/>
        <v>1.0103479999999998</v>
      </c>
      <c r="T225" s="20">
        <v>4225.07</v>
      </c>
      <c r="U225" s="4">
        <v>-7.0247428882998491E-3</v>
      </c>
      <c r="V225" s="4">
        <v>-7.0239999999999999E-3</v>
      </c>
      <c r="W225" s="21">
        <v>-7.4288829984923282E-7</v>
      </c>
      <c r="X225" s="2">
        <f t="shared" si="43"/>
        <v>-1.7700480000000001</v>
      </c>
      <c r="Y225" s="2">
        <f t="shared" si="36"/>
        <v>-1.7800480000000001</v>
      </c>
      <c r="Z225" s="2"/>
      <c r="AA225" s="23">
        <f t="shared" si="37"/>
        <v>61.735033315364241</v>
      </c>
      <c r="AB225" s="23">
        <f>AA225-r_f</f>
        <v>61.725033315364243</v>
      </c>
      <c r="AC225" s="22"/>
    </row>
    <row r="226" spans="1:29" x14ac:dyDescent="0.3">
      <c r="A226" s="1">
        <v>39786</v>
      </c>
      <c r="B226" s="19">
        <v>48.85</v>
      </c>
      <c r="C226" s="3">
        <f t="shared" si="38"/>
        <v>-1.0224948875255044E-3</v>
      </c>
      <c r="D226" s="2">
        <v>-1.0219999999999999E-3</v>
      </c>
      <c r="E226" s="2">
        <v>-4.9488752550445013E-7</v>
      </c>
      <c r="F226" s="2">
        <f t="shared" si="39"/>
        <v>-0.257544</v>
      </c>
      <c r="G226" s="2">
        <f t="shared" si="33"/>
        <v>-0.267544</v>
      </c>
      <c r="H226" s="20">
        <v>24.45</v>
      </c>
      <c r="I226" s="3">
        <f t="shared" si="40"/>
        <v>-4.1176470588235321E-2</v>
      </c>
      <c r="J226" s="2">
        <v>-4.1176000000000004E-2</v>
      </c>
      <c r="K226" s="2">
        <v>-4.7058823531703764E-7</v>
      </c>
      <c r="L226" s="2">
        <f t="shared" si="41"/>
        <v>-10.376352000000001</v>
      </c>
      <c r="M226" s="2">
        <f t="shared" si="34"/>
        <v>-10.386352</v>
      </c>
      <c r="N226" s="20">
        <v>37.049999999999997</v>
      </c>
      <c r="O226" s="2">
        <v>-2.6917900403768888E-3</v>
      </c>
      <c r="P226" s="2">
        <v>-2.6919999999999999E-3</v>
      </c>
      <c r="Q226" s="2">
        <v>2.0995962311115557E-7</v>
      </c>
      <c r="R226" s="2">
        <f t="shared" si="42"/>
        <v>-0.67838399999999999</v>
      </c>
      <c r="S226" s="2">
        <f t="shared" si="35"/>
        <v>-0.688384</v>
      </c>
      <c r="T226" s="20">
        <v>4254.96</v>
      </c>
      <c r="U226" s="4">
        <v>-1.2142289994103021E-2</v>
      </c>
      <c r="V226" s="4">
        <v>-1.2140999999999999E-2</v>
      </c>
      <c r="W226" s="21">
        <v>-1.289994103021927E-6</v>
      </c>
      <c r="X226" s="2">
        <f t="shared" si="43"/>
        <v>-3.0595319999999999</v>
      </c>
      <c r="Y226" s="2">
        <f t="shared" si="36"/>
        <v>-3.0695319999999997</v>
      </c>
      <c r="Z226" s="2"/>
      <c r="AA226" s="23">
        <f t="shared" si="37"/>
        <v>53.056711980435885</v>
      </c>
      <c r="AB226" s="23">
        <f>AA226-r_f</f>
        <v>53.046711980435887</v>
      </c>
      <c r="AC226" s="22"/>
    </row>
    <row r="227" spans="1:29" x14ac:dyDescent="0.3">
      <c r="A227" s="1">
        <v>39785</v>
      </c>
      <c r="B227" s="19">
        <v>48.9</v>
      </c>
      <c r="C227" s="3">
        <f t="shared" si="38"/>
        <v>0</v>
      </c>
      <c r="D227" s="2">
        <v>0</v>
      </c>
      <c r="E227" s="2">
        <v>0</v>
      </c>
      <c r="F227" s="2">
        <f t="shared" si="39"/>
        <v>0</v>
      </c>
      <c r="G227" s="2">
        <f t="shared" si="33"/>
        <v>-0.01</v>
      </c>
      <c r="H227" s="20">
        <v>25.5</v>
      </c>
      <c r="I227" s="3">
        <f t="shared" si="40"/>
        <v>9.9009900990099011E-3</v>
      </c>
      <c r="J227" s="2">
        <v>9.9010000000000001E-3</v>
      </c>
      <c r="K227" s="2">
        <v>-9.9009900989682764E-9</v>
      </c>
      <c r="L227" s="2">
        <f t="shared" si="41"/>
        <v>2.4950519999999998</v>
      </c>
      <c r="M227" s="2">
        <f t="shared" si="34"/>
        <v>2.485052</v>
      </c>
      <c r="N227" s="20">
        <v>37.15</v>
      </c>
      <c r="O227" s="2">
        <v>-2.1080368906455975E-2</v>
      </c>
      <c r="P227" s="2">
        <v>-2.1080000000000002E-2</v>
      </c>
      <c r="Q227" s="2">
        <v>-3.6890645597337235E-7</v>
      </c>
      <c r="R227" s="2">
        <f t="shared" si="42"/>
        <v>-5.3121600000000004</v>
      </c>
      <c r="S227" s="2">
        <f t="shared" si="35"/>
        <v>-5.3221600000000002</v>
      </c>
      <c r="T227" s="20">
        <v>4307.26</v>
      </c>
      <c r="U227" s="4">
        <v>-1.1411574071948769E-2</v>
      </c>
      <c r="V227" s="4">
        <v>-1.1412E-2</v>
      </c>
      <c r="W227" s="21">
        <v>4.2592805123142785E-7</v>
      </c>
      <c r="X227" s="2">
        <f t="shared" si="43"/>
        <v>-2.8758240000000002</v>
      </c>
      <c r="Y227" s="2">
        <f t="shared" si="36"/>
        <v>-2.8858239999999999</v>
      </c>
      <c r="Z227" s="2"/>
      <c r="AA227" s="23">
        <f t="shared" si="37"/>
        <v>-50.847590783740181</v>
      </c>
      <c r="AB227" s="23">
        <f>AA227-r_f</f>
        <v>-50.857590783740179</v>
      </c>
      <c r="AC227" s="22"/>
    </row>
    <row r="228" spans="1:29" x14ac:dyDescent="0.3">
      <c r="A228" s="1">
        <v>39784</v>
      </c>
      <c r="B228" s="19">
        <v>48.9</v>
      </c>
      <c r="C228" s="3">
        <f t="shared" si="38"/>
        <v>-2.0408163265306411E-3</v>
      </c>
      <c r="D228" s="2">
        <v>-2.0409999999999998E-3</v>
      </c>
      <c r="E228" s="2">
        <v>1.8367346935879367E-7</v>
      </c>
      <c r="F228" s="2">
        <f t="shared" si="39"/>
        <v>-0.51433200000000001</v>
      </c>
      <c r="G228" s="2">
        <f t="shared" si="33"/>
        <v>-0.52433200000000002</v>
      </c>
      <c r="H228" s="20">
        <v>25.25</v>
      </c>
      <c r="I228" s="3">
        <f t="shared" si="40"/>
        <v>2.6422764227642215E-2</v>
      </c>
      <c r="J228" s="2">
        <v>2.6423000000000002E-2</v>
      </c>
      <c r="K228" s="2">
        <v>-2.3577235778657335E-7</v>
      </c>
      <c r="L228" s="2">
        <f t="shared" si="41"/>
        <v>6.6585960000000002</v>
      </c>
      <c r="M228" s="2">
        <f t="shared" si="34"/>
        <v>6.6485960000000004</v>
      </c>
      <c r="N228" s="20">
        <v>37.950000000000003</v>
      </c>
      <c r="O228" s="2">
        <v>-6.9852941176470451E-2</v>
      </c>
      <c r="P228" s="2">
        <v>-6.9852999999999998E-2</v>
      </c>
      <c r="Q228" s="2">
        <v>5.8823529547336051E-8</v>
      </c>
      <c r="R228" s="2">
        <f t="shared" si="42"/>
        <v>-17.602955999999999</v>
      </c>
      <c r="S228" s="2">
        <f t="shared" si="35"/>
        <v>-17.612956000000001</v>
      </c>
      <c r="T228" s="20">
        <v>4356.9799999999996</v>
      </c>
      <c r="U228" s="4">
        <v>-3.5731437689640141E-2</v>
      </c>
      <c r="V228" s="4">
        <v>-3.5730999999999999E-2</v>
      </c>
      <c r="W228" s="21">
        <v>-4.3768964014256895E-7</v>
      </c>
      <c r="X228" s="2">
        <f t="shared" si="43"/>
        <v>-9.004211999999999</v>
      </c>
      <c r="Y228" s="2">
        <f t="shared" si="36"/>
        <v>-9.0142119999999988</v>
      </c>
      <c r="Z228" s="2"/>
      <c r="AA228" s="23">
        <f t="shared" si="37"/>
        <v>-159.34198660770502</v>
      </c>
      <c r="AB228" s="23">
        <f>AA228-r_f</f>
        <v>-159.35198660770502</v>
      </c>
      <c r="AC228" s="22"/>
    </row>
    <row r="229" spans="1:29" x14ac:dyDescent="0.3">
      <c r="A229" s="1">
        <v>39783</v>
      </c>
      <c r="B229" s="19">
        <v>49</v>
      </c>
      <c r="C229" s="3">
        <f t="shared" si="38"/>
        <v>7.1942446043165758E-3</v>
      </c>
      <c r="D229" s="2">
        <v>7.1940000000000007E-3</v>
      </c>
      <c r="E229" s="2">
        <v>2.4460431657501863E-7</v>
      </c>
      <c r="F229" s="2">
        <f t="shared" si="39"/>
        <v>1.8128880000000003</v>
      </c>
      <c r="G229" s="2">
        <f t="shared" si="33"/>
        <v>1.8028880000000003</v>
      </c>
      <c r="H229" s="20">
        <v>24.6</v>
      </c>
      <c r="I229" s="3">
        <f t="shared" si="40"/>
        <v>-2.1868787276341835E-2</v>
      </c>
      <c r="J229" s="2">
        <v>-2.1869E-2</v>
      </c>
      <c r="K229" s="2">
        <v>2.1272365816407679E-7</v>
      </c>
      <c r="L229" s="2">
        <f t="shared" si="41"/>
        <v>-5.5109880000000002</v>
      </c>
      <c r="M229" s="2">
        <f t="shared" si="34"/>
        <v>-5.520988</v>
      </c>
      <c r="N229" s="20">
        <v>40.799999999999997</v>
      </c>
      <c r="O229" s="2">
        <v>0</v>
      </c>
      <c r="P229" s="2">
        <v>0</v>
      </c>
      <c r="Q229" s="2">
        <v>0</v>
      </c>
      <c r="R229" s="2">
        <f t="shared" si="42"/>
        <v>0</v>
      </c>
      <c r="S229" s="2">
        <f t="shared" si="35"/>
        <v>-0.01</v>
      </c>
      <c r="T229" s="20">
        <v>4518.43</v>
      </c>
      <c r="U229" s="4">
        <v>1.2989604281144115E-2</v>
      </c>
      <c r="V229" s="4">
        <v>1.2988999999999999E-2</v>
      </c>
      <c r="W229" s="21">
        <v>6.0428114411620326E-7</v>
      </c>
      <c r="X229" s="2">
        <f t="shared" si="43"/>
        <v>3.2732279999999996</v>
      </c>
      <c r="Y229" s="2">
        <f t="shared" si="36"/>
        <v>3.2632279999999998</v>
      </c>
      <c r="Z229" s="2"/>
      <c r="AA229" s="23">
        <f t="shared" si="37"/>
        <v>29.901564924362813</v>
      </c>
      <c r="AB229" s="23">
        <f>AA229-r_f</f>
        <v>29.891564924362811</v>
      </c>
      <c r="AC229" s="22"/>
    </row>
    <row r="230" spans="1:29" x14ac:dyDescent="0.3">
      <c r="A230" s="1">
        <v>39780</v>
      </c>
      <c r="B230" s="19">
        <v>48.65</v>
      </c>
      <c r="C230" s="3">
        <f t="shared" si="38"/>
        <v>0</v>
      </c>
      <c r="D230" s="2">
        <v>0</v>
      </c>
      <c r="E230" s="2">
        <v>0</v>
      </c>
      <c r="F230" s="2">
        <f t="shared" si="39"/>
        <v>0</v>
      </c>
      <c r="G230" s="2">
        <f t="shared" si="33"/>
        <v>-0.01</v>
      </c>
      <c r="H230" s="20">
        <v>25.15</v>
      </c>
      <c r="I230" s="3">
        <f t="shared" si="40"/>
        <v>-7.889546351084924E-3</v>
      </c>
      <c r="J230" s="2">
        <v>-7.8900000000000012E-3</v>
      </c>
      <c r="K230" s="2">
        <v>4.5364891507714E-7</v>
      </c>
      <c r="L230" s="2">
        <f t="shared" si="41"/>
        <v>-1.9882800000000003</v>
      </c>
      <c r="M230" s="2">
        <f t="shared" si="34"/>
        <v>-1.9982800000000003</v>
      </c>
      <c r="N230" s="20">
        <v>40.799999999999997</v>
      </c>
      <c r="O230" s="2">
        <v>-2.4449877750611594E-3</v>
      </c>
      <c r="P230" s="2">
        <v>-2.4450000000000001E-3</v>
      </c>
      <c r="Q230" s="2">
        <v>1.222493884074638E-8</v>
      </c>
      <c r="R230" s="2">
        <f t="shared" si="42"/>
        <v>-0.61614000000000002</v>
      </c>
      <c r="S230" s="2">
        <f t="shared" si="35"/>
        <v>-0.62614000000000003</v>
      </c>
      <c r="T230" s="20">
        <v>4460.49</v>
      </c>
      <c r="U230" s="4">
        <v>1.5133314622508632E-3</v>
      </c>
      <c r="V230" s="4">
        <v>1.5129999999999998E-3</v>
      </c>
      <c r="W230" s="21">
        <v>3.3146225086335378E-7</v>
      </c>
      <c r="X230" s="2">
        <f t="shared" si="43"/>
        <v>0.38127599999999995</v>
      </c>
      <c r="Y230" s="2">
        <f t="shared" si="36"/>
        <v>0.37127599999999994</v>
      </c>
      <c r="Z230" s="2"/>
      <c r="AA230" s="23">
        <f t="shared" si="37"/>
        <v>6.7624464088134681</v>
      </c>
      <c r="AB230" s="23">
        <f>AA230-r_f</f>
        <v>6.7524464088134684</v>
      </c>
      <c r="AC230" s="22"/>
    </row>
    <row r="231" spans="1:29" x14ac:dyDescent="0.3">
      <c r="A231" s="1">
        <v>39779</v>
      </c>
      <c r="B231" s="19">
        <v>48.65</v>
      </c>
      <c r="C231" s="3">
        <f t="shared" si="38"/>
        <v>2.6371308016877638E-2</v>
      </c>
      <c r="D231" s="2">
        <v>2.6371000000000002E-2</v>
      </c>
      <c r="E231" s="2">
        <v>3.0801687763565289E-7</v>
      </c>
      <c r="F231" s="2">
        <f t="shared" si="39"/>
        <v>6.6454920000000008</v>
      </c>
      <c r="G231" s="2">
        <f t="shared" si="33"/>
        <v>6.6354920000000011</v>
      </c>
      <c r="H231" s="20">
        <v>25.35</v>
      </c>
      <c r="I231" s="3">
        <f t="shared" si="40"/>
        <v>2.0120724346076459E-2</v>
      </c>
      <c r="J231" s="2">
        <v>2.0121000000000003E-2</v>
      </c>
      <c r="K231" s="2">
        <v>-2.7565392354475526E-7</v>
      </c>
      <c r="L231" s="2">
        <f t="shared" si="41"/>
        <v>5.0704920000000007</v>
      </c>
      <c r="M231" s="2">
        <f t="shared" si="34"/>
        <v>5.0604920000000009</v>
      </c>
      <c r="N231" s="20">
        <v>40.9</v>
      </c>
      <c r="O231" s="2">
        <v>4.8717948717948684E-2</v>
      </c>
      <c r="P231" s="2">
        <v>4.8718000000000004E-2</v>
      </c>
      <c r="Q231" s="2">
        <v>-5.1282051320711286E-8</v>
      </c>
      <c r="R231" s="2">
        <f t="shared" si="42"/>
        <v>12.276936000000001</v>
      </c>
      <c r="S231" s="2">
        <f t="shared" si="35"/>
        <v>12.266936000000001</v>
      </c>
      <c r="T231" s="20">
        <v>4453.75</v>
      </c>
      <c r="U231" s="4">
        <v>4.2593286202537529E-2</v>
      </c>
      <c r="V231" s="4">
        <v>4.2592999999999999E-2</v>
      </c>
      <c r="W231" s="21">
        <v>2.8620253753053326E-7</v>
      </c>
      <c r="X231" s="2">
        <f t="shared" si="43"/>
        <v>10.733435999999999</v>
      </c>
      <c r="Y231" s="2">
        <f t="shared" si="36"/>
        <v>10.723436</v>
      </c>
      <c r="Z231" s="2"/>
      <c r="AA231" s="23">
        <f t="shared" si="37"/>
        <v>54.601729605352205</v>
      </c>
      <c r="AB231" s="23">
        <f>AA231-r_f</f>
        <v>54.591729605352207</v>
      </c>
      <c r="AC231" s="22"/>
    </row>
    <row r="232" spans="1:29" x14ac:dyDescent="0.3">
      <c r="A232" s="1">
        <v>39778</v>
      </c>
      <c r="B232" s="19">
        <v>47.4</v>
      </c>
      <c r="C232" s="3">
        <f t="shared" si="38"/>
        <v>0</v>
      </c>
      <c r="D232" s="2">
        <v>0</v>
      </c>
      <c r="E232" s="2">
        <v>0</v>
      </c>
      <c r="F232" s="2">
        <f t="shared" si="39"/>
        <v>0</v>
      </c>
      <c r="G232" s="2">
        <f t="shared" si="33"/>
        <v>-0.01</v>
      </c>
      <c r="H232" s="20">
        <v>24.85</v>
      </c>
      <c r="I232" s="3">
        <f t="shared" si="40"/>
        <v>2.6859504132231492E-2</v>
      </c>
      <c r="J232" s="2">
        <v>2.6859999999999998E-2</v>
      </c>
      <c r="K232" s="2">
        <v>-4.9586776850601977E-7</v>
      </c>
      <c r="L232" s="2">
        <f t="shared" si="41"/>
        <v>6.7687199999999992</v>
      </c>
      <c r="M232" s="2">
        <f t="shared" si="34"/>
        <v>6.7587199999999994</v>
      </c>
      <c r="N232" s="20">
        <v>39</v>
      </c>
      <c r="O232" s="2">
        <v>-2.2556390977443573E-2</v>
      </c>
      <c r="P232" s="2">
        <v>-2.2556E-2</v>
      </c>
      <c r="Q232" s="2">
        <v>-3.909774435734148E-7</v>
      </c>
      <c r="R232" s="2">
        <f t="shared" si="42"/>
        <v>-5.6841119999999998</v>
      </c>
      <c r="S232" s="2">
        <f t="shared" si="35"/>
        <v>-5.6941119999999996</v>
      </c>
      <c r="T232" s="20">
        <v>4271.8</v>
      </c>
      <c r="U232" s="4">
        <v>1.2445827835059734E-3</v>
      </c>
      <c r="V232" s="4">
        <v>1.245E-3</v>
      </c>
      <c r="W232" s="21">
        <v>-4.1721649402665095E-7</v>
      </c>
      <c r="X232" s="2">
        <f t="shared" si="43"/>
        <v>0.31374000000000002</v>
      </c>
      <c r="Y232" s="2">
        <f t="shared" si="36"/>
        <v>0.30374000000000001</v>
      </c>
      <c r="Z232" s="2"/>
      <c r="AA232" s="23">
        <f t="shared" si="37"/>
        <v>-77.191359480796692</v>
      </c>
      <c r="AB232" s="23">
        <f>AA232-r_f</f>
        <v>-77.201359480796697</v>
      </c>
      <c r="AC232" s="22"/>
    </row>
    <row r="233" spans="1:29" x14ac:dyDescent="0.3">
      <c r="A233" s="1">
        <v>39777</v>
      </c>
      <c r="B233" s="19">
        <v>47.4</v>
      </c>
      <c r="C233" s="3">
        <f t="shared" si="38"/>
        <v>-1.0438413361169102E-2</v>
      </c>
      <c r="D233" s="2">
        <v>-1.0438000000000001E-2</v>
      </c>
      <c r="E233" s="2">
        <v>-4.1336116910102583E-7</v>
      </c>
      <c r="F233" s="2">
        <f t="shared" si="39"/>
        <v>-2.6303760000000005</v>
      </c>
      <c r="G233" s="2">
        <f t="shared" si="33"/>
        <v>-2.6403760000000003</v>
      </c>
      <c r="H233" s="20">
        <v>24.2</v>
      </c>
      <c r="I233" s="3">
        <f t="shared" si="40"/>
        <v>0</v>
      </c>
      <c r="J233" s="2">
        <v>0</v>
      </c>
      <c r="K233" s="2">
        <v>0</v>
      </c>
      <c r="L233" s="2">
        <f t="shared" si="41"/>
        <v>0</v>
      </c>
      <c r="M233" s="2">
        <f t="shared" si="34"/>
        <v>-0.01</v>
      </c>
      <c r="N233" s="20">
        <v>39.9</v>
      </c>
      <c r="O233" s="2">
        <v>6.9705093833780207E-2</v>
      </c>
      <c r="P233" s="2">
        <v>6.9705000000000003E-2</v>
      </c>
      <c r="Q233" s="2">
        <v>9.3833780204222172E-8</v>
      </c>
      <c r="R233" s="2">
        <f t="shared" si="42"/>
        <v>17.565660000000001</v>
      </c>
      <c r="S233" s="2">
        <f t="shared" si="35"/>
        <v>17.55566</v>
      </c>
      <c r="T233" s="20">
        <v>4266.49</v>
      </c>
      <c r="U233" s="4">
        <v>2.5465444389430176E-2</v>
      </c>
      <c r="V233" s="4">
        <v>2.5464000000000001E-2</v>
      </c>
      <c r="W233" s="21">
        <v>1.4443894301753579E-6</v>
      </c>
      <c r="X233" s="2">
        <f t="shared" si="43"/>
        <v>6.4169280000000004</v>
      </c>
      <c r="Y233" s="2">
        <f t="shared" si="36"/>
        <v>6.4069280000000006</v>
      </c>
      <c r="Z233" s="2"/>
      <c r="AA233" s="23">
        <f t="shared" si="37"/>
        <v>123.33858045949407</v>
      </c>
      <c r="AB233" s="23">
        <f>AA233-r_f</f>
        <v>123.32858045949406</v>
      </c>
      <c r="AC233" s="22"/>
    </row>
    <row r="234" spans="1:29" x14ac:dyDescent="0.3">
      <c r="A234" s="1">
        <v>39776</v>
      </c>
      <c r="B234" s="19">
        <v>47.9</v>
      </c>
      <c r="C234" s="3">
        <f t="shared" si="38"/>
        <v>0</v>
      </c>
      <c r="D234" s="2">
        <v>0</v>
      </c>
      <c r="E234" s="2">
        <v>0</v>
      </c>
      <c r="F234" s="2">
        <f t="shared" si="39"/>
        <v>0</v>
      </c>
      <c r="G234" s="2">
        <f t="shared" si="33"/>
        <v>-0.01</v>
      </c>
      <c r="H234" s="20">
        <v>24.2</v>
      </c>
      <c r="I234" s="3">
        <f t="shared" si="40"/>
        <v>4.7619047619047526E-2</v>
      </c>
      <c r="J234" s="2">
        <v>4.7618999999999995E-2</v>
      </c>
      <c r="K234" s="2">
        <v>4.761904753153301E-8</v>
      </c>
      <c r="L234" s="2">
        <f t="shared" si="41"/>
        <v>11.999987999999998</v>
      </c>
      <c r="M234" s="2">
        <f t="shared" si="34"/>
        <v>11.989987999999999</v>
      </c>
      <c r="N234" s="20">
        <v>37.299999999999997</v>
      </c>
      <c r="O234" s="2">
        <v>-3.1168831168831242E-2</v>
      </c>
      <c r="P234" s="2">
        <v>-3.1168999999999999E-2</v>
      </c>
      <c r="Q234" s="2">
        <v>1.6883116875712756E-7</v>
      </c>
      <c r="R234" s="2">
        <f t="shared" si="42"/>
        <v>-7.8545879999999997</v>
      </c>
      <c r="S234" s="2">
        <f t="shared" si="35"/>
        <v>-7.8645879999999995</v>
      </c>
      <c r="T234" s="20">
        <v>4160.54</v>
      </c>
      <c r="U234" s="4">
        <v>-2.5317062645346311E-3</v>
      </c>
      <c r="V234" s="4">
        <v>-2.5309999999999998E-3</v>
      </c>
      <c r="W234" s="21">
        <v>-7.062645346312367E-7</v>
      </c>
      <c r="X234" s="2">
        <f t="shared" si="43"/>
        <v>-0.63781199999999993</v>
      </c>
      <c r="Y234" s="2">
        <f t="shared" si="36"/>
        <v>-0.64781199999999994</v>
      </c>
      <c r="Z234" s="2"/>
      <c r="AA234" s="23">
        <f t="shared" si="37"/>
        <v>-121.37776003672229</v>
      </c>
      <c r="AB234" s="23">
        <f>AA234-r_f</f>
        <v>-121.3877600367223</v>
      </c>
      <c r="AC234" s="22"/>
    </row>
    <row r="235" spans="1:29" x14ac:dyDescent="0.3">
      <c r="A235" s="1">
        <v>39773</v>
      </c>
      <c r="B235" s="19">
        <v>47.9</v>
      </c>
      <c r="C235" s="3">
        <f t="shared" si="38"/>
        <v>-6.0784313725490223E-2</v>
      </c>
      <c r="D235" s="2">
        <v>-6.0784000000000005E-2</v>
      </c>
      <c r="E235" s="2">
        <v>-3.1372549021829732E-7</v>
      </c>
      <c r="F235" s="2">
        <f t="shared" si="39"/>
        <v>-15.317568000000001</v>
      </c>
      <c r="G235" s="2">
        <f t="shared" si="33"/>
        <v>-15.327568000000001</v>
      </c>
      <c r="H235" s="20">
        <v>23.1</v>
      </c>
      <c r="I235" s="3">
        <f t="shared" si="40"/>
        <v>6.451612903225816E-2</v>
      </c>
      <c r="J235" s="2">
        <v>6.4516000000000004E-2</v>
      </c>
      <c r="K235" s="2">
        <v>1.2903225815596997E-7</v>
      </c>
      <c r="L235" s="2">
        <f t="shared" si="41"/>
        <v>16.258032</v>
      </c>
      <c r="M235" s="2">
        <f t="shared" si="34"/>
        <v>16.248031999999998</v>
      </c>
      <c r="N235" s="20">
        <v>38.5</v>
      </c>
      <c r="O235" s="2">
        <v>4.6195652173913124E-2</v>
      </c>
      <c r="P235" s="2">
        <v>4.6196000000000001E-2</v>
      </c>
      <c r="Q235" s="2">
        <v>-3.4782608687722316E-7</v>
      </c>
      <c r="R235" s="2">
        <f t="shared" si="42"/>
        <v>11.641392</v>
      </c>
      <c r="S235" s="2">
        <f t="shared" si="35"/>
        <v>11.631392</v>
      </c>
      <c r="T235" s="20">
        <v>4171.1000000000004</v>
      </c>
      <c r="U235" s="4">
        <v>1.984630543799051E-2</v>
      </c>
      <c r="V235" s="4">
        <v>1.9844999999999998E-2</v>
      </c>
      <c r="W235" s="21">
        <v>1.3054379905119706E-6</v>
      </c>
      <c r="X235" s="2">
        <f t="shared" si="43"/>
        <v>5.0009399999999999</v>
      </c>
      <c r="Y235" s="2">
        <f t="shared" si="36"/>
        <v>4.9909400000000002</v>
      </c>
      <c r="Z235" s="2"/>
      <c r="AA235" s="23">
        <f t="shared" si="37"/>
        <v>-3.1577999229741383</v>
      </c>
      <c r="AB235" s="23">
        <f>AA235-r_f</f>
        <v>-3.167799922974138</v>
      </c>
      <c r="AC235" s="22"/>
    </row>
    <row r="236" spans="1:29" x14ac:dyDescent="0.3">
      <c r="A236" s="1">
        <v>39772</v>
      </c>
      <c r="B236" s="19">
        <v>51</v>
      </c>
      <c r="C236" s="3">
        <f t="shared" si="38"/>
        <v>-5.2044609665427462E-2</v>
      </c>
      <c r="D236" s="2">
        <v>-5.2045000000000001E-2</v>
      </c>
      <c r="E236" s="2">
        <v>3.9033457253923043E-7</v>
      </c>
      <c r="F236" s="2">
        <f t="shared" si="39"/>
        <v>-13.11534</v>
      </c>
      <c r="G236" s="2">
        <f t="shared" si="33"/>
        <v>-13.12534</v>
      </c>
      <c r="H236" s="20">
        <v>21.7</v>
      </c>
      <c r="I236" s="3">
        <f t="shared" si="40"/>
        <v>-6.8669527896995763E-2</v>
      </c>
      <c r="J236" s="2">
        <v>-6.8669999999999995E-2</v>
      </c>
      <c r="K236" s="2">
        <v>4.7210300423150553E-7</v>
      </c>
      <c r="L236" s="2">
        <f t="shared" si="41"/>
        <v>-17.304839999999999</v>
      </c>
      <c r="M236" s="2">
        <f t="shared" si="34"/>
        <v>-17.31484</v>
      </c>
      <c r="N236" s="20">
        <v>36.799999999999997</v>
      </c>
      <c r="O236" s="2">
        <v>-3.157894736842113E-2</v>
      </c>
      <c r="P236" s="2">
        <v>-3.1579000000000003E-2</v>
      </c>
      <c r="Q236" s="2">
        <v>5.2631578872919249E-8</v>
      </c>
      <c r="R236" s="2">
        <f t="shared" si="42"/>
        <v>-7.9579080000000006</v>
      </c>
      <c r="S236" s="2">
        <f t="shared" si="35"/>
        <v>-7.9679080000000004</v>
      </c>
      <c r="T236" s="20">
        <v>4089.93</v>
      </c>
      <c r="U236" s="4">
        <v>-4.5321176725979219E-2</v>
      </c>
      <c r="V236" s="4">
        <v>-4.5321999999999994E-2</v>
      </c>
      <c r="W236" s="21">
        <v>8.2327402077531087E-7</v>
      </c>
      <c r="X236" s="2">
        <f t="shared" si="43"/>
        <v>-11.421143999999998</v>
      </c>
      <c r="Y236" s="2">
        <f t="shared" si="36"/>
        <v>-11.431143999999998</v>
      </c>
      <c r="Z236" s="2"/>
      <c r="AA236" s="23">
        <f t="shared" si="37"/>
        <v>46.073478170069258</v>
      </c>
      <c r="AB236" s="23">
        <f>AA236-r_f</f>
        <v>46.06347817006926</v>
      </c>
      <c r="AC236" s="22"/>
    </row>
    <row r="237" spans="1:29" x14ac:dyDescent="0.3">
      <c r="A237" s="1">
        <v>39771</v>
      </c>
      <c r="B237" s="19">
        <v>53.8</v>
      </c>
      <c r="C237" s="3">
        <f t="shared" si="38"/>
        <v>-3.7037037037037563E-3</v>
      </c>
      <c r="D237" s="2">
        <v>-3.7040000000000003E-3</v>
      </c>
      <c r="E237" s="2">
        <v>2.9629629624394055E-7</v>
      </c>
      <c r="F237" s="2">
        <f t="shared" si="39"/>
        <v>-0.93340800000000002</v>
      </c>
      <c r="G237" s="2">
        <f t="shared" si="33"/>
        <v>-0.94340800000000002</v>
      </c>
      <c r="H237" s="20">
        <v>23.3</v>
      </c>
      <c r="I237" s="3">
        <f t="shared" si="40"/>
        <v>-2.9166666666666636E-2</v>
      </c>
      <c r="J237" s="2">
        <v>-2.9167000000000002E-2</v>
      </c>
      <c r="K237" s="2">
        <v>3.333333333660482E-7</v>
      </c>
      <c r="L237" s="2">
        <f t="shared" si="41"/>
        <v>-7.3500840000000007</v>
      </c>
      <c r="M237" s="2">
        <f t="shared" si="34"/>
        <v>-7.3600840000000005</v>
      </c>
      <c r="N237" s="20">
        <v>38</v>
      </c>
      <c r="O237" s="2">
        <v>-1.2987012987012988E-2</v>
      </c>
      <c r="P237" s="2">
        <v>-1.2987E-2</v>
      </c>
      <c r="Q237" s="2">
        <v>-1.2987012987589197E-8</v>
      </c>
      <c r="R237" s="2">
        <f t="shared" si="42"/>
        <v>-3.2727240000000002</v>
      </c>
      <c r="S237" s="2">
        <f t="shared" si="35"/>
        <v>-3.282724</v>
      </c>
      <c r="T237" s="20">
        <v>4284.09</v>
      </c>
      <c r="U237" s="4">
        <v>-4.8987498780539126E-3</v>
      </c>
      <c r="V237" s="4">
        <v>-4.8980000000000004E-3</v>
      </c>
      <c r="W237" s="21">
        <v>-7.4987805391210638E-7</v>
      </c>
      <c r="X237" s="2">
        <f t="shared" si="43"/>
        <v>-1.2342960000000001</v>
      </c>
      <c r="Y237" s="2">
        <f t="shared" si="36"/>
        <v>-1.2442960000000001</v>
      </c>
      <c r="Z237" s="2"/>
      <c r="AA237" s="23">
        <f t="shared" si="37"/>
        <v>18.448145721420147</v>
      </c>
      <c r="AB237" s="23">
        <f>AA237-r_f</f>
        <v>18.438145721420145</v>
      </c>
      <c r="AC237" s="22"/>
    </row>
    <row r="238" spans="1:29" x14ac:dyDescent="0.3">
      <c r="A238" s="1">
        <v>39770</v>
      </c>
      <c r="B238" s="19">
        <v>54</v>
      </c>
      <c r="C238" s="3">
        <f t="shared" si="38"/>
        <v>0</v>
      </c>
      <c r="D238" s="2">
        <v>0</v>
      </c>
      <c r="E238" s="2">
        <v>0</v>
      </c>
      <c r="F238" s="2">
        <f t="shared" si="39"/>
        <v>0</v>
      </c>
      <c r="G238" s="2">
        <f t="shared" si="33"/>
        <v>-0.01</v>
      </c>
      <c r="H238" s="20">
        <v>24</v>
      </c>
      <c r="I238" s="3">
        <f t="shared" si="40"/>
        <v>-5.3254437869822535E-2</v>
      </c>
      <c r="J238" s="2">
        <v>-5.3254000000000003E-2</v>
      </c>
      <c r="K238" s="2">
        <v>-4.3786982253241069E-7</v>
      </c>
      <c r="L238" s="2">
        <f t="shared" si="41"/>
        <v>-13.420008000000001</v>
      </c>
      <c r="M238" s="2">
        <f t="shared" si="34"/>
        <v>-13.430008000000001</v>
      </c>
      <c r="N238" s="20">
        <v>38.5</v>
      </c>
      <c r="O238" s="2">
        <v>-5.6372549019607775E-2</v>
      </c>
      <c r="P238" s="2">
        <v>-5.6372999999999999E-2</v>
      </c>
      <c r="Q238" s="2">
        <v>4.5098039222479791E-7</v>
      </c>
      <c r="R238" s="2">
        <f t="shared" si="42"/>
        <v>-14.205996000000001</v>
      </c>
      <c r="S238" s="2">
        <f t="shared" si="35"/>
        <v>-14.215996000000001</v>
      </c>
      <c r="T238" s="20">
        <v>4305.18</v>
      </c>
      <c r="U238" s="4">
        <v>-3.032118563899272E-2</v>
      </c>
      <c r="V238" s="4">
        <v>-3.0322000000000002E-2</v>
      </c>
      <c r="W238" s="21">
        <v>8.1436100728138339E-7</v>
      </c>
      <c r="X238" s="2">
        <f t="shared" si="43"/>
        <v>-7.6411440000000006</v>
      </c>
      <c r="Y238" s="2">
        <f t="shared" si="36"/>
        <v>-7.6511440000000004</v>
      </c>
      <c r="Z238" s="2"/>
      <c r="AA238" s="23">
        <f t="shared" si="37"/>
        <v>-24.298342350674861</v>
      </c>
      <c r="AB238" s="23">
        <f>AA238-r_f</f>
        <v>-24.308342350674863</v>
      </c>
      <c r="AC238" s="22"/>
    </row>
    <row r="239" spans="1:29" x14ac:dyDescent="0.3">
      <c r="A239" s="1">
        <v>39769</v>
      </c>
      <c r="B239" s="19">
        <v>54</v>
      </c>
      <c r="C239" s="3">
        <f t="shared" si="38"/>
        <v>1.3133208255159529E-2</v>
      </c>
      <c r="D239" s="2">
        <v>1.3132999999999999E-2</v>
      </c>
      <c r="E239" s="2">
        <v>2.082551595304627E-7</v>
      </c>
      <c r="F239" s="2">
        <f t="shared" si="39"/>
        <v>3.3095159999999999</v>
      </c>
      <c r="G239" s="2">
        <f t="shared" si="33"/>
        <v>3.2995160000000001</v>
      </c>
      <c r="H239" s="20">
        <v>25.35</v>
      </c>
      <c r="I239" s="3">
        <f t="shared" si="40"/>
        <v>6.9620253164557055E-2</v>
      </c>
      <c r="J239" s="2">
        <v>6.9620000000000001E-2</v>
      </c>
      <c r="K239" s="2">
        <v>2.5316455705415297E-7</v>
      </c>
      <c r="L239" s="2">
        <f t="shared" si="41"/>
        <v>17.544240000000002</v>
      </c>
      <c r="M239" s="2">
        <f t="shared" si="34"/>
        <v>17.53424</v>
      </c>
      <c r="N239" s="20">
        <v>40.799999999999997</v>
      </c>
      <c r="O239" s="2">
        <v>-2.1582733812949777E-2</v>
      </c>
      <c r="P239" s="2">
        <v>-2.1583000000000001E-2</v>
      </c>
      <c r="Q239" s="2">
        <v>2.6618705022476985E-7</v>
      </c>
      <c r="R239" s="2">
        <f t="shared" si="42"/>
        <v>-5.4389160000000007</v>
      </c>
      <c r="S239" s="2">
        <f t="shared" si="35"/>
        <v>-5.4489160000000005</v>
      </c>
      <c r="T239" s="20">
        <v>4439.8</v>
      </c>
      <c r="U239" s="4">
        <v>-2.8971186021963385E-3</v>
      </c>
      <c r="V239" s="4">
        <v>-2.8939999999999999E-3</v>
      </c>
      <c r="W239" s="21">
        <v>-3.1186021963386726E-6</v>
      </c>
      <c r="X239" s="2">
        <f t="shared" si="43"/>
        <v>-0.72928799999999994</v>
      </c>
      <c r="Y239" s="2">
        <f t="shared" si="36"/>
        <v>-0.73928799999999995</v>
      </c>
      <c r="Z239" s="2"/>
      <c r="AA239" s="23">
        <f t="shared" si="37"/>
        <v>-136.7119419043317</v>
      </c>
      <c r="AB239" s="23">
        <f>AA239-r_f</f>
        <v>-136.72194190433169</v>
      </c>
      <c r="AC239" s="22"/>
    </row>
    <row r="240" spans="1:29" x14ac:dyDescent="0.3">
      <c r="A240" s="1">
        <v>39766</v>
      </c>
      <c r="B240" s="19">
        <v>53.3</v>
      </c>
      <c r="C240" s="3">
        <f t="shared" si="38"/>
        <v>3.7664783427494488E-3</v>
      </c>
      <c r="D240" s="2">
        <v>3.7659999999999998E-3</v>
      </c>
      <c r="E240" s="2">
        <v>4.7834274944898517E-7</v>
      </c>
      <c r="F240" s="2">
        <f t="shared" si="39"/>
        <v>0.94903199999999999</v>
      </c>
      <c r="G240" s="2">
        <f t="shared" si="33"/>
        <v>0.93903199999999998</v>
      </c>
      <c r="H240" s="20">
        <v>23.7</v>
      </c>
      <c r="I240" s="3">
        <f t="shared" si="40"/>
        <v>2.1551724137931036E-2</v>
      </c>
      <c r="J240" s="2">
        <v>2.1551999999999998E-2</v>
      </c>
      <c r="K240" s="2">
        <v>-2.7586206896232368E-7</v>
      </c>
      <c r="L240" s="2">
        <f t="shared" si="41"/>
        <v>5.4311039999999995</v>
      </c>
      <c r="M240" s="2">
        <f t="shared" si="34"/>
        <v>5.4211039999999997</v>
      </c>
      <c r="N240" s="20">
        <v>41.7</v>
      </c>
      <c r="O240" s="2">
        <v>2.96296296296297E-2</v>
      </c>
      <c r="P240" s="2">
        <v>2.963E-2</v>
      </c>
      <c r="Q240" s="2">
        <v>-3.7037037029993836E-7</v>
      </c>
      <c r="R240" s="2">
        <f t="shared" si="42"/>
        <v>7.4667599999999998</v>
      </c>
      <c r="S240" s="2">
        <f t="shared" si="35"/>
        <v>7.4567600000000001</v>
      </c>
      <c r="T240" s="20">
        <v>4452.7</v>
      </c>
      <c r="U240" s="4">
        <v>3.3507367339442682E-3</v>
      </c>
      <c r="V240" s="4">
        <v>3.3479999999999998E-3</v>
      </c>
      <c r="W240" s="21">
        <v>2.7367339442683526E-6</v>
      </c>
      <c r="X240" s="2">
        <f t="shared" si="43"/>
        <v>0.843696</v>
      </c>
      <c r="Y240" s="2">
        <f t="shared" si="36"/>
        <v>0.83369599999999999</v>
      </c>
      <c r="Z240" s="2"/>
      <c r="AA240" s="23">
        <f t="shared" si="37"/>
        <v>21.407611600937766</v>
      </c>
      <c r="AB240" s="23">
        <f>AA240-r_f</f>
        <v>21.397611600937765</v>
      </c>
      <c r="AC240" s="22"/>
    </row>
    <row r="241" spans="1:29" x14ac:dyDescent="0.3">
      <c r="A241" s="1">
        <v>39765</v>
      </c>
      <c r="B241" s="19">
        <v>53.1</v>
      </c>
      <c r="C241" s="3">
        <f t="shared" si="38"/>
        <v>0</v>
      </c>
      <c r="D241" s="2">
        <v>0</v>
      </c>
      <c r="E241" s="2">
        <v>0</v>
      </c>
      <c r="F241" s="2">
        <f t="shared" si="39"/>
        <v>0</v>
      </c>
      <c r="G241" s="2">
        <f t="shared" si="33"/>
        <v>-0.01</v>
      </c>
      <c r="H241" s="20">
        <v>23.2</v>
      </c>
      <c r="I241" s="3">
        <f t="shared" si="40"/>
        <v>-4.1322314049586778E-2</v>
      </c>
      <c r="J241" s="2">
        <v>-4.1321999999999998E-2</v>
      </c>
      <c r="K241" s="2">
        <v>-3.1404958678038497E-7</v>
      </c>
      <c r="L241" s="2">
        <f t="shared" si="41"/>
        <v>-10.413143999999999</v>
      </c>
      <c r="M241" s="2">
        <f t="shared" si="34"/>
        <v>-10.423143999999999</v>
      </c>
      <c r="N241" s="20">
        <v>40.5</v>
      </c>
      <c r="O241" s="2">
        <v>-6.6820276497695827E-2</v>
      </c>
      <c r="P241" s="2">
        <v>-6.6820000000000004E-2</v>
      </c>
      <c r="Q241" s="2">
        <v>-2.7649769582249739E-7</v>
      </c>
      <c r="R241" s="2">
        <f t="shared" si="42"/>
        <v>-16.838640000000002</v>
      </c>
      <c r="S241" s="2">
        <f t="shared" si="35"/>
        <v>-16.848640000000003</v>
      </c>
      <c r="T241" s="20">
        <v>4437.83</v>
      </c>
      <c r="U241" s="4">
        <v>-3.8508786563739641E-2</v>
      </c>
      <c r="V241" s="4">
        <v>-3.8507E-2</v>
      </c>
      <c r="W241" s="21">
        <v>-1.7865637396419221E-6</v>
      </c>
      <c r="X241" s="2">
        <f t="shared" si="43"/>
        <v>-9.7037639999999996</v>
      </c>
      <c r="Y241" s="2">
        <f t="shared" si="36"/>
        <v>-9.7137639999999994</v>
      </c>
      <c r="Z241" s="2"/>
      <c r="AA241" s="23">
        <f t="shared" si="37"/>
        <v>-59.338001512228708</v>
      </c>
      <c r="AB241" s="23">
        <f>AA241-r_f</f>
        <v>-59.348001512228706</v>
      </c>
      <c r="AC241" s="22"/>
    </row>
    <row r="242" spans="1:29" x14ac:dyDescent="0.3">
      <c r="A242" s="1">
        <v>39764</v>
      </c>
      <c r="B242" s="19">
        <v>53.1</v>
      </c>
      <c r="C242" s="3">
        <f t="shared" si="38"/>
        <v>-3.2786885245901586E-2</v>
      </c>
      <c r="D242" s="2">
        <v>-3.2787000000000004E-2</v>
      </c>
      <c r="E242" s="2">
        <v>1.1475409841810169E-7</v>
      </c>
      <c r="F242" s="2">
        <f t="shared" si="39"/>
        <v>-8.2623240000000013</v>
      </c>
      <c r="G242" s="2">
        <f t="shared" si="33"/>
        <v>-8.2723240000000011</v>
      </c>
      <c r="H242" s="20">
        <v>24.2</v>
      </c>
      <c r="I242" s="3">
        <f t="shared" si="40"/>
        <v>-6.9230769230769262E-2</v>
      </c>
      <c r="J242" s="2">
        <v>-6.9231000000000001E-2</v>
      </c>
      <c r="K242" s="2">
        <v>2.3076923073850342E-7</v>
      </c>
      <c r="L242" s="2">
        <f t="shared" si="41"/>
        <v>-17.446211999999999</v>
      </c>
      <c r="M242" s="2">
        <f t="shared" si="34"/>
        <v>-17.456212000000001</v>
      </c>
      <c r="N242" s="20">
        <v>43.4</v>
      </c>
      <c r="O242" s="2">
        <v>6.9605568445474976E-3</v>
      </c>
      <c r="P242" s="2">
        <v>6.9610000000000002E-3</v>
      </c>
      <c r="Q242" s="2">
        <v>-4.4315545250257771E-7</v>
      </c>
      <c r="R242" s="2">
        <f t="shared" si="42"/>
        <v>1.7541720000000001</v>
      </c>
      <c r="S242" s="2">
        <f t="shared" si="35"/>
        <v>1.7441720000000001</v>
      </c>
      <c r="T242" s="20">
        <v>4615.57</v>
      </c>
      <c r="U242" s="4">
        <v>-4.9584246869185979E-3</v>
      </c>
      <c r="V242" s="4">
        <v>-4.9610000000000001E-3</v>
      </c>
      <c r="W242" s="21">
        <v>2.5753130814022696E-6</v>
      </c>
      <c r="X242" s="2">
        <f t="shared" si="43"/>
        <v>-1.2501720000000001</v>
      </c>
      <c r="Y242" s="2">
        <f t="shared" si="36"/>
        <v>-1.2601720000000001</v>
      </c>
      <c r="Z242" s="2"/>
      <c r="AA242" s="23">
        <f t="shared" si="37"/>
        <v>112.51214562120165</v>
      </c>
      <c r="AB242" s="23">
        <f>AA242-r_f</f>
        <v>112.50214562120165</v>
      </c>
      <c r="AC242" s="22"/>
    </row>
    <row r="243" spans="1:29" x14ac:dyDescent="0.3">
      <c r="A243" s="1">
        <v>39763</v>
      </c>
      <c r="B243" s="19">
        <v>54.9</v>
      </c>
      <c r="C243" s="3">
        <f t="shared" si="38"/>
        <v>-1.2589928057554007E-2</v>
      </c>
      <c r="D243" s="2">
        <v>-1.2589999999999999E-2</v>
      </c>
      <c r="E243" s="2">
        <v>7.1942445991832193E-8</v>
      </c>
      <c r="F243" s="2">
        <f t="shared" si="39"/>
        <v>-3.1726799999999997</v>
      </c>
      <c r="G243" s="2">
        <f t="shared" si="33"/>
        <v>-3.1826799999999995</v>
      </c>
      <c r="H243" s="20">
        <v>26</v>
      </c>
      <c r="I243" s="3">
        <f t="shared" si="40"/>
        <v>5.6910569105690999E-2</v>
      </c>
      <c r="J243" s="2">
        <v>5.6910999999999996E-2</v>
      </c>
      <c r="K243" s="2">
        <v>-4.3089430899756476E-7</v>
      </c>
      <c r="L243" s="2">
        <f t="shared" si="41"/>
        <v>14.341571999999999</v>
      </c>
      <c r="M243" s="2">
        <f t="shared" si="34"/>
        <v>14.331572</v>
      </c>
      <c r="N243" s="20">
        <v>43.1</v>
      </c>
      <c r="O243" s="2">
        <v>-2.3148148148148476E-3</v>
      </c>
      <c r="P243" s="2">
        <v>-2.3150000000000002E-3</v>
      </c>
      <c r="Q243" s="2">
        <v>1.8518518515257126E-7</v>
      </c>
      <c r="R243" s="2">
        <f t="shared" si="42"/>
        <v>-0.58338000000000001</v>
      </c>
      <c r="S243" s="2">
        <f t="shared" si="35"/>
        <v>-0.59338000000000002</v>
      </c>
      <c r="T243" s="20">
        <v>4638.57</v>
      </c>
      <c r="U243" s="4">
        <v>-2.1454474112234265E-2</v>
      </c>
      <c r="V243" s="4">
        <v>-2.1451999999999999E-2</v>
      </c>
      <c r="W243" s="21">
        <v>-2.4741122342658572E-6</v>
      </c>
      <c r="X243" s="2">
        <f t="shared" si="43"/>
        <v>-5.4059039999999996</v>
      </c>
      <c r="Y243" s="2">
        <f t="shared" si="36"/>
        <v>-5.4159039999999994</v>
      </c>
      <c r="Z243" s="2"/>
      <c r="AA243" s="23">
        <f t="shared" si="37"/>
        <v>-82.498189802436215</v>
      </c>
      <c r="AB243" s="23">
        <f>AA243-r_f</f>
        <v>-82.50818980243622</v>
      </c>
      <c r="AC243" s="22"/>
    </row>
    <row r="244" spans="1:29" x14ac:dyDescent="0.3">
      <c r="A244" s="1">
        <v>39762</v>
      </c>
      <c r="B244" s="19">
        <v>55.6</v>
      </c>
      <c r="C244" s="3">
        <f t="shared" si="38"/>
        <v>1.8018018018018274E-3</v>
      </c>
      <c r="D244" s="2">
        <v>1.802E-3</v>
      </c>
      <c r="E244" s="2">
        <v>-1.9819819817258263E-7</v>
      </c>
      <c r="F244" s="2">
        <f t="shared" si="39"/>
        <v>0.45410400000000001</v>
      </c>
      <c r="G244" s="2">
        <f t="shared" si="33"/>
        <v>0.444104</v>
      </c>
      <c r="H244" s="20">
        <v>24.6</v>
      </c>
      <c r="I244" s="3">
        <f t="shared" si="40"/>
        <v>6.9565217391304404E-2</v>
      </c>
      <c r="J244" s="2">
        <v>6.9565000000000002E-2</v>
      </c>
      <c r="K244" s="2">
        <v>2.1739130440234788E-7</v>
      </c>
      <c r="L244" s="2">
        <f t="shared" si="41"/>
        <v>17.530380000000001</v>
      </c>
      <c r="M244" s="2">
        <f t="shared" si="34"/>
        <v>17.520379999999999</v>
      </c>
      <c r="N244" s="20">
        <v>43.2</v>
      </c>
      <c r="O244" s="2">
        <v>-6.8965517241378659E-3</v>
      </c>
      <c r="P244" s="2">
        <v>-6.8969999999999995E-3</v>
      </c>
      <c r="Q244" s="2">
        <v>4.482758621335986E-7</v>
      </c>
      <c r="R244" s="2">
        <f t="shared" si="42"/>
        <v>-1.7380439999999999</v>
      </c>
      <c r="S244" s="2">
        <f t="shared" si="35"/>
        <v>-1.7480439999999999</v>
      </c>
      <c r="T244" s="20">
        <v>4740.2700000000004</v>
      </c>
      <c r="U244" s="4">
        <v>-4.3438562900504409E-4</v>
      </c>
      <c r="V244" s="4">
        <v>-4.3599999999999997E-4</v>
      </c>
      <c r="W244" s="21">
        <v>1.6143709949558815E-6</v>
      </c>
      <c r="X244" s="2">
        <f t="shared" si="43"/>
        <v>-0.109872</v>
      </c>
      <c r="Y244" s="2">
        <f t="shared" si="36"/>
        <v>-0.11987199999999999</v>
      </c>
      <c r="Z244" s="2"/>
      <c r="AA244" s="23">
        <f t="shared" si="37"/>
        <v>-109.72180064799582</v>
      </c>
      <c r="AB244" s="23">
        <f>AA244-r_f</f>
        <v>-109.73180064799583</v>
      </c>
      <c r="AC244" s="22"/>
    </row>
    <row r="245" spans="1:29" x14ac:dyDescent="0.3">
      <c r="A245" s="1">
        <v>39759</v>
      </c>
      <c r="B245" s="19">
        <v>55.5</v>
      </c>
      <c r="C245" s="3">
        <f t="shared" si="38"/>
        <v>1.8050541516245744E-3</v>
      </c>
      <c r="D245" s="2">
        <v>1.805E-3</v>
      </c>
      <c r="E245" s="2">
        <v>5.4151624574423976E-8</v>
      </c>
      <c r="F245" s="2">
        <f t="shared" si="39"/>
        <v>0.45485999999999999</v>
      </c>
      <c r="G245" s="2">
        <f t="shared" si="33"/>
        <v>0.44485999999999998</v>
      </c>
      <c r="H245" s="20">
        <v>23</v>
      </c>
      <c r="I245" s="3">
        <f t="shared" si="40"/>
        <v>4.072398190045242E-2</v>
      </c>
      <c r="J245" s="2">
        <v>4.0724000000000003E-2</v>
      </c>
      <c r="K245" s="2">
        <v>-1.8099547582917097E-8</v>
      </c>
      <c r="L245" s="2">
        <f t="shared" si="41"/>
        <v>10.262448000000001</v>
      </c>
      <c r="M245" s="2">
        <f t="shared" si="34"/>
        <v>10.252448000000001</v>
      </c>
      <c r="N245" s="20">
        <v>43.5</v>
      </c>
      <c r="O245" s="2">
        <v>-2.5755879059350471E-2</v>
      </c>
      <c r="P245" s="2">
        <v>-2.5756000000000001E-2</v>
      </c>
      <c r="Q245" s="2">
        <v>1.2094064952977712E-7</v>
      </c>
      <c r="R245" s="2">
        <f t="shared" si="42"/>
        <v>-6.4905120000000007</v>
      </c>
      <c r="S245" s="2">
        <f t="shared" si="35"/>
        <v>-6.5005120000000005</v>
      </c>
      <c r="T245" s="20">
        <v>4742.33</v>
      </c>
      <c r="U245" s="4">
        <v>1.027029560386186E-2</v>
      </c>
      <c r="V245" s="4">
        <v>1.027E-2</v>
      </c>
      <c r="W245" s="21">
        <v>2.9560386186067156E-7</v>
      </c>
      <c r="X245" s="2">
        <f t="shared" si="43"/>
        <v>2.5880399999999999</v>
      </c>
      <c r="Y245" s="2">
        <f t="shared" si="36"/>
        <v>2.5780400000000001</v>
      </c>
      <c r="Z245" s="2"/>
      <c r="AA245" s="23">
        <f t="shared" si="37"/>
        <v>-102.4075120480428</v>
      </c>
      <c r="AB245" s="23">
        <f>AA245-r_f</f>
        <v>-102.41751204804281</v>
      </c>
      <c r="AC245" s="22"/>
    </row>
    <row r="246" spans="1:29" x14ac:dyDescent="0.3">
      <c r="A246" s="1">
        <v>39758</v>
      </c>
      <c r="B246" s="19">
        <v>55.4</v>
      </c>
      <c r="C246" s="3">
        <f t="shared" si="38"/>
        <v>-3.484320557491289E-2</v>
      </c>
      <c r="D246" s="2">
        <v>-3.4842999999999999E-2</v>
      </c>
      <c r="E246" s="2">
        <v>-2.0557491289124874E-7</v>
      </c>
      <c r="F246" s="2">
        <f t="shared" si="39"/>
        <v>-8.7804359999999999</v>
      </c>
      <c r="G246" s="2">
        <f t="shared" si="33"/>
        <v>-8.7904359999999997</v>
      </c>
      <c r="H246" s="20">
        <v>22.1</v>
      </c>
      <c r="I246" s="3">
        <f t="shared" si="40"/>
        <v>-4.5356371490280656E-2</v>
      </c>
      <c r="J246" s="2">
        <v>-4.5355999999999994E-2</v>
      </c>
      <c r="K246" s="2">
        <v>-3.7149028066230105E-7</v>
      </c>
      <c r="L246" s="2">
        <f t="shared" si="41"/>
        <v>-11.429711999999999</v>
      </c>
      <c r="M246" s="2">
        <f t="shared" si="34"/>
        <v>-11.439711999999998</v>
      </c>
      <c r="N246" s="20">
        <v>44.65</v>
      </c>
      <c r="O246" s="2">
        <v>-6.9791666666666696E-2</v>
      </c>
      <c r="P246" s="2">
        <v>-6.9791999999999993E-2</v>
      </c>
      <c r="Q246" s="2">
        <v>3.3333333329665926E-7</v>
      </c>
      <c r="R246" s="2">
        <f t="shared" si="42"/>
        <v>-17.587584</v>
      </c>
      <c r="S246" s="2">
        <f t="shared" si="35"/>
        <v>-17.597584000000001</v>
      </c>
      <c r="T246" s="20">
        <v>4694.12</v>
      </c>
      <c r="U246" s="4">
        <v>-5.7076167174876423E-2</v>
      </c>
      <c r="V246" s="4">
        <v>-5.7074E-2</v>
      </c>
      <c r="W246" s="21">
        <v>-2.1671748764232057E-6</v>
      </c>
      <c r="X246" s="2">
        <f t="shared" si="43"/>
        <v>-14.382648</v>
      </c>
      <c r="Y246" s="2">
        <f t="shared" si="36"/>
        <v>-14.392647999999999</v>
      </c>
      <c r="Z246" s="2"/>
      <c r="AA246" s="23">
        <f t="shared" si="37"/>
        <v>-55.36353454202888</v>
      </c>
      <c r="AB246" s="23">
        <f>AA246-r_f</f>
        <v>-55.373534542028878</v>
      </c>
      <c r="AC246" s="22"/>
    </row>
    <row r="247" spans="1:29" x14ac:dyDescent="0.3">
      <c r="A247" s="1">
        <v>39757</v>
      </c>
      <c r="B247" s="19">
        <v>57.4</v>
      </c>
      <c r="C247" s="3">
        <f t="shared" si="38"/>
        <v>5.2539404553414559E-3</v>
      </c>
      <c r="D247" s="2">
        <v>5.254E-3</v>
      </c>
      <c r="E247" s="2">
        <v>-5.9544658544130602E-8</v>
      </c>
      <c r="F247" s="2">
        <f t="shared" si="39"/>
        <v>1.3240080000000001</v>
      </c>
      <c r="G247" s="2">
        <f t="shared" si="33"/>
        <v>1.3140080000000001</v>
      </c>
      <c r="H247" s="20">
        <v>23.15</v>
      </c>
      <c r="I247" s="3">
        <f t="shared" si="40"/>
        <v>0</v>
      </c>
      <c r="J247" s="2">
        <v>0</v>
      </c>
      <c r="K247" s="2">
        <v>0</v>
      </c>
      <c r="L247" s="2">
        <f t="shared" si="41"/>
        <v>0</v>
      </c>
      <c r="M247" s="2">
        <f t="shared" si="34"/>
        <v>-0.01</v>
      </c>
      <c r="N247" s="20">
        <v>48</v>
      </c>
      <c r="O247" s="2">
        <v>0</v>
      </c>
      <c r="P247" s="2">
        <v>0</v>
      </c>
      <c r="Q247" s="2">
        <v>0</v>
      </c>
      <c r="R247" s="2">
        <f t="shared" si="42"/>
        <v>0</v>
      </c>
      <c r="S247" s="2">
        <f t="shared" si="35"/>
        <v>-0.01</v>
      </c>
      <c r="T247" s="20">
        <v>4978.26</v>
      </c>
      <c r="U247" s="4">
        <v>-2.878242529488444E-3</v>
      </c>
      <c r="V247" s="4">
        <v>-2.8799999999999997E-3</v>
      </c>
      <c r="W247" s="21">
        <v>1.7574705115557324E-6</v>
      </c>
      <c r="X247" s="2">
        <f t="shared" si="43"/>
        <v>-0.72575999999999996</v>
      </c>
      <c r="Y247" s="2">
        <f t="shared" si="36"/>
        <v>-0.73575999999999997</v>
      </c>
      <c r="Z247" s="2"/>
      <c r="AA247" s="23">
        <f t="shared" si="37"/>
        <v>-0.53343892317327024</v>
      </c>
      <c r="AB247" s="23">
        <f>AA247-r_f</f>
        <v>-0.54343892317327025</v>
      </c>
      <c r="AC247" s="22"/>
    </row>
    <row r="248" spans="1:29" x14ac:dyDescent="0.3">
      <c r="A248" s="1">
        <v>39756</v>
      </c>
      <c r="B248" s="19">
        <v>57.1</v>
      </c>
      <c r="C248" s="3">
        <f t="shared" si="38"/>
        <v>1.7543859649123057E-3</v>
      </c>
      <c r="D248" s="2">
        <v>1.7539999999999999E-3</v>
      </c>
      <c r="E248" s="2">
        <v>3.859649123057543E-7</v>
      </c>
      <c r="F248" s="2">
        <f t="shared" si="39"/>
        <v>0.44200799999999996</v>
      </c>
      <c r="G248" s="2">
        <f t="shared" si="33"/>
        <v>0.43200799999999995</v>
      </c>
      <c r="H248" s="20">
        <v>23.15</v>
      </c>
      <c r="I248" s="3">
        <f t="shared" si="40"/>
        <v>6.9284064665127029E-2</v>
      </c>
      <c r="J248" s="2">
        <v>6.9283999999999998E-2</v>
      </c>
      <c r="K248" s="2">
        <v>6.466512703084959E-8</v>
      </c>
      <c r="L248" s="2">
        <f t="shared" si="41"/>
        <v>17.459568000000001</v>
      </c>
      <c r="M248" s="2">
        <f t="shared" si="34"/>
        <v>17.449567999999999</v>
      </c>
      <c r="N248" s="20">
        <v>48</v>
      </c>
      <c r="O248" s="2">
        <v>2.1276595744680851E-2</v>
      </c>
      <c r="P248" s="2">
        <v>2.1277000000000001E-2</v>
      </c>
      <c r="Q248" s="2">
        <v>-4.0425531915022628E-7</v>
      </c>
      <c r="R248" s="2">
        <f t="shared" si="42"/>
        <v>5.3618040000000002</v>
      </c>
      <c r="S248" s="2">
        <f t="shared" si="35"/>
        <v>5.3518040000000004</v>
      </c>
      <c r="T248" s="20">
        <v>4992.63</v>
      </c>
      <c r="U248" s="4">
        <v>-4.864806428752189E-4</v>
      </c>
      <c r="V248" s="4">
        <v>-4.7699999999999999E-4</v>
      </c>
      <c r="W248" s="21">
        <v>-9.4806428752189039E-6</v>
      </c>
      <c r="X248" s="2">
        <f t="shared" si="43"/>
        <v>-0.12020400000000001</v>
      </c>
      <c r="Y248" s="2">
        <f t="shared" si="36"/>
        <v>-0.13020400000000001</v>
      </c>
      <c r="Z248" s="2"/>
      <c r="AA248" s="23">
        <f t="shared" si="37"/>
        <v>-59.89956976828956</v>
      </c>
      <c r="AB248" s="23">
        <f>AA248-r_f</f>
        <v>-59.909569768289558</v>
      </c>
      <c r="AC248" s="22"/>
    </row>
    <row r="249" spans="1:29" x14ac:dyDescent="0.3">
      <c r="A249" s="1">
        <v>39755</v>
      </c>
      <c r="B249" s="19">
        <v>57</v>
      </c>
      <c r="C249" s="3">
        <f t="shared" si="38"/>
        <v>2.5179856115107889E-2</v>
      </c>
      <c r="D249" s="2">
        <v>2.5179999999999998E-2</v>
      </c>
      <c r="E249" s="2">
        <v>-1.4388489210856448E-7</v>
      </c>
      <c r="F249" s="2">
        <f t="shared" si="39"/>
        <v>6.3453599999999994</v>
      </c>
      <c r="G249" s="2">
        <f t="shared" si="33"/>
        <v>6.3353599999999997</v>
      </c>
      <c r="H249" s="20">
        <v>21.65</v>
      </c>
      <c r="I249" s="3">
        <f t="shared" si="40"/>
        <v>6.9135802469135726E-2</v>
      </c>
      <c r="J249" s="2">
        <v>6.9136000000000003E-2</v>
      </c>
      <c r="K249" s="2">
        <v>-1.9753086427654054E-7</v>
      </c>
      <c r="L249" s="2">
        <f t="shared" si="41"/>
        <v>17.422272</v>
      </c>
      <c r="M249" s="2">
        <f t="shared" si="34"/>
        <v>17.412271999999998</v>
      </c>
      <c r="N249" s="20">
        <v>47</v>
      </c>
      <c r="O249" s="2">
        <v>-2.0833333333333332E-2</v>
      </c>
      <c r="P249" s="2">
        <v>-2.0833000000000001E-2</v>
      </c>
      <c r="Q249" s="2">
        <v>-3.3333333333135373E-7</v>
      </c>
      <c r="R249" s="2">
        <f t="shared" si="42"/>
        <v>-5.2499159999999998</v>
      </c>
      <c r="S249" s="2">
        <f t="shared" si="35"/>
        <v>-5.2599159999999996</v>
      </c>
      <c r="T249" s="20">
        <v>4995.0600000000004</v>
      </c>
      <c r="U249" s="4">
        <v>2.554068647780805E-2</v>
      </c>
      <c r="V249" s="4">
        <v>2.5537999999999998E-2</v>
      </c>
      <c r="W249" s="21">
        <v>2.6864778080518126E-6</v>
      </c>
      <c r="X249" s="2">
        <f t="shared" si="43"/>
        <v>6.4355759999999993</v>
      </c>
      <c r="Y249" s="2">
        <f t="shared" si="36"/>
        <v>6.4255759999999995</v>
      </c>
      <c r="Z249" s="2"/>
      <c r="AA249" s="23">
        <f t="shared" si="37"/>
        <v>-135.94145956281329</v>
      </c>
      <c r="AB249" s="23">
        <f>AA249-r_f</f>
        <v>-135.95145956281328</v>
      </c>
      <c r="AC249" s="22"/>
    </row>
    <row r="250" spans="1:29" x14ac:dyDescent="0.3">
      <c r="A250" s="1">
        <v>39752</v>
      </c>
      <c r="B250" s="19">
        <v>55.6</v>
      </c>
      <c r="C250" s="3">
        <f t="shared" si="38"/>
        <v>3.9252336448598157E-2</v>
      </c>
      <c r="D250" s="2">
        <v>3.9251999999999995E-2</v>
      </c>
      <c r="E250" s="2">
        <v>3.3644859816217565E-7</v>
      </c>
      <c r="F250" s="2">
        <f t="shared" si="39"/>
        <v>9.8915039999999994</v>
      </c>
      <c r="G250" s="2">
        <f t="shared" si="33"/>
        <v>9.8815039999999996</v>
      </c>
      <c r="H250" s="20">
        <v>20.25</v>
      </c>
      <c r="I250" s="3">
        <f t="shared" si="40"/>
        <v>6.8601583113456502E-2</v>
      </c>
      <c r="J250" s="2">
        <v>6.8601999999999996E-2</v>
      </c>
      <c r="K250" s="2">
        <v>-4.1688654349447685E-7</v>
      </c>
      <c r="L250" s="2">
        <f t="shared" si="41"/>
        <v>17.287703999999998</v>
      </c>
      <c r="M250" s="2">
        <f t="shared" si="34"/>
        <v>17.277703999999996</v>
      </c>
      <c r="N250" s="20">
        <v>48</v>
      </c>
      <c r="O250" s="2">
        <v>6.904231625835193E-2</v>
      </c>
      <c r="P250" s="2">
        <v>6.9042000000000006E-2</v>
      </c>
      <c r="Q250" s="2">
        <v>3.1625835192339302E-7</v>
      </c>
      <c r="R250" s="2">
        <f t="shared" si="42"/>
        <v>17.398584000000003</v>
      </c>
      <c r="S250" s="2">
        <f t="shared" si="35"/>
        <v>17.388584000000002</v>
      </c>
      <c r="T250" s="20">
        <v>4870.66</v>
      </c>
      <c r="U250" s="4">
        <v>3.9930481420433574E-2</v>
      </c>
      <c r="V250" s="4">
        <v>3.9933000000000003E-2</v>
      </c>
      <c r="W250" s="21">
        <v>-2.5185795664295352E-6</v>
      </c>
      <c r="X250" s="2">
        <f t="shared" si="43"/>
        <v>10.063116000000001</v>
      </c>
      <c r="Y250" s="2">
        <f t="shared" si="36"/>
        <v>10.053116000000001</v>
      </c>
      <c r="Z250" s="2"/>
      <c r="AA250" s="23">
        <f t="shared" si="37"/>
        <v>21.039473703822328</v>
      </c>
      <c r="AB250" s="23">
        <f>AA250-r_f</f>
        <v>21.029473703822326</v>
      </c>
      <c r="AC250" s="22"/>
    </row>
    <row r="251" spans="1:29" x14ac:dyDescent="0.3">
      <c r="A251" s="1">
        <v>39751</v>
      </c>
      <c r="B251" s="19">
        <v>53.5</v>
      </c>
      <c r="C251" s="3">
        <f t="shared" si="38"/>
        <v>7.0000000000000007E-2</v>
      </c>
      <c r="D251" s="2">
        <v>7.0000000000000007E-2</v>
      </c>
      <c r="E251" s="2">
        <v>0</v>
      </c>
      <c r="F251" s="2">
        <f t="shared" si="39"/>
        <v>17.64</v>
      </c>
      <c r="G251" s="2">
        <f t="shared" si="33"/>
        <v>17.63</v>
      </c>
      <c r="H251" s="20">
        <v>18.95</v>
      </c>
      <c r="I251" s="3">
        <f t="shared" si="40"/>
        <v>6.7605633802816867E-2</v>
      </c>
      <c r="J251" s="2">
        <v>6.7605999999999999E-2</v>
      </c>
      <c r="K251" s="2">
        <v>-3.6619718313257721E-7</v>
      </c>
      <c r="L251" s="2">
        <f t="shared" si="41"/>
        <v>17.036712000000001</v>
      </c>
      <c r="M251" s="2">
        <f t="shared" si="34"/>
        <v>17.026712</v>
      </c>
      <c r="N251" s="20">
        <v>44.9</v>
      </c>
      <c r="O251" s="2">
        <v>6.904761904761901E-2</v>
      </c>
      <c r="P251" s="2">
        <v>6.9047999999999998E-2</v>
      </c>
      <c r="Q251" s="2">
        <v>-3.8095238098778683E-7</v>
      </c>
      <c r="R251" s="2">
        <f t="shared" si="42"/>
        <v>17.400095999999998</v>
      </c>
      <c r="S251" s="2">
        <f t="shared" si="35"/>
        <v>17.390095999999996</v>
      </c>
      <c r="T251" s="20">
        <v>4683.6400000000003</v>
      </c>
      <c r="U251" s="4">
        <v>6.2888628668427662E-2</v>
      </c>
      <c r="V251" s="4">
        <v>6.2885999999999997E-2</v>
      </c>
      <c r="W251" s="21">
        <v>2.6286684276649597E-6</v>
      </c>
      <c r="X251" s="2">
        <f t="shared" si="43"/>
        <v>15.847272</v>
      </c>
      <c r="Y251" s="2">
        <f t="shared" si="36"/>
        <v>15.837272</v>
      </c>
      <c r="Z251" s="2"/>
      <c r="AA251" s="23">
        <f t="shared" si="37"/>
        <v>19.323252995838345</v>
      </c>
      <c r="AB251" s="23">
        <f>AA251-r_f</f>
        <v>19.313252995838344</v>
      </c>
      <c r="AC251" s="22"/>
    </row>
    <row r="252" spans="1:29" x14ac:dyDescent="0.3">
      <c r="A252" s="1">
        <v>39750</v>
      </c>
      <c r="B252" s="19">
        <v>50</v>
      </c>
      <c r="C252" s="3">
        <f t="shared" si="38"/>
        <v>3.0090270812437028E-3</v>
      </c>
      <c r="D252" s="2">
        <v>3.009E-3</v>
      </c>
      <c r="E252" s="2">
        <v>2.7081243702837404E-8</v>
      </c>
      <c r="F252" s="2">
        <f t="shared" si="39"/>
        <v>0.75826799999999994</v>
      </c>
      <c r="G252" s="2">
        <f t="shared" si="33"/>
        <v>0.74826799999999993</v>
      </c>
      <c r="H252" s="20">
        <v>17.75</v>
      </c>
      <c r="I252" s="3">
        <f t="shared" si="40"/>
        <v>-6.8241469816273007E-2</v>
      </c>
      <c r="J252" s="2">
        <v>-6.8240999999999996E-2</v>
      </c>
      <c r="K252" s="2">
        <v>-4.6981627301045936E-7</v>
      </c>
      <c r="L252" s="2">
        <f t="shared" si="41"/>
        <v>-17.196731999999997</v>
      </c>
      <c r="M252" s="2">
        <f t="shared" si="34"/>
        <v>-17.206731999999999</v>
      </c>
      <c r="N252" s="20">
        <v>42</v>
      </c>
      <c r="O252" s="2">
        <v>5.7934508816120833E-2</v>
      </c>
      <c r="P252" s="2">
        <v>5.7935E-2</v>
      </c>
      <c r="Q252" s="2">
        <v>-4.9118387916713413E-7</v>
      </c>
      <c r="R252" s="2">
        <f t="shared" si="42"/>
        <v>14.59962</v>
      </c>
      <c r="S252" s="2">
        <f t="shared" si="35"/>
        <v>14.58962</v>
      </c>
      <c r="T252" s="20">
        <v>4406.5200000000004</v>
      </c>
      <c r="U252" s="4">
        <v>1.4886465134989969E-3</v>
      </c>
      <c r="V252" s="4">
        <v>1.488E-3</v>
      </c>
      <c r="W252" s="21">
        <v>6.4651349899699263E-7</v>
      </c>
      <c r="X252" s="2">
        <f t="shared" si="43"/>
        <v>0.37497599999999998</v>
      </c>
      <c r="Y252" s="2">
        <f t="shared" si="36"/>
        <v>0.36497599999999997</v>
      </c>
      <c r="Z252" s="2"/>
      <c r="AA252" s="23">
        <f t="shared" si="37"/>
        <v>196.91135159487516</v>
      </c>
      <c r="AB252" s="23">
        <f>AA252-r_f</f>
        <v>196.90135159487517</v>
      </c>
      <c r="AC252" s="22"/>
    </row>
    <row r="253" spans="1:29" x14ac:dyDescent="0.3">
      <c r="A253" s="1">
        <v>39749</v>
      </c>
      <c r="B253" s="19">
        <v>49.85</v>
      </c>
      <c r="C253" s="3">
        <f t="shared" si="38"/>
        <v>1.0131712259371834E-2</v>
      </c>
      <c r="D253" s="2">
        <v>1.0132E-2</v>
      </c>
      <c r="E253" s="2">
        <v>-2.8774062816629142E-7</v>
      </c>
      <c r="F253" s="2">
        <f t="shared" si="39"/>
        <v>2.553264</v>
      </c>
      <c r="G253" s="2">
        <f t="shared" si="33"/>
        <v>2.5432640000000002</v>
      </c>
      <c r="H253" s="20">
        <v>19.05</v>
      </c>
      <c r="I253" s="3">
        <f t="shared" si="40"/>
        <v>-6.1576354679802957E-2</v>
      </c>
      <c r="J253" s="2">
        <v>-6.1576000000000006E-2</v>
      </c>
      <c r="K253" s="2">
        <v>-3.5467980295106338E-7</v>
      </c>
      <c r="L253" s="2">
        <f t="shared" si="41"/>
        <v>-15.517152000000001</v>
      </c>
      <c r="M253" s="2">
        <f t="shared" si="34"/>
        <v>-15.527152000000001</v>
      </c>
      <c r="N253" s="20">
        <v>39.700000000000003</v>
      </c>
      <c r="O253" s="2">
        <v>3.6553524804177694E-2</v>
      </c>
      <c r="P253" s="2">
        <v>3.6554000000000003E-2</v>
      </c>
      <c r="Q253" s="2">
        <v>-4.7519582230953761E-7</v>
      </c>
      <c r="R253" s="2">
        <f t="shared" si="42"/>
        <v>9.211608</v>
      </c>
      <c r="S253" s="2">
        <f t="shared" si="35"/>
        <v>9.2016080000000002</v>
      </c>
      <c r="T253" s="20">
        <v>4399.97</v>
      </c>
      <c r="U253" s="4">
        <v>7.5797997192497977E-3</v>
      </c>
      <c r="V253" s="4">
        <v>7.5799999999999999E-3</v>
      </c>
      <c r="W253" s="21">
        <v>-2.0028075020227937E-7</v>
      </c>
      <c r="X253" s="2">
        <f t="shared" si="43"/>
        <v>1.9101600000000001</v>
      </c>
      <c r="Y253" s="2">
        <f t="shared" si="36"/>
        <v>1.9001600000000001</v>
      </c>
      <c r="Z253" s="2"/>
      <c r="AA253" s="23">
        <f t="shared" si="37"/>
        <v>149.345212733214</v>
      </c>
      <c r="AB253" s="23">
        <f>AA253-r_f</f>
        <v>149.33521273321401</v>
      </c>
      <c r="AC253" s="22"/>
    </row>
    <row r="254" spans="1:29" x14ac:dyDescent="0.3">
      <c r="A254" s="1">
        <v>39748</v>
      </c>
      <c r="B254" s="19">
        <v>49.35</v>
      </c>
      <c r="C254" s="3">
        <f t="shared" si="38"/>
        <v>0</v>
      </c>
      <c r="D254" s="2">
        <v>0</v>
      </c>
      <c r="E254" s="2">
        <v>0</v>
      </c>
      <c r="F254" s="2">
        <f t="shared" si="39"/>
        <v>0</v>
      </c>
      <c r="G254" s="2">
        <f t="shared" si="33"/>
        <v>-0.01</v>
      </c>
      <c r="H254" s="20">
        <v>20.3</v>
      </c>
      <c r="I254" s="3">
        <f t="shared" si="40"/>
        <v>-6.8807339449541288E-2</v>
      </c>
      <c r="J254" s="2">
        <v>-6.8807000000000007E-2</v>
      </c>
      <c r="K254" s="2">
        <v>-3.3944954128117821E-7</v>
      </c>
      <c r="L254" s="2">
        <f t="shared" si="41"/>
        <v>-17.339364000000003</v>
      </c>
      <c r="M254" s="2">
        <f t="shared" si="34"/>
        <v>-17.349364000000005</v>
      </c>
      <c r="N254" s="20">
        <v>38.299999999999997</v>
      </c>
      <c r="O254" s="2">
        <v>-3.6477987421383716E-2</v>
      </c>
      <c r="P254" s="2">
        <v>-3.6478000000000003E-2</v>
      </c>
      <c r="Q254" s="2">
        <v>1.2578616287450828E-8</v>
      </c>
      <c r="R254" s="2">
        <f t="shared" si="42"/>
        <v>-9.1924560000000017</v>
      </c>
      <c r="S254" s="2">
        <f t="shared" si="35"/>
        <v>-9.2024560000000015</v>
      </c>
      <c r="T254" s="20">
        <v>4366.87</v>
      </c>
      <c r="U254" s="4">
        <v>-4.6455819478472014E-2</v>
      </c>
      <c r="V254" s="4">
        <v>-4.6353999999999999E-2</v>
      </c>
      <c r="W254" s="21">
        <v>-1.01819478472015E-4</v>
      </c>
      <c r="X254" s="2">
        <f t="shared" si="43"/>
        <v>-11.681208</v>
      </c>
      <c r="Y254" s="2">
        <f t="shared" si="36"/>
        <v>-11.691208</v>
      </c>
      <c r="Z254" s="2"/>
      <c r="AA254" s="23">
        <f t="shared" si="37"/>
        <v>32.387255258735486</v>
      </c>
      <c r="AB254" s="23">
        <f>AA254-r_f</f>
        <v>32.377255258735488</v>
      </c>
      <c r="AC254" s="22"/>
    </row>
    <row r="255" spans="1:29" x14ac:dyDescent="0.3">
      <c r="A255" s="1">
        <v>39745</v>
      </c>
      <c r="B255" s="19">
        <v>49.35</v>
      </c>
      <c r="C255" s="3">
        <f t="shared" si="38"/>
        <v>-3.4246575342465752E-2</v>
      </c>
      <c r="D255" s="2">
        <v>-3.4247E-2</v>
      </c>
      <c r="E255" s="2">
        <v>4.2465753424814068E-7</v>
      </c>
      <c r="F255" s="2">
        <f t="shared" si="39"/>
        <v>-8.6302439999999994</v>
      </c>
      <c r="G255" s="2">
        <f t="shared" si="33"/>
        <v>-8.6402439999999991</v>
      </c>
      <c r="H255" s="20">
        <v>21.8</v>
      </c>
      <c r="I255" s="3">
        <f t="shared" si="40"/>
        <v>-3.325942350332594E-2</v>
      </c>
      <c r="J255" s="2">
        <v>-3.3258999999999997E-2</v>
      </c>
      <c r="K255" s="2">
        <v>-4.2350332594282003E-7</v>
      </c>
      <c r="L255" s="2">
        <f t="shared" si="41"/>
        <v>-8.3812679999999986</v>
      </c>
      <c r="M255" s="2">
        <f t="shared" si="34"/>
        <v>-8.3912679999999984</v>
      </c>
      <c r="N255" s="20">
        <v>39.75</v>
      </c>
      <c r="O255" s="2">
        <v>-3.402187120291613E-2</v>
      </c>
      <c r="P255" s="2">
        <v>-3.4022000000000004E-2</v>
      </c>
      <c r="Q255" s="2">
        <v>1.2879708387314448E-7</v>
      </c>
      <c r="R255" s="2">
        <f t="shared" si="42"/>
        <v>-8.5735440000000001</v>
      </c>
      <c r="S255" s="2">
        <f t="shared" si="35"/>
        <v>-8.5835439999999998</v>
      </c>
      <c r="T255" s="20">
        <v>4579.62</v>
      </c>
      <c r="U255" s="4">
        <v>-3.1897195017027827E-2</v>
      </c>
      <c r="V255" s="4">
        <v>-3.1896000000000001E-2</v>
      </c>
      <c r="W255" s="21">
        <v>-1.1950170278260397E-6</v>
      </c>
      <c r="X255" s="2">
        <f t="shared" si="43"/>
        <v>-8.0377919999999996</v>
      </c>
      <c r="Y255" s="2">
        <f t="shared" si="36"/>
        <v>-8.0477919999999994</v>
      </c>
      <c r="Z255" s="2"/>
      <c r="AA255" s="23">
        <f t="shared" si="37"/>
        <v>-9.6194360650465622</v>
      </c>
      <c r="AB255" s="23">
        <f>AA255-r_f</f>
        <v>-9.629436065046562</v>
      </c>
      <c r="AC255" s="22"/>
    </row>
    <row r="256" spans="1:29" x14ac:dyDescent="0.3">
      <c r="A256" s="1">
        <v>39744</v>
      </c>
      <c r="B256" s="19">
        <v>51.1</v>
      </c>
      <c r="C256" s="3">
        <f t="shared" si="38"/>
        <v>-1.5414258188824609E-2</v>
      </c>
      <c r="D256" s="2">
        <v>-1.5414000000000001E-2</v>
      </c>
      <c r="E256" s="2">
        <v>-2.5818882460823533E-7</v>
      </c>
      <c r="F256" s="2">
        <f t="shared" si="39"/>
        <v>-3.884328</v>
      </c>
      <c r="G256" s="2">
        <f t="shared" si="33"/>
        <v>-3.8943279999999998</v>
      </c>
      <c r="H256" s="20">
        <v>22.55</v>
      </c>
      <c r="I256" s="3">
        <f t="shared" si="40"/>
        <v>-3.4261241970021443E-2</v>
      </c>
      <c r="J256" s="2">
        <v>-3.4261E-2</v>
      </c>
      <c r="K256" s="2">
        <v>-2.4197002144316082E-7</v>
      </c>
      <c r="L256" s="2">
        <f t="shared" si="41"/>
        <v>-8.6337720000000004</v>
      </c>
      <c r="M256" s="2">
        <f t="shared" si="34"/>
        <v>-8.6437720000000002</v>
      </c>
      <c r="N256" s="20">
        <v>41.15</v>
      </c>
      <c r="O256" s="2">
        <v>-3.4037558685446077E-2</v>
      </c>
      <c r="P256" s="2">
        <v>-3.4037999999999999E-2</v>
      </c>
      <c r="Q256" s="2">
        <v>4.413145539214347E-7</v>
      </c>
      <c r="R256" s="2">
        <f t="shared" si="42"/>
        <v>-8.5775760000000005</v>
      </c>
      <c r="S256" s="2">
        <f t="shared" si="35"/>
        <v>-8.5875760000000003</v>
      </c>
      <c r="T256" s="20">
        <v>4730.51</v>
      </c>
      <c r="U256" s="4">
        <v>-2.716247925488267E-2</v>
      </c>
      <c r="V256" s="4">
        <v>-2.7126999999999998E-2</v>
      </c>
      <c r="W256" s="21">
        <v>-3.5479254882671979E-5</v>
      </c>
      <c r="X256" s="2">
        <f t="shared" si="43"/>
        <v>-6.836004</v>
      </c>
      <c r="Y256" s="2">
        <f t="shared" si="36"/>
        <v>-6.8460039999999998</v>
      </c>
      <c r="Z256" s="2"/>
      <c r="AA256" s="23">
        <f t="shared" si="37"/>
        <v>-10.156115043486329</v>
      </c>
      <c r="AB256" s="23">
        <f>AA256-r_f</f>
        <v>-10.166115043486329</v>
      </c>
      <c r="AC256" s="22"/>
    </row>
    <row r="257" spans="1:29" x14ac:dyDescent="0.3">
      <c r="A257" s="1">
        <v>39743</v>
      </c>
      <c r="B257" s="19">
        <v>51.9</v>
      </c>
      <c r="C257" s="3">
        <f t="shared" si="38"/>
        <v>0</v>
      </c>
      <c r="D257" s="2">
        <v>0</v>
      </c>
      <c r="E257" s="2">
        <v>0</v>
      </c>
      <c r="F257" s="2">
        <f t="shared" si="39"/>
        <v>0</v>
      </c>
      <c r="G257" s="2">
        <f t="shared" si="33"/>
        <v>-0.01</v>
      </c>
      <c r="H257" s="20">
        <v>23.35</v>
      </c>
      <c r="I257" s="3">
        <f t="shared" si="40"/>
        <v>-3.3126293995859098E-2</v>
      </c>
      <c r="J257" s="2">
        <v>-3.3126000000000003E-2</v>
      </c>
      <c r="K257" s="2">
        <v>-2.9399585909500869E-7</v>
      </c>
      <c r="L257" s="2">
        <f t="shared" si="41"/>
        <v>-8.3477519999999998</v>
      </c>
      <c r="M257" s="2">
        <f t="shared" si="34"/>
        <v>-8.3577519999999996</v>
      </c>
      <c r="N257" s="20">
        <v>42.6</v>
      </c>
      <c r="O257" s="2">
        <v>-3.4013605442176867E-2</v>
      </c>
      <c r="P257" s="2">
        <v>-3.4014000000000003E-2</v>
      </c>
      <c r="Q257" s="2">
        <v>3.9455782313568832E-7</v>
      </c>
      <c r="R257" s="2">
        <f t="shared" si="42"/>
        <v>-8.5715280000000007</v>
      </c>
      <c r="S257" s="2">
        <f t="shared" si="35"/>
        <v>-8.5815280000000005</v>
      </c>
      <c r="T257" s="20">
        <v>4862.59</v>
      </c>
      <c r="U257" s="4">
        <v>-1.6211721481289677E-2</v>
      </c>
      <c r="V257" s="4">
        <v>-1.6211E-2</v>
      </c>
      <c r="W257" s="21">
        <v>-7.2148128967691738E-7</v>
      </c>
      <c r="X257" s="2">
        <f t="shared" si="43"/>
        <v>-4.085172</v>
      </c>
      <c r="Y257" s="2">
        <f t="shared" si="36"/>
        <v>-4.0951719999999998</v>
      </c>
      <c r="Z257" s="2"/>
      <c r="AA257" s="23">
        <f t="shared" si="37"/>
        <v>-13.268795575762134</v>
      </c>
      <c r="AB257" s="23">
        <f>AA257-r_f</f>
        <v>-13.278795575762134</v>
      </c>
      <c r="AC257" s="22"/>
    </row>
    <row r="258" spans="1:29" x14ac:dyDescent="0.3">
      <c r="A258" s="1">
        <v>39742</v>
      </c>
      <c r="B258" s="19">
        <v>51.9</v>
      </c>
      <c r="C258" s="3">
        <f t="shared" si="38"/>
        <v>1.3671874999999917E-2</v>
      </c>
      <c r="D258" s="2">
        <v>1.3672E-2</v>
      </c>
      <c r="E258" s="2">
        <v>-1.2500000008339174E-7</v>
      </c>
      <c r="F258" s="2">
        <f t="shared" si="39"/>
        <v>3.445344</v>
      </c>
      <c r="G258" s="2">
        <f t="shared" si="33"/>
        <v>3.4353440000000002</v>
      </c>
      <c r="H258" s="20">
        <v>24.15</v>
      </c>
      <c r="I258" s="3">
        <f t="shared" si="40"/>
        <v>1.8987341772151868E-2</v>
      </c>
      <c r="J258" s="2">
        <v>1.8987E-2</v>
      </c>
      <c r="K258" s="2">
        <v>3.4177215186767529E-7</v>
      </c>
      <c r="L258" s="2">
        <f t="shared" si="41"/>
        <v>4.7847239999999998</v>
      </c>
      <c r="M258" s="2">
        <f t="shared" si="34"/>
        <v>4.774724</v>
      </c>
      <c r="N258" s="20">
        <v>44.1</v>
      </c>
      <c r="O258" s="2">
        <v>-2.262443438914059E-3</v>
      </c>
      <c r="P258" s="2">
        <v>-2.2620000000000001E-3</v>
      </c>
      <c r="Q258" s="2">
        <v>-4.4343891405888847E-7</v>
      </c>
      <c r="R258" s="2">
        <f t="shared" si="42"/>
        <v>-0.57002400000000009</v>
      </c>
      <c r="S258" s="2">
        <f t="shared" si="35"/>
        <v>-0.5800240000000001</v>
      </c>
      <c r="T258" s="20">
        <v>4942.72</v>
      </c>
      <c r="U258" s="4">
        <v>2.2060731897223162E-3</v>
      </c>
      <c r="V258" s="4">
        <v>2.2060000000000001E-3</v>
      </c>
      <c r="W258" s="21">
        <v>7.3189722316156086E-8</v>
      </c>
      <c r="X258" s="2">
        <f t="shared" si="43"/>
        <v>0.55591199999999996</v>
      </c>
      <c r="Y258" s="2">
        <f t="shared" si="36"/>
        <v>0.54591199999999995</v>
      </c>
      <c r="Z258" s="2"/>
      <c r="AA258" s="23">
        <f t="shared" si="37"/>
        <v>-31.951340288468593</v>
      </c>
      <c r="AB258" s="23">
        <f>AA258-r_f</f>
        <v>-31.961340288468595</v>
      </c>
      <c r="AC258" s="22"/>
    </row>
    <row r="259" spans="1:29" x14ac:dyDescent="0.3">
      <c r="A259" s="1">
        <v>39741</v>
      </c>
      <c r="B259" s="19">
        <v>51.2</v>
      </c>
      <c r="C259" s="3">
        <f t="shared" si="38"/>
        <v>-1.7274472168905923E-2</v>
      </c>
      <c r="D259" s="2">
        <v>-1.7274000000000001E-2</v>
      </c>
      <c r="E259" s="2">
        <v>-4.7216890592186034E-7</v>
      </c>
      <c r="F259" s="2">
        <f t="shared" si="39"/>
        <v>-4.3530480000000003</v>
      </c>
      <c r="G259" s="2">
        <f t="shared" si="33"/>
        <v>-4.363048</v>
      </c>
      <c r="H259" s="20">
        <v>23.7</v>
      </c>
      <c r="I259" s="3">
        <f t="shared" si="40"/>
        <v>-3.4623217922606982E-2</v>
      </c>
      <c r="J259" s="2">
        <v>-3.4623000000000001E-2</v>
      </c>
      <c r="K259" s="2">
        <v>-2.1792260698066945E-7</v>
      </c>
      <c r="L259" s="2">
        <f t="shared" si="41"/>
        <v>-8.7249960000000009</v>
      </c>
      <c r="M259" s="2">
        <f t="shared" si="34"/>
        <v>-8.7349960000000006</v>
      </c>
      <c r="N259" s="20">
        <v>44.2</v>
      </c>
      <c r="O259" s="2">
        <v>-1.6685205784204672E-2</v>
      </c>
      <c r="P259" s="2">
        <v>-1.6685000000000002E-2</v>
      </c>
      <c r="Q259" s="2">
        <v>-2.0578420466960123E-7</v>
      </c>
      <c r="R259" s="2">
        <f t="shared" si="42"/>
        <v>-4.2046200000000002</v>
      </c>
      <c r="S259" s="2">
        <f t="shared" si="35"/>
        <v>-4.21462</v>
      </c>
      <c r="T259" s="20">
        <v>4931.84</v>
      </c>
      <c r="U259" s="4">
        <v>-5.7576001935326776E-3</v>
      </c>
      <c r="V259" s="4">
        <v>-5.7580000000000001E-3</v>
      </c>
      <c r="W259" s="21">
        <v>3.9980646732249575E-7</v>
      </c>
      <c r="X259" s="2">
        <f t="shared" si="43"/>
        <v>-1.4510160000000001</v>
      </c>
      <c r="Y259" s="2">
        <f t="shared" si="36"/>
        <v>-1.4610160000000001</v>
      </c>
      <c r="Z259" s="2"/>
      <c r="AA259" s="23">
        <f t="shared" si="37"/>
        <v>20.98099018458819</v>
      </c>
      <c r="AB259" s="23">
        <f>AA259-r_f</f>
        <v>20.970990184588189</v>
      </c>
      <c r="AC259" s="22"/>
    </row>
    <row r="260" spans="1:29" x14ac:dyDescent="0.3">
      <c r="A260" s="1">
        <v>39738</v>
      </c>
      <c r="B260" s="19">
        <v>52.1</v>
      </c>
      <c r="C260" s="3">
        <f t="shared" si="38"/>
        <v>0</v>
      </c>
      <c r="D260" s="2">
        <v>0</v>
      </c>
      <c r="E260" s="2">
        <v>0</v>
      </c>
      <c r="F260" s="2">
        <f t="shared" si="39"/>
        <v>0</v>
      </c>
      <c r="G260" s="2">
        <f t="shared" si="33"/>
        <v>-0.01</v>
      </c>
      <c r="H260" s="20">
        <v>24.55</v>
      </c>
      <c r="I260" s="3">
        <f t="shared" si="40"/>
        <v>-3.3464566929133778E-2</v>
      </c>
      <c r="J260" s="2">
        <v>-3.3464999999999995E-2</v>
      </c>
      <c r="K260" s="2">
        <v>4.3307086621674484E-7</v>
      </c>
      <c r="L260" s="2">
        <f t="shared" si="41"/>
        <v>-8.4331799999999983</v>
      </c>
      <c r="M260" s="2">
        <f t="shared" si="34"/>
        <v>-8.4431799999999981</v>
      </c>
      <c r="N260" s="20">
        <v>44.95</v>
      </c>
      <c r="O260" s="2">
        <v>-3.4371643394199666E-2</v>
      </c>
      <c r="P260" s="2">
        <v>-3.4372E-2</v>
      </c>
      <c r="Q260" s="2">
        <v>3.56605800333476E-7</v>
      </c>
      <c r="R260" s="2">
        <f t="shared" si="42"/>
        <v>-8.6617440000000006</v>
      </c>
      <c r="S260" s="2">
        <f t="shared" si="35"/>
        <v>-8.6717440000000003</v>
      </c>
      <c r="T260" s="20">
        <v>4960.3999999999996</v>
      </c>
      <c r="U260" s="4">
        <v>-2.2768062064984745E-2</v>
      </c>
      <c r="V260" s="4">
        <v>-1.9675999999999999E-2</v>
      </c>
      <c r="W260" s="21">
        <v>-3.0920620649847463E-3</v>
      </c>
      <c r="X260" s="2">
        <f t="shared" si="43"/>
        <v>-4.9583519999999996</v>
      </c>
      <c r="Y260" s="2">
        <f t="shared" si="36"/>
        <v>-4.9683519999999994</v>
      </c>
      <c r="Z260" s="2"/>
      <c r="AA260" s="23">
        <f t="shared" si="37"/>
        <v>-13.421972691901676</v>
      </c>
      <c r="AB260" s="23">
        <f>AA260-r_f</f>
        <v>-13.431972691901676</v>
      </c>
      <c r="AC260" s="22"/>
    </row>
    <row r="261" spans="1:29" x14ac:dyDescent="0.3">
      <c r="A261" s="1">
        <v>39737</v>
      </c>
      <c r="B261" s="19">
        <v>52.1</v>
      </c>
      <c r="C261" s="3">
        <f t="shared" si="38"/>
        <v>-3.339517625231906E-2</v>
      </c>
      <c r="D261" s="2">
        <v>-3.3395000000000001E-2</v>
      </c>
      <c r="E261" s="2">
        <v>-1.7625231905904482E-7</v>
      </c>
      <c r="F261" s="2">
        <f t="shared" si="39"/>
        <v>-8.41554</v>
      </c>
      <c r="G261" s="2">
        <f t="shared" ref="G261:G324" si="44">F261-r_f</f>
        <v>-8.4255399999999998</v>
      </c>
      <c r="H261" s="20">
        <v>25.4</v>
      </c>
      <c r="I261" s="3">
        <f t="shared" si="40"/>
        <v>-3.4220532319391712E-2</v>
      </c>
      <c r="J261" s="2">
        <v>-3.4221000000000001E-2</v>
      </c>
      <c r="K261" s="2">
        <v>4.676806082890006E-7</v>
      </c>
      <c r="L261" s="2">
        <f t="shared" si="41"/>
        <v>-8.6236920000000001</v>
      </c>
      <c r="M261" s="2">
        <f t="shared" ref="M261:M324" si="45">L261-r_f</f>
        <v>-8.6336919999999999</v>
      </c>
      <c r="N261" s="20">
        <v>46.55</v>
      </c>
      <c r="O261" s="2">
        <v>-3.423236514522833E-2</v>
      </c>
      <c r="P261" s="2">
        <v>-3.4231999999999999E-2</v>
      </c>
      <c r="Q261" s="2">
        <v>-3.6514522833153151E-7</v>
      </c>
      <c r="R261" s="2">
        <f t="shared" si="42"/>
        <v>-8.6264640000000004</v>
      </c>
      <c r="S261" s="2">
        <f t="shared" ref="S261:S324" si="46">R261-r_f</f>
        <v>-8.6364640000000001</v>
      </c>
      <c r="T261" s="20">
        <v>5075.97</v>
      </c>
      <c r="U261" s="4">
        <v>-3.2459313873121037E-2</v>
      </c>
      <c r="V261" s="4">
        <v>-3.2437000000000001E-2</v>
      </c>
      <c r="W261" s="21">
        <v>-2.2313873121036776E-5</v>
      </c>
      <c r="X261" s="2">
        <f t="shared" si="43"/>
        <v>-8.1741240000000008</v>
      </c>
      <c r="Y261" s="2">
        <f t="shared" ref="Y261:Y324" si="47">X261-r_f</f>
        <v>-8.1841240000000006</v>
      </c>
      <c r="Z261" s="2"/>
      <c r="AA261" s="23">
        <f t="shared" ref="AA261:AA324" si="48">(w_1*D261+w_2*J261+w_3*P261)*252</f>
        <v>-8.726852390418685</v>
      </c>
      <c r="AB261" s="23">
        <f>AA261-r_f</f>
        <v>-8.7368523904186848</v>
      </c>
      <c r="AC261" s="22"/>
    </row>
    <row r="262" spans="1:29" x14ac:dyDescent="0.3">
      <c r="A262" s="1">
        <v>39736</v>
      </c>
      <c r="B262" s="19">
        <v>53.9</v>
      </c>
      <c r="C262" s="3">
        <f t="shared" ref="C262:C325" si="49">(B262-B263)/B263</f>
        <v>-1.2820512820512872E-2</v>
      </c>
      <c r="D262" s="2">
        <v>-1.2821000000000001E-2</v>
      </c>
      <c r="E262" s="2">
        <v>4.8717948712868886E-7</v>
      </c>
      <c r="F262" s="2">
        <f t="shared" ref="F262:F325" si="50">D262*252</f>
        <v>-3.2308920000000003</v>
      </c>
      <c r="G262" s="2">
        <f t="shared" si="44"/>
        <v>-3.2408920000000001</v>
      </c>
      <c r="H262" s="20">
        <v>26.3</v>
      </c>
      <c r="I262" s="3">
        <f t="shared" ref="I262:I325" si="51">(H262-H263)/H263</f>
        <v>-2.5925925925925901E-2</v>
      </c>
      <c r="J262" s="2">
        <v>-2.5926000000000001E-2</v>
      </c>
      <c r="K262" s="2">
        <v>7.4074074100233256E-8</v>
      </c>
      <c r="L262" s="2">
        <f t="shared" ref="L262:L325" si="52">J262*252</f>
        <v>-6.5333520000000007</v>
      </c>
      <c r="M262" s="2">
        <f t="shared" si="45"/>
        <v>-6.5433520000000005</v>
      </c>
      <c r="N262" s="20">
        <v>48.2</v>
      </c>
      <c r="O262" s="2">
        <v>-3.4068136272545006E-2</v>
      </c>
      <c r="P262" s="2">
        <v>-3.4068000000000001E-2</v>
      </c>
      <c r="Q262" s="2">
        <v>-1.3627254500520047E-7</v>
      </c>
      <c r="R262" s="2">
        <f t="shared" ref="R262:R325" si="53">P262*252</f>
        <v>-8.5851360000000003</v>
      </c>
      <c r="S262" s="2">
        <f t="shared" si="46"/>
        <v>-8.5951360000000001</v>
      </c>
      <c r="T262" s="20">
        <v>5246.26</v>
      </c>
      <c r="U262" s="4">
        <v>-8.5608024854674572E-3</v>
      </c>
      <c r="V262" s="4">
        <v>-8.5620000000000002E-3</v>
      </c>
      <c r="W262" s="21">
        <v>1.1975145325429648E-6</v>
      </c>
      <c r="X262" s="2">
        <f t="shared" ref="X262:X325" si="54">V262*252</f>
        <v>-2.1576240000000002</v>
      </c>
      <c r="Y262" s="2">
        <f t="shared" si="47"/>
        <v>-2.167624</v>
      </c>
      <c r="Z262" s="2"/>
      <c r="AA262" s="23">
        <f t="shared" si="48"/>
        <v>-22.146868311407367</v>
      </c>
      <c r="AB262" s="23">
        <f>AA262-r_f</f>
        <v>-22.156868311407369</v>
      </c>
      <c r="AC262" s="22"/>
    </row>
    <row r="263" spans="1:29" x14ac:dyDescent="0.3">
      <c r="A263" s="1">
        <v>39735</v>
      </c>
      <c r="B263" s="19">
        <v>54.6</v>
      </c>
      <c r="C263" s="3">
        <f t="shared" si="49"/>
        <v>5.0000000000000031E-2</v>
      </c>
      <c r="D263" s="2">
        <v>0.05</v>
      </c>
      <c r="E263" s="2">
        <v>0</v>
      </c>
      <c r="F263" s="2">
        <f t="shared" si="50"/>
        <v>12.600000000000001</v>
      </c>
      <c r="G263" s="2">
        <f t="shared" si="44"/>
        <v>12.590000000000002</v>
      </c>
      <c r="H263" s="20">
        <v>27</v>
      </c>
      <c r="I263" s="3">
        <f t="shared" si="51"/>
        <v>4.6511627906976716E-2</v>
      </c>
      <c r="J263" s="2">
        <v>4.6512000000000005E-2</v>
      </c>
      <c r="K263" s="2">
        <v>-3.7209302328894411E-7</v>
      </c>
      <c r="L263" s="2">
        <f t="shared" si="52"/>
        <v>11.721024000000002</v>
      </c>
      <c r="M263" s="2">
        <f t="shared" si="45"/>
        <v>11.711024000000002</v>
      </c>
      <c r="N263" s="20">
        <v>49.9</v>
      </c>
      <c r="O263" s="2">
        <v>6.9667738478027874E-2</v>
      </c>
      <c r="P263" s="2">
        <v>6.9668000000000008E-2</v>
      </c>
      <c r="Q263" s="2">
        <v>-2.6152197213358264E-7</v>
      </c>
      <c r="R263" s="2">
        <f t="shared" si="53"/>
        <v>17.556336000000002</v>
      </c>
      <c r="S263" s="2">
        <f t="shared" si="46"/>
        <v>17.546336</v>
      </c>
      <c r="T263" s="20">
        <v>5291.56</v>
      </c>
      <c r="U263" s="4">
        <v>5.4003234776234914E-2</v>
      </c>
      <c r="V263" s="4">
        <v>5.4012999999999999E-2</v>
      </c>
      <c r="W263" s="21">
        <v>-9.7652237650847074E-6</v>
      </c>
      <c r="X263" s="2">
        <f t="shared" si="54"/>
        <v>13.611276</v>
      </c>
      <c r="Y263" s="2">
        <f t="shared" si="47"/>
        <v>13.601276</v>
      </c>
      <c r="Z263" s="2"/>
      <c r="AA263" s="23">
        <f t="shared" si="48"/>
        <v>51.987905992547283</v>
      </c>
      <c r="AB263" s="23">
        <f>AA263-r_f</f>
        <v>51.977905992547285</v>
      </c>
      <c r="AC263" s="22"/>
    </row>
    <row r="264" spans="1:29" x14ac:dyDescent="0.3">
      <c r="A264" s="1">
        <v>39734</v>
      </c>
      <c r="B264" s="19">
        <v>52</v>
      </c>
      <c r="C264" s="3">
        <f t="shared" si="49"/>
        <v>1.3645224171540018E-2</v>
      </c>
      <c r="D264" s="2">
        <v>1.3645000000000001E-2</v>
      </c>
      <c r="E264" s="2">
        <v>2.2417154001662387E-7</v>
      </c>
      <c r="F264" s="2">
        <f t="shared" si="50"/>
        <v>3.4385400000000002</v>
      </c>
      <c r="G264" s="2">
        <f t="shared" si="44"/>
        <v>3.4285400000000004</v>
      </c>
      <c r="H264" s="20">
        <v>25.8</v>
      </c>
      <c r="I264" s="3">
        <f t="shared" si="51"/>
        <v>-3.3707865168539276E-2</v>
      </c>
      <c r="J264" s="2">
        <v>-3.3708000000000002E-2</v>
      </c>
      <c r="K264" s="2">
        <v>1.3483146072551522E-7</v>
      </c>
      <c r="L264" s="2">
        <f t="shared" si="52"/>
        <v>-8.4944160000000011</v>
      </c>
      <c r="M264" s="2">
        <f t="shared" si="45"/>
        <v>-8.5044160000000009</v>
      </c>
      <c r="N264" s="20">
        <v>46.65</v>
      </c>
      <c r="O264" s="2">
        <v>1.1930585683297117E-2</v>
      </c>
      <c r="P264" s="2">
        <v>1.1931000000000001E-2</v>
      </c>
      <c r="Q264" s="2">
        <v>-4.1431670288333278E-7</v>
      </c>
      <c r="R264" s="2">
        <f t="shared" si="53"/>
        <v>3.0066120000000001</v>
      </c>
      <c r="S264" s="2">
        <f t="shared" si="46"/>
        <v>2.9966120000000003</v>
      </c>
      <c r="T264" s="20">
        <v>5020.4399999999996</v>
      </c>
      <c r="U264" s="4">
        <v>-2.1492152158278374E-2</v>
      </c>
      <c r="V264" s="4">
        <v>-2.1493000000000002E-2</v>
      </c>
      <c r="W264" s="21">
        <v>8.4784172162816196E-7</v>
      </c>
      <c r="X264" s="2">
        <f t="shared" si="54"/>
        <v>-5.4162360000000005</v>
      </c>
      <c r="Y264" s="2">
        <f t="shared" si="47"/>
        <v>-5.4262360000000003</v>
      </c>
      <c r="Z264" s="2"/>
      <c r="AA264" s="23">
        <f t="shared" si="48"/>
        <v>66.759270051151475</v>
      </c>
      <c r="AB264" s="23">
        <f>AA264-r_f</f>
        <v>66.74927005115147</v>
      </c>
      <c r="AC264" s="22"/>
    </row>
    <row r="265" spans="1:29" x14ac:dyDescent="0.3">
      <c r="A265" s="1">
        <v>39730</v>
      </c>
      <c r="B265" s="19">
        <v>51.3</v>
      </c>
      <c r="C265" s="3">
        <f t="shared" si="49"/>
        <v>3.9138943248531455E-3</v>
      </c>
      <c r="D265" s="2">
        <v>3.9139999999999999E-3</v>
      </c>
      <c r="E265" s="2">
        <v>-1.0567514685446561E-7</v>
      </c>
      <c r="F265" s="2">
        <f t="shared" si="50"/>
        <v>0.98632799999999998</v>
      </c>
      <c r="G265" s="2">
        <f t="shared" si="44"/>
        <v>0.97632799999999997</v>
      </c>
      <c r="H265" s="20">
        <v>26.7</v>
      </c>
      <c r="I265" s="3">
        <f t="shared" si="51"/>
        <v>-4.3010752688172019E-2</v>
      </c>
      <c r="J265" s="2">
        <v>-4.3011000000000001E-2</v>
      </c>
      <c r="K265" s="2">
        <v>2.4731182798193307E-7</v>
      </c>
      <c r="L265" s="2">
        <f t="shared" si="52"/>
        <v>-10.838772000000001</v>
      </c>
      <c r="M265" s="2">
        <f t="shared" si="45"/>
        <v>-10.848772</v>
      </c>
      <c r="N265" s="20">
        <v>46.1</v>
      </c>
      <c r="O265" s="2">
        <v>-3.2432432432432127E-3</v>
      </c>
      <c r="P265" s="2">
        <v>-3.2429999999999998E-3</v>
      </c>
      <c r="Q265" s="2">
        <v>-2.4324324321292959E-7</v>
      </c>
      <c r="R265" s="2">
        <f t="shared" si="53"/>
        <v>-0.81723599999999996</v>
      </c>
      <c r="S265" s="2">
        <f t="shared" si="46"/>
        <v>-0.82723599999999997</v>
      </c>
      <c r="T265" s="20">
        <v>5130.71</v>
      </c>
      <c r="U265" s="4">
        <v>-1.4537876459741781E-2</v>
      </c>
      <c r="V265" s="4">
        <v>-1.4537E-2</v>
      </c>
      <c r="W265" s="21">
        <v>-8.7645974178145181E-7</v>
      </c>
      <c r="X265" s="2">
        <f t="shared" si="54"/>
        <v>-3.6633239999999998</v>
      </c>
      <c r="Y265" s="2">
        <f t="shared" si="47"/>
        <v>-3.6733239999999996</v>
      </c>
      <c r="Z265" s="2"/>
      <c r="AA265" s="23">
        <f t="shared" si="48"/>
        <v>54.159267103215207</v>
      </c>
      <c r="AB265" s="23">
        <f>AA265-r_f</f>
        <v>54.149267103215209</v>
      </c>
      <c r="AC265" s="22"/>
    </row>
    <row r="266" spans="1:29" x14ac:dyDescent="0.3">
      <c r="A266" s="1">
        <v>39729</v>
      </c>
      <c r="B266" s="19">
        <v>51.1</v>
      </c>
      <c r="C266" s="3">
        <f t="shared" si="49"/>
        <v>-2.6666666666666641E-2</v>
      </c>
      <c r="D266" s="2">
        <v>-2.6667E-2</v>
      </c>
      <c r="E266" s="2">
        <v>3.3333333335910931E-7</v>
      </c>
      <c r="F266" s="2">
        <f t="shared" si="50"/>
        <v>-6.7200839999999999</v>
      </c>
      <c r="G266" s="2">
        <f t="shared" si="44"/>
        <v>-6.7300839999999997</v>
      </c>
      <c r="H266" s="20">
        <v>27.9</v>
      </c>
      <c r="I266" s="3">
        <f t="shared" si="51"/>
        <v>-7.0000000000000048E-2</v>
      </c>
      <c r="J266" s="2">
        <v>-7.0000000000000007E-2</v>
      </c>
      <c r="K266" s="2">
        <v>0</v>
      </c>
      <c r="L266" s="2">
        <f t="shared" si="52"/>
        <v>-17.64</v>
      </c>
      <c r="M266" s="2">
        <f t="shared" si="45"/>
        <v>-17.650000000000002</v>
      </c>
      <c r="N266" s="20">
        <v>46.25</v>
      </c>
      <c r="O266" s="2">
        <v>-6.9416498993963835E-2</v>
      </c>
      <c r="P266" s="2">
        <v>-6.9416000000000005E-2</v>
      </c>
      <c r="Q266" s="2">
        <v>-4.9899396382946382E-7</v>
      </c>
      <c r="R266" s="2">
        <f t="shared" si="53"/>
        <v>-17.492832</v>
      </c>
      <c r="S266" s="2">
        <f t="shared" si="46"/>
        <v>-17.502832000000001</v>
      </c>
      <c r="T266" s="20">
        <v>5206.3999999999996</v>
      </c>
      <c r="U266" s="4">
        <v>-5.7607164965807894E-2</v>
      </c>
      <c r="V266" s="4">
        <v>-5.7453000000000004E-2</v>
      </c>
      <c r="W266" s="21">
        <v>-1.541649658078903E-4</v>
      </c>
      <c r="X266" s="2">
        <f t="shared" si="54"/>
        <v>-14.478156</v>
      </c>
      <c r="Y266" s="2">
        <f t="shared" si="47"/>
        <v>-14.488156</v>
      </c>
      <c r="Z266" s="2"/>
      <c r="AA266" s="23">
        <f t="shared" si="48"/>
        <v>-21.015129931426042</v>
      </c>
      <c r="AB266" s="23">
        <f>AA266-r_f</f>
        <v>-21.025129931426044</v>
      </c>
      <c r="AC266" s="22"/>
    </row>
    <row r="267" spans="1:29" x14ac:dyDescent="0.3">
      <c r="A267" s="1">
        <v>39728</v>
      </c>
      <c r="B267" s="19">
        <v>52.5</v>
      </c>
      <c r="C267" s="3">
        <f t="shared" si="49"/>
        <v>1.1560693641618524E-2</v>
      </c>
      <c r="D267" s="2">
        <v>1.1560999999999998E-2</v>
      </c>
      <c r="E267" s="2">
        <v>-3.0635838147406724E-7</v>
      </c>
      <c r="F267" s="2">
        <f t="shared" si="50"/>
        <v>2.9133719999999994</v>
      </c>
      <c r="G267" s="2">
        <f t="shared" si="44"/>
        <v>2.9033719999999996</v>
      </c>
      <c r="H267" s="20">
        <v>30</v>
      </c>
      <c r="I267" s="3">
        <f t="shared" si="51"/>
        <v>0</v>
      </c>
      <c r="J267" s="2">
        <v>0</v>
      </c>
      <c r="K267" s="2">
        <v>0</v>
      </c>
      <c r="L267" s="2">
        <f t="shared" si="52"/>
        <v>0</v>
      </c>
      <c r="M267" s="2">
        <f t="shared" si="45"/>
        <v>-0.01</v>
      </c>
      <c r="N267" s="20">
        <v>49.7</v>
      </c>
      <c r="O267" s="2">
        <v>1.4285714285714344E-2</v>
      </c>
      <c r="P267" s="2">
        <v>1.4286E-2</v>
      </c>
      <c r="Q267" s="2">
        <v>-2.8571428565583867E-7</v>
      </c>
      <c r="R267" s="2">
        <f t="shared" si="53"/>
        <v>3.6000719999999999</v>
      </c>
      <c r="S267" s="2">
        <f t="shared" si="46"/>
        <v>3.5900720000000002</v>
      </c>
      <c r="T267" s="20">
        <v>5524.66</v>
      </c>
      <c r="U267" s="4">
        <v>3.4437037978822015E-3</v>
      </c>
      <c r="V267" s="4">
        <v>3.4739999999999997E-3</v>
      </c>
      <c r="W267" s="21">
        <v>-3.0296202117798161E-5</v>
      </c>
      <c r="X267" s="2">
        <f t="shared" si="54"/>
        <v>0.87544799999999989</v>
      </c>
      <c r="Y267" s="2">
        <f t="shared" si="47"/>
        <v>0.86544799999999988</v>
      </c>
      <c r="Z267" s="2"/>
      <c r="AA267" s="23">
        <f t="shared" si="48"/>
        <v>23.887183323668417</v>
      </c>
      <c r="AB267" s="23">
        <f>AA267-r_f</f>
        <v>23.877183323668415</v>
      </c>
      <c r="AC267" s="22"/>
    </row>
    <row r="268" spans="1:29" x14ac:dyDescent="0.3">
      <c r="A268" s="1">
        <v>39727</v>
      </c>
      <c r="B268" s="19">
        <v>51.9</v>
      </c>
      <c r="C268" s="3">
        <f t="shared" si="49"/>
        <v>-1.5180265654649036E-2</v>
      </c>
      <c r="D268" s="2">
        <v>-1.5180000000000001E-2</v>
      </c>
      <c r="E268" s="2">
        <v>-2.656546490356626E-7</v>
      </c>
      <c r="F268" s="2">
        <f t="shared" si="50"/>
        <v>-3.8253600000000003</v>
      </c>
      <c r="G268" s="2">
        <f t="shared" si="44"/>
        <v>-3.8353600000000001</v>
      </c>
      <c r="H268" s="20">
        <v>30</v>
      </c>
      <c r="I268" s="3">
        <f t="shared" si="51"/>
        <v>5.0251256281406559E-3</v>
      </c>
      <c r="J268" s="2">
        <v>5.0249999999999991E-3</v>
      </c>
      <c r="K268" s="2">
        <v>1.2562814065680133E-7</v>
      </c>
      <c r="L268" s="2">
        <f t="shared" si="52"/>
        <v>1.2662999999999998</v>
      </c>
      <c r="M268" s="2">
        <f t="shared" si="45"/>
        <v>1.2562999999999998</v>
      </c>
      <c r="N268" s="20">
        <v>49</v>
      </c>
      <c r="O268" s="2">
        <v>-4.6692607003891023E-2</v>
      </c>
      <c r="P268" s="2">
        <v>-4.6692999999999998E-2</v>
      </c>
      <c r="Q268" s="2">
        <v>3.9299610897491899E-7</v>
      </c>
      <c r="R268" s="2">
        <f t="shared" si="53"/>
        <v>-11.766636</v>
      </c>
      <c r="S268" s="2">
        <f t="shared" si="46"/>
        <v>-11.776636</v>
      </c>
      <c r="T268" s="20">
        <v>5505.7</v>
      </c>
      <c r="U268" s="4">
        <v>-4.11913141758515E-2</v>
      </c>
      <c r="V268" s="4">
        <v>-4.1191000000000005E-2</v>
      </c>
      <c r="W268" s="21">
        <v>-3.1417585149434712E-7</v>
      </c>
      <c r="X268" s="2">
        <f t="shared" si="54"/>
        <v>-10.380132000000001</v>
      </c>
      <c r="Y268" s="2">
        <f t="shared" si="47"/>
        <v>-10.390132000000001</v>
      </c>
      <c r="Z268" s="2"/>
      <c r="AA268" s="23">
        <f t="shared" si="48"/>
        <v>-87.407706329695927</v>
      </c>
      <c r="AB268" s="23">
        <f>AA268-r_f</f>
        <v>-87.417706329695932</v>
      </c>
      <c r="AC268" s="22"/>
    </row>
    <row r="269" spans="1:29" x14ac:dyDescent="0.3">
      <c r="A269" s="1">
        <v>39724</v>
      </c>
      <c r="B269" s="19">
        <v>52.7</v>
      </c>
      <c r="C269" s="3">
        <f t="shared" si="49"/>
        <v>0</v>
      </c>
      <c r="D269" s="2">
        <v>0</v>
      </c>
      <c r="E269" s="2">
        <v>0</v>
      </c>
      <c r="F269" s="2">
        <f t="shared" si="50"/>
        <v>0</v>
      </c>
      <c r="G269" s="2">
        <f t="shared" si="44"/>
        <v>-0.01</v>
      </c>
      <c r="H269" s="20">
        <v>29.85</v>
      </c>
      <c r="I269" s="3">
        <f t="shared" si="51"/>
        <v>-4.9999999999999524E-3</v>
      </c>
      <c r="J269" s="2">
        <v>-5.0000000000000001E-3</v>
      </c>
      <c r="K269" s="2">
        <v>4.7704895589362195E-17</v>
      </c>
      <c r="L269" s="2">
        <f t="shared" si="52"/>
        <v>-1.26</v>
      </c>
      <c r="M269" s="2">
        <f t="shared" si="45"/>
        <v>-1.27</v>
      </c>
      <c r="N269" s="20">
        <v>51.4</v>
      </c>
      <c r="O269" s="2">
        <v>0</v>
      </c>
      <c r="P269" s="2">
        <v>0</v>
      </c>
      <c r="Q269" s="2">
        <v>0</v>
      </c>
      <c r="R269" s="2">
        <f t="shared" si="53"/>
        <v>0</v>
      </c>
      <c r="S269" s="2">
        <f t="shared" si="46"/>
        <v>-0.01</v>
      </c>
      <c r="T269" s="20">
        <v>5742.23</v>
      </c>
      <c r="U269" s="4">
        <v>6.7517339560846795E-3</v>
      </c>
      <c r="V269" s="4">
        <v>6.7869999999999996E-3</v>
      </c>
      <c r="W269" s="21">
        <v>-3.5266043915320108E-5</v>
      </c>
      <c r="X269" s="2">
        <f t="shared" si="54"/>
        <v>1.710324</v>
      </c>
      <c r="Y269" s="2">
        <f t="shared" si="47"/>
        <v>1.7003239999999999</v>
      </c>
      <c r="Z269" s="2"/>
      <c r="AA269" s="23">
        <f t="shared" si="48"/>
        <v>7.0035146004573896</v>
      </c>
      <c r="AB269" s="23">
        <f>AA269-r_f</f>
        <v>6.9935146004573898</v>
      </c>
      <c r="AC269" s="22"/>
    </row>
    <row r="270" spans="1:29" x14ac:dyDescent="0.3">
      <c r="A270" s="1">
        <v>39723</v>
      </c>
      <c r="B270" s="19">
        <v>52.7</v>
      </c>
      <c r="C270" s="3">
        <f t="shared" si="49"/>
        <v>1.7374517374517486E-2</v>
      </c>
      <c r="D270" s="2">
        <v>1.7375000000000002E-2</v>
      </c>
      <c r="E270" s="2">
        <v>-4.8262548251604143E-7</v>
      </c>
      <c r="F270" s="2">
        <f t="shared" si="50"/>
        <v>4.3785000000000007</v>
      </c>
      <c r="G270" s="2">
        <f t="shared" si="44"/>
        <v>4.3685000000000009</v>
      </c>
      <c r="H270" s="20">
        <v>30</v>
      </c>
      <c r="I270" s="3">
        <f t="shared" si="51"/>
        <v>-1.6393442622950821E-2</v>
      </c>
      <c r="J270" s="2">
        <v>-1.6393000000000001E-2</v>
      </c>
      <c r="K270" s="2">
        <v>-4.4262295081920477E-7</v>
      </c>
      <c r="L270" s="2">
        <f t="shared" si="52"/>
        <v>-4.1310359999999999</v>
      </c>
      <c r="M270" s="2">
        <f t="shared" si="45"/>
        <v>-4.1410359999999997</v>
      </c>
      <c r="N270" s="20">
        <v>51.4</v>
      </c>
      <c r="O270" s="2">
        <v>-2.0952380952380979E-2</v>
      </c>
      <c r="P270" s="2">
        <v>-2.0952000000000002E-2</v>
      </c>
      <c r="Q270" s="2">
        <v>-3.8095238097737849E-7</v>
      </c>
      <c r="R270" s="2">
        <f t="shared" si="53"/>
        <v>-5.2799040000000002</v>
      </c>
      <c r="S270" s="2">
        <f t="shared" si="46"/>
        <v>-5.2899039999999999</v>
      </c>
      <c r="T270" s="20">
        <v>5703.72</v>
      </c>
      <c r="U270" s="4">
        <v>-1.0459732026835478E-2</v>
      </c>
      <c r="V270" s="4">
        <v>-1.0460000000000001E-2</v>
      </c>
      <c r="W270" s="21">
        <v>2.6797316452289999E-7</v>
      </c>
      <c r="X270" s="2">
        <f t="shared" si="54"/>
        <v>-2.63592</v>
      </c>
      <c r="Y270" s="2">
        <f t="shared" si="47"/>
        <v>-2.6459199999999998</v>
      </c>
      <c r="Z270" s="2"/>
      <c r="AA270" s="23">
        <f t="shared" si="48"/>
        <v>-15.557051134292394</v>
      </c>
      <c r="AB270" s="23">
        <f>AA270-r_f</f>
        <v>-15.567051134292393</v>
      </c>
      <c r="AC270" s="22"/>
    </row>
    <row r="271" spans="1:29" x14ac:dyDescent="0.3">
      <c r="A271" s="1">
        <v>39722</v>
      </c>
      <c r="B271" s="19">
        <v>51.8</v>
      </c>
      <c r="C271" s="3">
        <f t="shared" si="49"/>
        <v>1.3698630136986217E-2</v>
      </c>
      <c r="D271" s="2">
        <v>1.3698999999999999E-2</v>
      </c>
      <c r="E271" s="2">
        <v>-3.6986301378202913E-7</v>
      </c>
      <c r="F271" s="2">
        <f t="shared" si="50"/>
        <v>3.4521479999999998</v>
      </c>
      <c r="G271" s="2">
        <f t="shared" si="44"/>
        <v>3.442148</v>
      </c>
      <c r="H271" s="20">
        <v>30.5</v>
      </c>
      <c r="I271" s="3">
        <f t="shared" si="51"/>
        <v>6.0869565217391307E-2</v>
      </c>
      <c r="J271" s="2">
        <v>6.087E-2</v>
      </c>
      <c r="K271" s="2">
        <v>-4.3478260869367347E-7</v>
      </c>
      <c r="L271" s="2">
        <f t="shared" si="52"/>
        <v>15.33924</v>
      </c>
      <c r="M271" s="2">
        <f t="shared" si="45"/>
        <v>15.32924</v>
      </c>
      <c r="N271" s="20">
        <v>52.5</v>
      </c>
      <c r="O271" s="2">
        <v>0</v>
      </c>
      <c r="P271" s="2">
        <v>0</v>
      </c>
      <c r="Q271" s="2">
        <v>0</v>
      </c>
      <c r="R271" s="2">
        <f t="shared" si="53"/>
        <v>0</v>
      </c>
      <c r="S271" s="2">
        <f t="shared" si="46"/>
        <v>-0.01</v>
      </c>
      <c r="T271" s="20">
        <v>5764.01</v>
      </c>
      <c r="U271" s="4">
        <v>7.8209145207089829E-3</v>
      </c>
      <c r="V271" s="4">
        <v>7.8220000000000008E-3</v>
      </c>
      <c r="W271" s="21">
        <v>-1.08547929101796E-6</v>
      </c>
      <c r="X271" s="2">
        <f t="shared" si="54"/>
        <v>1.9711440000000002</v>
      </c>
      <c r="Y271" s="2">
        <f t="shared" si="47"/>
        <v>1.9611440000000002</v>
      </c>
      <c r="Z271" s="2"/>
      <c r="AA271" s="23">
        <f t="shared" si="48"/>
        <v>-86.651647006446112</v>
      </c>
      <c r="AB271" s="23">
        <f>AA271-r_f</f>
        <v>-86.661647006446117</v>
      </c>
      <c r="AC271" s="22"/>
    </row>
    <row r="272" spans="1:29" x14ac:dyDescent="0.3">
      <c r="A272" s="1">
        <v>39721</v>
      </c>
      <c r="B272" s="19">
        <v>51.1</v>
      </c>
      <c r="C272" s="3">
        <f t="shared" si="49"/>
        <v>-5.719557195571958E-2</v>
      </c>
      <c r="D272" s="2">
        <v>-5.7195999999999997E-2</v>
      </c>
      <c r="E272" s="2">
        <v>4.280442804163731E-7</v>
      </c>
      <c r="F272" s="2">
        <f t="shared" si="50"/>
        <v>-14.413392</v>
      </c>
      <c r="G272" s="2">
        <f t="shared" si="44"/>
        <v>-14.423392</v>
      </c>
      <c r="H272" s="20">
        <v>28.75</v>
      </c>
      <c r="I272" s="3">
        <f t="shared" si="51"/>
        <v>-5.5829228243021327E-2</v>
      </c>
      <c r="J272" s="2">
        <v>-5.5829000000000004E-2</v>
      </c>
      <c r="K272" s="2">
        <v>-2.2824302132323782E-7</v>
      </c>
      <c r="L272" s="2">
        <f t="shared" si="52"/>
        <v>-14.068908</v>
      </c>
      <c r="M272" s="2">
        <f t="shared" si="45"/>
        <v>-14.078908</v>
      </c>
      <c r="N272" s="20">
        <v>52.5</v>
      </c>
      <c r="O272" s="2">
        <v>-1.6853932584269638E-2</v>
      </c>
      <c r="P272" s="2">
        <v>-1.6854000000000001E-2</v>
      </c>
      <c r="Q272" s="2">
        <v>6.7415730362757609E-8</v>
      </c>
      <c r="R272" s="2">
        <f t="shared" si="53"/>
        <v>-4.2472080000000005</v>
      </c>
      <c r="S272" s="2">
        <f t="shared" si="46"/>
        <v>-4.2572080000000003</v>
      </c>
      <c r="T272" s="20">
        <v>5719.28</v>
      </c>
      <c r="U272" s="4">
        <v>-3.5474388789857099E-2</v>
      </c>
      <c r="V272" s="4">
        <v>-3.5430000000000003E-2</v>
      </c>
      <c r="W272" s="21">
        <v>-4.4388789857095767E-5</v>
      </c>
      <c r="X272" s="2">
        <f t="shared" si="54"/>
        <v>-8.9283600000000014</v>
      </c>
      <c r="Y272" s="2">
        <f t="shared" si="47"/>
        <v>-8.9383600000000012</v>
      </c>
      <c r="Z272" s="2"/>
      <c r="AA272" s="23">
        <f t="shared" si="48"/>
        <v>54.441113898432896</v>
      </c>
      <c r="AB272" s="23">
        <f>AA272-r_f</f>
        <v>54.431113898432898</v>
      </c>
      <c r="AC272" s="22"/>
    </row>
    <row r="273" spans="1:29" x14ac:dyDescent="0.3">
      <c r="A273" s="1">
        <v>39717</v>
      </c>
      <c r="B273" s="19">
        <v>54.2</v>
      </c>
      <c r="C273" s="3">
        <f t="shared" si="49"/>
        <v>-3.676470588235216E-3</v>
      </c>
      <c r="D273" s="2">
        <v>-3.676E-3</v>
      </c>
      <c r="E273" s="2">
        <v>-4.7058823521599E-7</v>
      </c>
      <c r="F273" s="2">
        <f t="shared" si="50"/>
        <v>-0.92635199999999995</v>
      </c>
      <c r="G273" s="2">
        <f t="shared" si="44"/>
        <v>-0.93635199999999996</v>
      </c>
      <c r="H273" s="20">
        <v>30.45</v>
      </c>
      <c r="I273" s="3">
        <f t="shared" si="51"/>
        <v>-6.8807339449541385E-2</v>
      </c>
      <c r="J273" s="2">
        <v>-6.8807000000000007E-2</v>
      </c>
      <c r="K273" s="2">
        <v>-3.3944954137832273E-7</v>
      </c>
      <c r="L273" s="2">
        <f t="shared" si="52"/>
        <v>-17.339364000000003</v>
      </c>
      <c r="M273" s="2">
        <f t="shared" si="45"/>
        <v>-17.349364000000005</v>
      </c>
      <c r="N273" s="20">
        <v>53.4</v>
      </c>
      <c r="O273" s="2">
        <v>7.5471698113207279E-3</v>
      </c>
      <c r="P273" s="2">
        <v>7.5470000000000008E-3</v>
      </c>
      <c r="Q273" s="2">
        <v>1.6981132072713123E-7</v>
      </c>
      <c r="R273" s="2">
        <f t="shared" si="53"/>
        <v>1.9018440000000001</v>
      </c>
      <c r="S273" s="2">
        <f t="shared" si="46"/>
        <v>1.8918440000000001</v>
      </c>
      <c r="T273" s="20">
        <v>5929.63</v>
      </c>
      <c r="U273" s="4">
        <v>-2.1647200135954947E-2</v>
      </c>
      <c r="V273" s="4">
        <v>-2.1647E-2</v>
      </c>
      <c r="W273" s="21">
        <v>-2.0013595494750014E-7</v>
      </c>
      <c r="X273" s="2">
        <f t="shared" si="54"/>
        <v>-5.455044</v>
      </c>
      <c r="Y273" s="2">
        <f t="shared" si="47"/>
        <v>-5.4650439999999998</v>
      </c>
      <c r="Z273" s="2"/>
      <c r="AA273" s="23">
        <f t="shared" si="48"/>
        <v>109.99058659826915</v>
      </c>
      <c r="AB273" s="23">
        <f>AA273-r_f</f>
        <v>109.98058659826914</v>
      </c>
      <c r="AC273" s="22"/>
    </row>
    <row r="274" spans="1:29" x14ac:dyDescent="0.3">
      <c r="A274" s="1">
        <v>39716</v>
      </c>
      <c r="B274" s="19">
        <v>54.4</v>
      </c>
      <c r="C274" s="3">
        <f t="shared" si="49"/>
        <v>-1.2704174228675187E-2</v>
      </c>
      <c r="D274" s="2">
        <v>-1.2704E-2</v>
      </c>
      <c r="E274" s="2">
        <v>-1.7422867518677998E-7</v>
      </c>
      <c r="F274" s="2">
        <f t="shared" si="50"/>
        <v>-3.2014079999999998</v>
      </c>
      <c r="G274" s="2">
        <f t="shared" si="44"/>
        <v>-3.2114079999999996</v>
      </c>
      <c r="H274" s="20">
        <v>32.700000000000003</v>
      </c>
      <c r="I274" s="3">
        <f t="shared" si="51"/>
        <v>-2.3880597014925287E-2</v>
      </c>
      <c r="J274" s="2">
        <v>-2.3880999999999999E-2</v>
      </c>
      <c r="K274" s="2">
        <v>4.0298507471281386E-7</v>
      </c>
      <c r="L274" s="2">
        <f t="shared" si="52"/>
        <v>-6.0180119999999997</v>
      </c>
      <c r="M274" s="2">
        <f t="shared" si="45"/>
        <v>-6.0280119999999995</v>
      </c>
      <c r="N274" s="20">
        <v>53</v>
      </c>
      <c r="O274" s="2">
        <v>-5.6285178236397219E-3</v>
      </c>
      <c r="P274" s="2">
        <v>-5.6289999999999995E-3</v>
      </c>
      <c r="Q274" s="2">
        <v>4.8217636027751004E-7</v>
      </c>
      <c r="R274" s="2">
        <f t="shared" si="53"/>
        <v>-1.4185079999999999</v>
      </c>
      <c r="S274" s="2">
        <f t="shared" si="46"/>
        <v>-1.4285079999999999</v>
      </c>
      <c r="T274" s="20">
        <v>6060.83</v>
      </c>
      <c r="U274" s="4">
        <v>-1.17030297100741E-2</v>
      </c>
      <c r="V274" s="4">
        <v>-1.1704000000000001E-2</v>
      </c>
      <c r="W274" s="21">
        <v>9.7028992590043883E-7</v>
      </c>
      <c r="X274" s="2">
        <f t="shared" si="54"/>
        <v>-2.949408</v>
      </c>
      <c r="Y274" s="2">
        <f t="shared" si="47"/>
        <v>-2.9594079999999998</v>
      </c>
      <c r="Z274" s="2"/>
      <c r="AA274" s="23">
        <f t="shared" si="48"/>
        <v>24.86544685576068</v>
      </c>
      <c r="AB274" s="23">
        <f>AA274-r_f</f>
        <v>24.855446855760679</v>
      </c>
      <c r="AC274" s="22"/>
    </row>
    <row r="275" spans="1:29" x14ac:dyDescent="0.3">
      <c r="A275" s="1">
        <v>39715</v>
      </c>
      <c r="B275" s="19">
        <v>55.1</v>
      </c>
      <c r="C275" s="3">
        <f t="shared" si="49"/>
        <v>-2.6501766784452298E-2</v>
      </c>
      <c r="D275" s="2">
        <v>-2.6501999999999998E-2</v>
      </c>
      <c r="E275" s="2">
        <v>2.332155477000053E-7</v>
      </c>
      <c r="F275" s="2">
        <f t="shared" si="50"/>
        <v>-6.6785039999999993</v>
      </c>
      <c r="G275" s="2">
        <f t="shared" si="44"/>
        <v>-6.6885039999999991</v>
      </c>
      <c r="H275" s="20">
        <v>33.5</v>
      </c>
      <c r="I275" s="3">
        <f t="shared" si="51"/>
        <v>0</v>
      </c>
      <c r="J275" s="2">
        <v>0</v>
      </c>
      <c r="K275" s="2">
        <v>0</v>
      </c>
      <c r="L275" s="2">
        <f t="shared" si="52"/>
        <v>0</v>
      </c>
      <c r="M275" s="2">
        <f t="shared" si="45"/>
        <v>-0.01</v>
      </c>
      <c r="N275" s="20">
        <v>53.3</v>
      </c>
      <c r="O275" s="2">
        <v>-3.0909090909090962E-2</v>
      </c>
      <c r="P275" s="2">
        <v>-3.0908999999999999E-2</v>
      </c>
      <c r="Q275" s="2">
        <v>-9.090909096343136E-8</v>
      </c>
      <c r="R275" s="2">
        <f t="shared" si="53"/>
        <v>-7.7890679999999994</v>
      </c>
      <c r="S275" s="2">
        <f t="shared" si="46"/>
        <v>-7.7990679999999992</v>
      </c>
      <c r="T275" s="20">
        <v>6132.6</v>
      </c>
      <c r="U275" s="4">
        <v>-8.0246384383577517E-3</v>
      </c>
      <c r="V275" s="4">
        <v>-7.9810000000000002E-3</v>
      </c>
      <c r="W275" s="21">
        <v>-4.3638438357751497E-5</v>
      </c>
      <c r="X275" s="2">
        <f t="shared" si="54"/>
        <v>-2.011212</v>
      </c>
      <c r="Y275" s="2">
        <f t="shared" si="47"/>
        <v>-2.0212119999999998</v>
      </c>
      <c r="Z275" s="2"/>
      <c r="AA275" s="23">
        <f t="shared" si="48"/>
        <v>-51.530837521406049</v>
      </c>
      <c r="AB275" s="23">
        <f>AA275-r_f</f>
        <v>-51.540837521406047</v>
      </c>
      <c r="AC275" s="22"/>
    </row>
    <row r="276" spans="1:29" x14ac:dyDescent="0.3">
      <c r="A276" s="1">
        <v>39714</v>
      </c>
      <c r="B276" s="19">
        <v>56.6</v>
      </c>
      <c r="C276" s="3">
        <f t="shared" si="49"/>
        <v>-7.0175438596490978E-3</v>
      </c>
      <c r="D276" s="2">
        <v>-7.0179999999999999E-3</v>
      </c>
      <c r="E276" s="2">
        <v>4.5614035090214833E-7</v>
      </c>
      <c r="F276" s="2">
        <f t="shared" si="50"/>
        <v>-1.7685359999999999</v>
      </c>
      <c r="G276" s="2">
        <f t="shared" si="44"/>
        <v>-1.7785359999999999</v>
      </c>
      <c r="H276" s="20">
        <v>33.5</v>
      </c>
      <c r="I276" s="3">
        <f t="shared" si="51"/>
        <v>2.7607361963190139E-2</v>
      </c>
      <c r="J276" s="2">
        <v>2.7607E-2</v>
      </c>
      <c r="K276" s="2">
        <v>3.6196319013956368E-7</v>
      </c>
      <c r="L276" s="2">
        <f t="shared" si="52"/>
        <v>6.9569640000000001</v>
      </c>
      <c r="M276" s="2">
        <f t="shared" si="45"/>
        <v>6.9469640000000004</v>
      </c>
      <c r="N276" s="20">
        <v>55</v>
      </c>
      <c r="O276" s="2">
        <v>-1.4336917562723964E-2</v>
      </c>
      <c r="P276" s="2">
        <v>-1.4336999999999999E-2</v>
      </c>
      <c r="Q276" s="2">
        <v>8.2437276035032814E-8</v>
      </c>
      <c r="R276" s="2">
        <f t="shared" si="53"/>
        <v>-3.6129239999999996</v>
      </c>
      <c r="S276" s="2">
        <f t="shared" si="46"/>
        <v>-3.6229239999999994</v>
      </c>
      <c r="T276" s="20">
        <v>6182.21</v>
      </c>
      <c r="U276" s="4">
        <v>1.1718980132883788E-2</v>
      </c>
      <c r="V276" s="4">
        <v>1.1724000000000002E-2</v>
      </c>
      <c r="W276" s="21">
        <v>-5.0198671162141051E-6</v>
      </c>
      <c r="X276" s="2">
        <f t="shared" si="54"/>
        <v>2.9544480000000006</v>
      </c>
      <c r="Y276" s="2">
        <f t="shared" si="47"/>
        <v>2.9444480000000008</v>
      </c>
      <c r="Z276" s="2"/>
      <c r="AA276" s="23">
        <f t="shared" si="48"/>
        <v>-63.107105772647593</v>
      </c>
      <c r="AB276" s="23">
        <f>AA276-r_f</f>
        <v>-63.117105772647591</v>
      </c>
      <c r="AC276" s="22"/>
    </row>
    <row r="277" spans="1:29" x14ac:dyDescent="0.3">
      <c r="A277" s="1">
        <v>39713</v>
      </c>
      <c r="B277" s="19">
        <v>57</v>
      </c>
      <c r="C277" s="3">
        <f t="shared" si="49"/>
        <v>0</v>
      </c>
      <c r="D277" s="2">
        <v>0</v>
      </c>
      <c r="E277" s="2">
        <v>0</v>
      </c>
      <c r="F277" s="2">
        <f t="shared" si="50"/>
        <v>0</v>
      </c>
      <c r="G277" s="2">
        <f t="shared" si="44"/>
        <v>-0.01</v>
      </c>
      <c r="H277" s="20">
        <v>32.6</v>
      </c>
      <c r="I277" s="3">
        <f t="shared" si="51"/>
        <v>4.4871794871794941E-2</v>
      </c>
      <c r="J277" s="2">
        <v>4.4871999999999995E-2</v>
      </c>
      <c r="K277" s="2">
        <v>-2.0512820505386165E-7</v>
      </c>
      <c r="L277" s="2">
        <f t="shared" si="52"/>
        <v>11.307744</v>
      </c>
      <c r="M277" s="2">
        <f t="shared" si="45"/>
        <v>11.297744</v>
      </c>
      <c r="N277" s="20">
        <v>55.8</v>
      </c>
      <c r="O277" s="2">
        <v>3.5971223021581968E-3</v>
      </c>
      <c r="P277" s="2">
        <v>3.5970000000000004E-3</v>
      </c>
      <c r="Q277" s="2">
        <v>1.2230215819643633E-7</v>
      </c>
      <c r="R277" s="2">
        <f t="shared" si="53"/>
        <v>0.90644400000000014</v>
      </c>
      <c r="S277" s="2">
        <f t="shared" si="46"/>
        <v>0.89644400000000013</v>
      </c>
      <c r="T277" s="20">
        <v>6110.6</v>
      </c>
      <c r="U277" s="4">
        <v>2.348594226833137E-2</v>
      </c>
      <c r="V277" s="4">
        <v>2.3557000000000002E-2</v>
      </c>
      <c r="W277" s="21">
        <v>-7.1057731668631302E-5</v>
      </c>
      <c r="X277" s="2">
        <f t="shared" si="54"/>
        <v>5.9363640000000002</v>
      </c>
      <c r="Y277" s="2">
        <f t="shared" si="47"/>
        <v>5.9263640000000004</v>
      </c>
      <c r="Z277" s="2"/>
      <c r="AA277" s="23">
        <f t="shared" si="48"/>
        <v>-56.542365409216885</v>
      </c>
      <c r="AB277" s="23">
        <f>AA277-r_f</f>
        <v>-56.552365409216883</v>
      </c>
      <c r="AC277" s="22"/>
    </row>
    <row r="278" spans="1:29" x14ac:dyDescent="0.3">
      <c r="A278" s="1">
        <v>39710</v>
      </c>
      <c r="B278" s="19">
        <v>57</v>
      </c>
      <c r="C278" s="3">
        <f t="shared" si="49"/>
        <v>5.5555555555555552E-2</v>
      </c>
      <c r="D278" s="2">
        <v>5.5556000000000001E-2</v>
      </c>
      <c r="E278" s="2">
        <v>-4.4444444444874387E-7</v>
      </c>
      <c r="F278" s="2">
        <f t="shared" si="50"/>
        <v>14.000112</v>
      </c>
      <c r="G278" s="2">
        <f t="shared" si="44"/>
        <v>13.990112</v>
      </c>
      <c r="H278" s="20">
        <v>31.2</v>
      </c>
      <c r="I278" s="3">
        <f t="shared" si="51"/>
        <v>6.8493150684931503E-2</v>
      </c>
      <c r="J278" s="2">
        <v>6.8492999999999998E-2</v>
      </c>
      <c r="K278" s="2">
        <v>1.5068493150471873E-7</v>
      </c>
      <c r="L278" s="2">
        <f t="shared" si="52"/>
        <v>17.260235999999999</v>
      </c>
      <c r="M278" s="2">
        <f t="shared" si="45"/>
        <v>17.250235999999997</v>
      </c>
      <c r="N278" s="20">
        <v>55.6</v>
      </c>
      <c r="O278" s="2">
        <v>6.9230769230769262E-2</v>
      </c>
      <c r="P278" s="2">
        <v>6.9231000000000001E-2</v>
      </c>
      <c r="Q278" s="2">
        <v>-2.3076923073850342E-7</v>
      </c>
      <c r="R278" s="2">
        <f t="shared" si="53"/>
        <v>17.446211999999999</v>
      </c>
      <c r="S278" s="2">
        <f t="shared" si="46"/>
        <v>17.436211999999998</v>
      </c>
      <c r="T278" s="20">
        <v>5970.38</v>
      </c>
      <c r="U278" s="4">
        <v>5.8212142964755145E-2</v>
      </c>
      <c r="V278" s="4">
        <v>5.8228000000000002E-2</v>
      </c>
      <c r="W278" s="21">
        <v>-1.585703524485671E-5</v>
      </c>
      <c r="X278" s="2">
        <f t="shared" si="54"/>
        <v>14.673456</v>
      </c>
      <c r="Y278" s="2">
        <f t="shared" si="47"/>
        <v>14.663456</v>
      </c>
      <c r="Z278" s="2"/>
      <c r="AA278" s="23">
        <f t="shared" si="48"/>
        <v>19.868354294120486</v>
      </c>
      <c r="AB278" s="23">
        <f>AA278-r_f</f>
        <v>19.858354294120485</v>
      </c>
      <c r="AC278" s="22"/>
    </row>
    <row r="279" spans="1:29" x14ac:dyDescent="0.3">
      <c r="A279" s="1">
        <v>39709</v>
      </c>
      <c r="B279" s="19">
        <v>54</v>
      </c>
      <c r="C279" s="3">
        <f t="shared" si="49"/>
        <v>-1.8484288354898599E-3</v>
      </c>
      <c r="D279" s="2">
        <v>-1.8479999999999998E-3</v>
      </c>
      <c r="E279" s="2">
        <v>-4.2883548986003862E-7</v>
      </c>
      <c r="F279" s="2">
        <f t="shared" si="50"/>
        <v>-0.46569599999999994</v>
      </c>
      <c r="G279" s="2">
        <f t="shared" si="44"/>
        <v>-0.47569599999999995</v>
      </c>
      <c r="H279" s="20">
        <v>29.2</v>
      </c>
      <c r="I279" s="3">
        <f t="shared" si="51"/>
        <v>-5.1948051948051993E-2</v>
      </c>
      <c r="J279" s="2">
        <v>-5.1948000000000001E-2</v>
      </c>
      <c r="K279" s="2">
        <v>-5.1948051991990152E-8</v>
      </c>
      <c r="L279" s="2">
        <f t="shared" si="52"/>
        <v>-13.090896000000001</v>
      </c>
      <c r="M279" s="2">
        <f t="shared" si="45"/>
        <v>-13.100896000000001</v>
      </c>
      <c r="N279" s="20">
        <v>52</v>
      </c>
      <c r="O279" s="2">
        <v>-1.7013232514177669E-2</v>
      </c>
      <c r="P279" s="2">
        <v>-1.7013E-2</v>
      </c>
      <c r="Q279" s="2">
        <v>-2.3251417766850802E-7</v>
      </c>
      <c r="R279" s="2">
        <f t="shared" si="53"/>
        <v>-4.2872760000000003</v>
      </c>
      <c r="S279" s="2">
        <f t="shared" si="46"/>
        <v>-4.2972760000000001</v>
      </c>
      <c r="T279" s="20">
        <v>5641.95</v>
      </c>
      <c r="U279" s="4">
        <v>-2.7395890616407553E-2</v>
      </c>
      <c r="V279" s="4">
        <v>-2.7263000000000003E-2</v>
      </c>
      <c r="W279" s="21">
        <v>-1.3289061640755009E-4</v>
      </c>
      <c r="X279" s="2">
        <f t="shared" si="54"/>
        <v>-6.8702760000000005</v>
      </c>
      <c r="Y279" s="2">
        <f t="shared" si="47"/>
        <v>-6.8802760000000003</v>
      </c>
      <c r="Z279" s="2"/>
      <c r="AA279" s="23">
        <f t="shared" si="48"/>
        <v>43.106577188324863</v>
      </c>
      <c r="AB279" s="23">
        <f>AA279-r_f</f>
        <v>43.096577188324865</v>
      </c>
      <c r="AC279" s="22"/>
    </row>
    <row r="280" spans="1:29" x14ac:dyDescent="0.3">
      <c r="A280" s="1">
        <v>39708</v>
      </c>
      <c r="B280" s="19">
        <v>54.1</v>
      </c>
      <c r="C280" s="3">
        <f t="shared" si="49"/>
        <v>1.6917293233082678E-2</v>
      </c>
      <c r="D280" s="2">
        <v>1.6917000000000001E-2</v>
      </c>
      <c r="E280" s="2">
        <v>2.9323308267659165E-7</v>
      </c>
      <c r="F280" s="2">
        <f t="shared" si="50"/>
        <v>4.2630840000000001</v>
      </c>
      <c r="G280" s="2">
        <f t="shared" si="44"/>
        <v>4.2530840000000003</v>
      </c>
      <c r="H280" s="20">
        <v>30.8</v>
      </c>
      <c r="I280" s="3">
        <f t="shared" si="51"/>
        <v>0</v>
      </c>
      <c r="J280" s="2">
        <v>0</v>
      </c>
      <c r="K280" s="2">
        <v>0</v>
      </c>
      <c r="L280" s="2">
        <f t="shared" si="52"/>
        <v>0</v>
      </c>
      <c r="M280" s="2">
        <f t="shared" si="45"/>
        <v>-0.01</v>
      </c>
      <c r="N280" s="20">
        <v>52.9</v>
      </c>
      <c r="O280" s="2">
        <v>3.7254901960784285E-2</v>
      </c>
      <c r="P280" s="2">
        <v>3.7254999999999996E-2</v>
      </c>
      <c r="Q280" s="2">
        <v>-9.8039215710998828E-8</v>
      </c>
      <c r="R280" s="2">
        <f t="shared" si="53"/>
        <v>9.3882599999999989</v>
      </c>
      <c r="S280" s="2">
        <f t="shared" si="46"/>
        <v>9.3782599999999992</v>
      </c>
      <c r="T280" s="20">
        <v>5800.87</v>
      </c>
      <c r="U280" s="4">
        <v>7.6920538026852255E-3</v>
      </c>
      <c r="V280" s="4">
        <v>7.7669999999999996E-3</v>
      </c>
      <c r="W280" s="21">
        <v>-7.4946197314774109E-5</v>
      </c>
      <c r="X280" s="2">
        <f t="shared" si="54"/>
        <v>1.9572839999999998</v>
      </c>
      <c r="Y280" s="2">
        <f t="shared" si="47"/>
        <v>1.9472839999999998</v>
      </c>
      <c r="Z280" s="2"/>
      <c r="AA280" s="23">
        <f t="shared" si="48"/>
        <v>63.636365601578241</v>
      </c>
      <c r="AB280" s="23">
        <f>AA280-r_f</f>
        <v>63.626365601578243</v>
      </c>
      <c r="AC280" s="22"/>
    </row>
    <row r="281" spans="1:29" x14ac:dyDescent="0.3">
      <c r="A281" s="1">
        <v>39707</v>
      </c>
      <c r="B281" s="19">
        <v>53.2</v>
      </c>
      <c r="C281" s="3">
        <f t="shared" si="49"/>
        <v>-4.3165467625899255E-2</v>
      </c>
      <c r="D281" s="2">
        <v>-4.3164999999999995E-2</v>
      </c>
      <c r="E281" s="2">
        <v>-4.6762589926002684E-7</v>
      </c>
      <c r="F281" s="2">
        <f t="shared" si="50"/>
        <v>-10.877579999999998</v>
      </c>
      <c r="G281" s="2">
        <f t="shared" si="44"/>
        <v>-10.887579999999998</v>
      </c>
      <c r="H281" s="20">
        <v>30.8</v>
      </c>
      <c r="I281" s="3">
        <f t="shared" si="51"/>
        <v>-5.0847457627118703E-2</v>
      </c>
      <c r="J281" s="2">
        <v>-5.0846999999999996E-2</v>
      </c>
      <c r="K281" s="2">
        <v>-4.5762711870650508E-7</v>
      </c>
      <c r="L281" s="2">
        <f t="shared" si="52"/>
        <v>-12.813443999999999</v>
      </c>
      <c r="M281" s="2">
        <f t="shared" si="45"/>
        <v>-12.823443999999999</v>
      </c>
      <c r="N281" s="20">
        <v>51</v>
      </c>
      <c r="O281" s="2">
        <v>-1.3539651837524232E-2</v>
      </c>
      <c r="P281" s="2">
        <v>-1.3540000000000002E-2</v>
      </c>
      <c r="Q281" s="2">
        <v>3.4816247576965886E-7</v>
      </c>
      <c r="R281" s="2">
        <f t="shared" si="53"/>
        <v>-3.4120800000000004</v>
      </c>
      <c r="S281" s="2">
        <f t="shared" si="46"/>
        <v>-3.4220800000000002</v>
      </c>
      <c r="T281" s="20">
        <v>5756.59</v>
      </c>
      <c r="U281" s="4">
        <v>-4.8882683871820452E-2</v>
      </c>
      <c r="V281" s="4">
        <v>-4.7476999999999998E-2</v>
      </c>
      <c r="W281" s="21">
        <v>-1.405683871820454E-3</v>
      </c>
      <c r="X281" s="2">
        <f t="shared" si="54"/>
        <v>-11.964203999999999</v>
      </c>
      <c r="Y281" s="2">
        <f t="shared" si="47"/>
        <v>-11.974203999999999</v>
      </c>
      <c r="Z281" s="2"/>
      <c r="AA281" s="23">
        <f t="shared" si="48"/>
        <v>51.851771799313781</v>
      </c>
      <c r="AB281" s="23">
        <f>AA281-r_f</f>
        <v>51.841771799313783</v>
      </c>
      <c r="AC281" s="22"/>
    </row>
    <row r="282" spans="1:29" x14ac:dyDescent="0.3">
      <c r="A282" s="1">
        <v>39706</v>
      </c>
      <c r="B282" s="19">
        <v>55.6</v>
      </c>
      <c r="C282" s="3">
        <f t="shared" si="49"/>
        <v>-2.1126760563380208E-2</v>
      </c>
      <c r="D282" s="2">
        <v>-2.1126999999999996E-2</v>
      </c>
      <c r="E282" s="2">
        <v>2.3943661978803599E-7</v>
      </c>
      <c r="F282" s="2">
        <f t="shared" si="50"/>
        <v>-5.3240039999999995</v>
      </c>
      <c r="G282" s="2">
        <f t="shared" si="44"/>
        <v>-5.3340039999999993</v>
      </c>
      <c r="H282" s="20">
        <v>32.450000000000003</v>
      </c>
      <c r="I282" s="3">
        <f t="shared" si="51"/>
        <v>-1.5384615384614511E-3</v>
      </c>
      <c r="J282" s="2">
        <v>-1.5379999999999999E-3</v>
      </c>
      <c r="K282" s="2">
        <v>-4.6153846145120282E-7</v>
      </c>
      <c r="L282" s="2">
        <f t="shared" si="52"/>
        <v>-0.38757599999999998</v>
      </c>
      <c r="M282" s="2">
        <f t="shared" si="45"/>
        <v>-0.39757599999999998</v>
      </c>
      <c r="N282" s="20">
        <v>51.7</v>
      </c>
      <c r="O282" s="2">
        <v>-1.8975332068311195E-2</v>
      </c>
      <c r="P282" s="2">
        <v>-1.8974999999999999E-2</v>
      </c>
      <c r="Q282" s="2">
        <v>-3.3206831119569902E-7</v>
      </c>
      <c r="R282" s="2">
        <f t="shared" si="53"/>
        <v>-4.7816999999999998</v>
      </c>
      <c r="S282" s="2">
        <f t="shared" si="46"/>
        <v>-4.7916999999999996</v>
      </c>
      <c r="T282" s="20">
        <v>6052.45</v>
      </c>
      <c r="U282" s="4">
        <v>-4.0919520558798807E-2</v>
      </c>
      <c r="V282" s="4">
        <v>-4.0812000000000001E-2</v>
      </c>
      <c r="W282" s="21">
        <v>-1.0752055879880568E-4</v>
      </c>
      <c r="X282" s="2">
        <f t="shared" si="54"/>
        <v>-10.284624000000001</v>
      </c>
      <c r="Y282" s="2">
        <f t="shared" si="47"/>
        <v>-10.294624000000001</v>
      </c>
      <c r="Z282" s="2"/>
      <c r="AA282" s="23">
        <f t="shared" si="48"/>
        <v>-28.98726413345755</v>
      </c>
      <c r="AB282" s="23">
        <f>AA282-r_f</f>
        <v>-28.997264133457552</v>
      </c>
      <c r="AC282" s="22"/>
    </row>
    <row r="283" spans="1:29" x14ac:dyDescent="0.3">
      <c r="A283" s="1">
        <v>39703</v>
      </c>
      <c r="B283" s="19">
        <v>56.8</v>
      </c>
      <c r="C283" s="3">
        <f t="shared" si="49"/>
        <v>2.3423423423423372E-2</v>
      </c>
      <c r="D283" s="2">
        <v>2.3422999999999999E-2</v>
      </c>
      <c r="E283" s="2">
        <v>4.23423423372149E-7</v>
      </c>
      <c r="F283" s="2">
        <f t="shared" si="50"/>
        <v>5.902596</v>
      </c>
      <c r="G283" s="2">
        <f t="shared" si="44"/>
        <v>5.8925960000000002</v>
      </c>
      <c r="H283" s="20">
        <v>32.5</v>
      </c>
      <c r="I283" s="3">
        <f t="shared" si="51"/>
        <v>0</v>
      </c>
      <c r="J283" s="2">
        <v>0</v>
      </c>
      <c r="K283" s="2">
        <v>0</v>
      </c>
      <c r="L283" s="2">
        <f t="shared" si="52"/>
        <v>0</v>
      </c>
      <c r="M283" s="2">
        <f t="shared" si="45"/>
        <v>-0.01</v>
      </c>
      <c r="N283" s="20">
        <v>52.7</v>
      </c>
      <c r="O283" s="2">
        <v>7.6481835564054627E-3</v>
      </c>
      <c r="P283" s="2">
        <v>7.6480000000000003E-3</v>
      </c>
      <c r="Q283" s="2">
        <v>1.8355640546245666E-7</v>
      </c>
      <c r="R283" s="2">
        <f t="shared" si="53"/>
        <v>1.9272960000000001</v>
      </c>
      <c r="S283" s="2">
        <f t="shared" si="46"/>
        <v>1.9172960000000001</v>
      </c>
      <c r="T283" s="20">
        <v>6310.68</v>
      </c>
      <c r="U283" s="4">
        <v>9.3938691128368709E-3</v>
      </c>
      <c r="V283" s="4">
        <v>9.4199999999999996E-3</v>
      </c>
      <c r="W283" s="21">
        <v>-2.6130887163128627E-5</v>
      </c>
      <c r="X283" s="2">
        <f t="shared" si="54"/>
        <v>2.37384</v>
      </c>
      <c r="Y283" s="2">
        <f t="shared" si="47"/>
        <v>2.3638400000000002</v>
      </c>
      <c r="Z283" s="2"/>
      <c r="AA283" s="23">
        <f t="shared" si="48"/>
        <v>11.038235272589672</v>
      </c>
      <c r="AB283" s="23">
        <f>AA283-r_f</f>
        <v>11.028235272589672</v>
      </c>
      <c r="AC283" s="22"/>
    </row>
    <row r="284" spans="1:29" x14ac:dyDescent="0.3">
      <c r="A284" s="1">
        <v>39702</v>
      </c>
      <c r="B284" s="19">
        <v>55.5</v>
      </c>
      <c r="C284" s="3">
        <f t="shared" si="49"/>
        <v>-2.2887323943661924E-2</v>
      </c>
      <c r="D284" s="2">
        <v>-2.2887000000000001E-2</v>
      </c>
      <c r="E284" s="2">
        <v>-3.2394366192289858E-7</v>
      </c>
      <c r="F284" s="2">
        <f t="shared" si="50"/>
        <v>-5.7675239999999999</v>
      </c>
      <c r="G284" s="2">
        <f t="shared" si="44"/>
        <v>-5.7775239999999997</v>
      </c>
      <c r="H284" s="20">
        <v>32.5</v>
      </c>
      <c r="I284" s="3">
        <f t="shared" si="51"/>
        <v>-2.1084337349397676E-2</v>
      </c>
      <c r="J284" s="2">
        <v>-2.1084000000000002E-2</v>
      </c>
      <c r="K284" s="2">
        <v>-3.3734939767354755E-7</v>
      </c>
      <c r="L284" s="2">
        <f t="shared" si="52"/>
        <v>-5.3131680000000001</v>
      </c>
      <c r="M284" s="2">
        <f t="shared" si="45"/>
        <v>-5.3231679999999999</v>
      </c>
      <c r="N284" s="20">
        <v>52.3</v>
      </c>
      <c r="O284" s="2">
        <v>-2.6070763500931203E-2</v>
      </c>
      <c r="P284" s="2">
        <v>-2.6071E-2</v>
      </c>
      <c r="Q284" s="2">
        <v>2.3649906879738558E-7</v>
      </c>
      <c r="R284" s="2">
        <f t="shared" si="53"/>
        <v>-6.5698920000000003</v>
      </c>
      <c r="S284" s="2">
        <f t="shared" si="46"/>
        <v>-6.5798920000000001</v>
      </c>
      <c r="T284" s="20">
        <v>6251.95</v>
      </c>
      <c r="U284" s="4">
        <v>-3.190766195778582E-2</v>
      </c>
      <c r="V284" s="4">
        <v>-3.1877000000000003E-2</v>
      </c>
      <c r="W284" s="21">
        <v>-3.0661957785817207E-5</v>
      </c>
      <c r="X284" s="2">
        <f t="shared" si="54"/>
        <v>-8.033004</v>
      </c>
      <c r="Y284" s="2">
        <f t="shared" si="47"/>
        <v>-8.0430039999999998</v>
      </c>
      <c r="Z284" s="2"/>
      <c r="AA284" s="23">
        <f t="shared" si="48"/>
        <v>-13.87846916622359</v>
      </c>
      <c r="AB284" s="23">
        <f>AA284-r_f</f>
        <v>-13.88846916622359</v>
      </c>
      <c r="AC284" s="22"/>
    </row>
    <row r="285" spans="1:29" x14ac:dyDescent="0.3">
      <c r="A285" s="1">
        <v>39701</v>
      </c>
      <c r="B285" s="19">
        <v>56.8</v>
      </c>
      <c r="C285" s="3">
        <f t="shared" si="49"/>
        <v>-3.5087719298246113E-3</v>
      </c>
      <c r="D285" s="2">
        <v>-3.509E-3</v>
      </c>
      <c r="E285" s="2">
        <v>2.2807017538862412E-7</v>
      </c>
      <c r="F285" s="2">
        <f t="shared" si="50"/>
        <v>-0.88426799999999994</v>
      </c>
      <c r="G285" s="2">
        <f t="shared" si="44"/>
        <v>-0.89426799999999995</v>
      </c>
      <c r="H285" s="20">
        <v>33.200000000000003</v>
      </c>
      <c r="I285" s="3">
        <f t="shared" si="51"/>
        <v>6.0606060606061465E-3</v>
      </c>
      <c r="J285" s="2">
        <v>6.0609999999999995E-3</v>
      </c>
      <c r="K285" s="2">
        <v>-3.9393939385307802E-7</v>
      </c>
      <c r="L285" s="2">
        <f t="shared" si="52"/>
        <v>1.527372</v>
      </c>
      <c r="M285" s="2">
        <f t="shared" si="45"/>
        <v>1.5173719999999999</v>
      </c>
      <c r="N285" s="20">
        <v>53.7</v>
      </c>
      <c r="O285" s="2">
        <v>-1.1049723756905973E-2</v>
      </c>
      <c r="P285" s="2">
        <v>-1.1049999999999999E-2</v>
      </c>
      <c r="Q285" s="2">
        <v>2.7624309402625447E-7</v>
      </c>
      <c r="R285" s="2">
        <f t="shared" si="53"/>
        <v>-2.7845999999999997</v>
      </c>
      <c r="S285" s="2">
        <f t="shared" si="46"/>
        <v>-2.7945999999999995</v>
      </c>
      <c r="T285" s="20">
        <v>6458.01</v>
      </c>
      <c r="U285" s="4">
        <v>5.1737260633454235E-3</v>
      </c>
      <c r="V285" s="4">
        <v>5.1900000000000002E-3</v>
      </c>
      <c r="W285" s="21">
        <v>-1.6273936654576625E-5</v>
      </c>
      <c r="X285" s="2">
        <f t="shared" si="54"/>
        <v>1.3078799999999999</v>
      </c>
      <c r="Y285" s="2">
        <f t="shared" si="47"/>
        <v>1.2978799999999999</v>
      </c>
      <c r="Z285" s="2"/>
      <c r="AA285" s="23">
        <f t="shared" si="48"/>
        <v>-27.517665830826054</v>
      </c>
      <c r="AB285" s="23">
        <f>AA285-r_f</f>
        <v>-27.527665830826056</v>
      </c>
      <c r="AC285" s="22"/>
    </row>
    <row r="286" spans="1:29" x14ac:dyDescent="0.3">
      <c r="A286" s="1">
        <v>39700</v>
      </c>
      <c r="B286" s="19">
        <v>57</v>
      </c>
      <c r="C286" s="3">
        <f t="shared" si="49"/>
        <v>-4.8414023372287125E-2</v>
      </c>
      <c r="D286" s="2">
        <v>-4.8413999999999999E-2</v>
      </c>
      <c r="E286" s="2">
        <v>-2.3372287126510738E-8</v>
      </c>
      <c r="F286" s="2">
        <f t="shared" si="50"/>
        <v>-12.200327999999999</v>
      </c>
      <c r="G286" s="2">
        <f t="shared" si="44"/>
        <v>-12.210327999999999</v>
      </c>
      <c r="H286" s="20">
        <v>33</v>
      </c>
      <c r="I286" s="3">
        <f t="shared" si="51"/>
        <v>1.2269938650306704E-2</v>
      </c>
      <c r="J286" s="2">
        <v>1.2270000000000001E-2</v>
      </c>
      <c r="K286" s="2">
        <v>-6.134969329774087E-8</v>
      </c>
      <c r="L286" s="2">
        <f t="shared" si="52"/>
        <v>3.0920400000000003</v>
      </c>
      <c r="M286" s="2">
        <f t="shared" si="45"/>
        <v>3.0820400000000006</v>
      </c>
      <c r="N286" s="20">
        <v>54.3</v>
      </c>
      <c r="O286" s="2">
        <v>-4.2328042328042423E-2</v>
      </c>
      <c r="P286" s="2">
        <v>-4.2328000000000005E-2</v>
      </c>
      <c r="Q286" s="2">
        <v>-4.2328042418326994E-8</v>
      </c>
      <c r="R286" s="2">
        <f t="shared" si="53"/>
        <v>-10.666656000000001</v>
      </c>
      <c r="S286" s="2">
        <f t="shared" si="46"/>
        <v>-10.676656000000001</v>
      </c>
      <c r="T286" s="20">
        <v>6424.77</v>
      </c>
      <c r="U286" s="4">
        <v>-3.5130033084585587E-2</v>
      </c>
      <c r="V286" s="4">
        <v>-3.5068000000000002E-2</v>
      </c>
      <c r="W286" s="21">
        <v>-6.2033084585584597E-5</v>
      </c>
      <c r="X286" s="2">
        <f t="shared" si="54"/>
        <v>-8.837136000000001</v>
      </c>
      <c r="Y286" s="2">
        <f t="shared" si="47"/>
        <v>-8.8471360000000008</v>
      </c>
      <c r="Z286" s="2"/>
      <c r="AA286" s="23">
        <f t="shared" si="48"/>
        <v>-86.524322099972096</v>
      </c>
      <c r="AB286" s="23">
        <f>AA286-r_f</f>
        <v>-86.534322099972101</v>
      </c>
      <c r="AC286" s="22"/>
    </row>
    <row r="287" spans="1:29" x14ac:dyDescent="0.3">
      <c r="A287" s="1">
        <v>39699</v>
      </c>
      <c r="B287" s="19">
        <v>59.9</v>
      </c>
      <c r="C287" s="3">
        <f t="shared" si="49"/>
        <v>3.0981067125645391E-2</v>
      </c>
      <c r="D287" s="2">
        <v>3.0981000000000002E-2</v>
      </c>
      <c r="E287" s="2">
        <v>6.7125645389354283E-8</v>
      </c>
      <c r="F287" s="2">
        <f t="shared" si="50"/>
        <v>7.8072120000000007</v>
      </c>
      <c r="G287" s="2">
        <f t="shared" si="44"/>
        <v>7.7972120000000009</v>
      </c>
      <c r="H287" s="20">
        <v>32.6</v>
      </c>
      <c r="I287" s="3">
        <f t="shared" si="51"/>
        <v>6.8852459016393489E-2</v>
      </c>
      <c r="J287" s="2">
        <v>6.8851999999999997E-2</v>
      </c>
      <c r="K287" s="2">
        <v>4.5901639349199552E-7</v>
      </c>
      <c r="L287" s="2">
        <f t="shared" si="52"/>
        <v>17.350704</v>
      </c>
      <c r="M287" s="2">
        <f t="shared" si="45"/>
        <v>17.340703999999999</v>
      </c>
      <c r="N287" s="20">
        <v>56.7</v>
      </c>
      <c r="O287" s="2">
        <v>6.9811320754717035E-2</v>
      </c>
      <c r="P287" s="2">
        <v>6.9810999999999998E-2</v>
      </c>
      <c r="Q287" s="2">
        <v>3.2075471703696401E-7</v>
      </c>
      <c r="R287" s="2">
        <f t="shared" si="53"/>
        <v>17.592372000000001</v>
      </c>
      <c r="S287" s="2">
        <f t="shared" si="46"/>
        <v>17.582371999999999</v>
      </c>
      <c r="T287" s="20">
        <v>6658.69</v>
      </c>
      <c r="U287" s="4">
        <v>5.5714983320860952E-2</v>
      </c>
      <c r="V287" s="4">
        <v>5.5736000000000001E-2</v>
      </c>
      <c r="W287" s="21">
        <v>-2.1016679139049255E-5</v>
      </c>
      <c r="X287" s="2">
        <f t="shared" si="54"/>
        <v>14.045472</v>
      </c>
      <c r="Y287" s="2">
        <f t="shared" si="47"/>
        <v>14.035472</v>
      </c>
      <c r="Z287" s="2"/>
      <c r="AA287" s="23">
        <f t="shared" si="48"/>
        <v>22.878058240987844</v>
      </c>
      <c r="AB287" s="23">
        <f>AA287-r_f</f>
        <v>22.868058240987843</v>
      </c>
      <c r="AC287" s="22"/>
    </row>
    <row r="288" spans="1:29" x14ac:dyDescent="0.3">
      <c r="A288" s="1">
        <v>39696</v>
      </c>
      <c r="B288" s="19">
        <v>58.1</v>
      </c>
      <c r="C288" s="3">
        <f t="shared" si="49"/>
        <v>-2.680067001675044E-2</v>
      </c>
      <c r="D288" s="2">
        <v>-2.6800999999999998E-2</v>
      </c>
      <c r="E288" s="2">
        <v>3.2998324955846314E-7</v>
      </c>
      <c r="F288" s="2">
        <f t="shared" si="50"/>
        <v>-6.7538519999999993</v>
      </c>
      <c r="G288" s="2">
        <f t="shared" si="44"/>
        <v>-6.7638519999999991</v>
      </c>
      <c r="H288" s="20">
        <v>30.5</v>
      </c>
      <c r="I288" s="3">
        <f t="shared" si="51"/>
        <v>1.8363939899833079E-2</v>
      </c>
      <c r="J288" s="2">
        <v>1.8364000000000002E-2</v>
      </c>
      <c r="K288" s="2">
        <v>-6.0100166923010567E-8</v>
      </c>
      <c r="L288" s="2">
        <f t="shared" si="52"/>
        <v>4.6277280000000003</v>
      </c>
      <c r="M288" s="2">
        <f t="shared" si="45"/>
        <v>4.6177280000000005</v>
      </c>
      <c r="N288" s="20">
        <v>53</v>
      </c>
      <c r="O288" s="2">
        <v>-7.4906367041198234E-3</v>
      </c>
      <c r="P288" s="2">
        <v>-7.4910000000000003E-3</v>
      </c>
      <c r="Q288" s="2">
        <v>3.6329588017688236E-7</v>
      </c>
      <c r="R288" s="2">
        <f t="shared" si="53"/>
        <v>-1.887732</v>
      </c>
      <c r="S288" s="2">
        <f t="shared" si="46"/>
        <v>-1.897732</v>
      </c>
      <c r="T288" s="20">
        <v>6307.28</v>
      </c>
      <c r="U288" s="4">
        <v>-1.6428516848781289E-2</v>
      </c>
      <c r="V288" s="4">
        <v>-1.6265000000000002E-2</v>
      </c>
      <c r="W288" s="21">
        <v>-1.6351684878128728E-4</v>
      </c>
      <c r="X288" s="2">
        <f t="shared" si="54"/>
        <v>-4.0987800000000005</v>
      </c>
      <c r="Y288" s="2">
        <f t="shared" si="47"/>
        <v>-4.1087800000000003</v>
      </c>
      <c r="Z288" s="2"/>
      <c r="AA288" s="23">
        <f t="shared" si="48"/>
        <v>-36.142360584713956</v>
      </c>
      <c r="AB288" s="23">
        <f>AA288-r_f</f>
        <v>-36.152360584713954</v>
      </c>
      <c r="AC288" s="22"/>
    </row>
    <row r="289" spans="1:29" x14ac:dyDescent="0.3">
      <c r="A289" s="1">
        <v>39695</v>
      </c>
      <c r="B289" s="19">
        <v>59.7</v>
      </c>
      <c r="C289" s="3">
        <f t="shared" si="49"/>
        <v>-1.8092105263157802E-2</v>
      </c>
      <c r="D289" s="2">
        <v>-1.8092E-2</v>
      </c>
      <c r="E289" s="2">
        <v>-1.0526315780134965E-7</v>
      </c>
      <c r="F289" s="2">
        <f t="shared" si="50"/>
        <v>-4.5591840000000001</v>
      </c>
      <c r="G289" s="2">
        <f t="shared" si="44"/>
        <v>-4.5691839999999999</v>
      </c>
      <c r="H289" s="20">
        <v>29.95</v>
      </c>
      <c r="I289" s="3">
        <f t="shared" si="51"/>
        <v>-6.9875776397515632E-2</v>
      </c>
      <c r="J289" s="2">
        <v>-6.9875999999999994E-2</v>
      </c>
      <c r="K289" s="2">
        <v>2.236024843615958E-7</v>
      </c>
      <c r="L289" s="2">
        <f t="shared" si="52"/>
        <v>-17.608751999999999</v>
      </c>
      <c r="M289" s="2">
        <f t="shared" si="45"/>
        <v>-17.618752000000001</v>
      </c>
      <c r="N289" s="20">
        <v>53.4</v>
      </c>
      <c r="O289" s="2">
        <v>-2.9090909090909115E-2</v>
      </c>
      <c r="P289" s="2">
        <v>-2.9090999999999999E-2</v>
      </c>
      <c r="Q289" s="2">
        <v>9.0909090883634081E-8</v>
      </c>
      <c r="R289" s="2">
        <f t="shared" si="53"/>
        <v>-7.3309319999999998</v>
      </c>
      <c r="S289" s="2">
        <f t="shared" si="46"/>
        <v>-7.3409319999999996</v>
      </c>
      <c r="T289" s="20">
        <v>6412.63</v>
      </c>
      <c r="U289" s="4">
        <v>-2.6165805862780649E-2</v>
      </c>
      <c r="V289" s="4">
        <v>-2.5628999999999999E-2</v>
      </c>
      <c r="W289" s="21">
        <v>-5.3680586278065032E-4</v>
      </c>
      <c r="X289" s="2">
        <f t="shared" si="54"/>
        <v>-6.4585080000000001</v>
      </c>
      <c r="Y289" s="2">
        <f t="shared" si="47"/>
        <v>-6.4685079999999999</v>
      </c>
      <c r="Z289" s="2"/>
      <c r="AA289" s="23">
        <f t="shared" si="48"/>
        <v>48.680007491252056</v>
      </c>
      <c r="AB289" s="23">
        <f>AA289-r_f</f>
        <v>48.670007491252058</v>
      </c>
      <c r="AC289" s="22"/>
    </row>
    <row r="290" spans="1:29" x14ac:dyDescent="0.3">
      <c r="A290" s="1">
        <v>39694</v>
      </c>
      <c r="B290" s="19">
        <v>60.8</v>
      </c>
      <c r="C290" s="3">
        <f t="shared" si="49"/>
        <v>-3.2786885245902103E-3</v>
      </c>
      <c r="D290" s="2">
        <v>-3.2790000000000002E-3</v>
      </c>
      <c r="E290" s="2">
        <v>3.1147540978989502E-7</v>
      </c>
      <c r="F290" s="2">
        <f t="shared" si="50"/>
        <v>-0.82630800000000004</v>
      </c>
      <c r="G290" s="2">
        <f t="shared" si="44"/>
        <v>-0.83630800000000005</v>
      </c>
      <c r="H290" s="20">
        <v>32.200000000000003</v>
      </c>
      <c r="I290" s="3">
        <f t="shared" si="51"/>
        <v>-5.2941176470588151E-2</v>
      </c>
      <c r="J290" s="2">
        <v>-5.2941000000000002E-2</v>
      </c>
      <c r="K290" s="2">
        <v>-1.7647058814934669E-7</v>
      </c>
      <c r="L290" s="2">
        <f t="shared" si="52"/>
        <v>-13.341132</v>
      </c>
      <c r="M290" s="2">
        <f t="shared" si="45"/>
        <v>-13.351132</v>
      </c>
      <c r="N290" s="20">
        <v>55</v>
      </c>
      <c r="O290" s="2">
        <v>1.2891344383057144E-2</v>
      </c>
      <c r="P290" s="2">
        <v>1.2891E-2</v>
      </c>
      <c r="Q290" s="2">
        <v>3.4438305714437623E-7</v>
      </c>
      <c r="R290" s="2">
        <f t="shared" si="53"/>
        <v>3.248532</v>
      </c>
      <c r="S290" s="2">
        <f t="shared" si="46"/>
        <v>3.2385320000000002</v>
      </c>
      <c r="T290" s="20">
        <v>6584.93</v>
      </c>
      <c r="U290" s="4">
        <v>-1.7148221892528369E-2</v>
      </c>
      <c r="V290" s="4">
        <v>-1.7145999999999998E-2</v>
      </c>
      <c r="W290" s="21">
        <v>-2.2218925283708224E-6</v>
      </c>
      <c r="X290" s="2">
        <f t="shared" si="54"/>
        <v>-4.3207919999999991</v>
      </c>
      <c r="Y290" s="2">
        <f t="shared" si="47"/>
        <v>-4.3307919999999989</v>
      </c>
      <c r="Z290" s="2"/>
      <c r="AA290" s="23">
        <f t="shared" si="48"/>
        <v>97.101347668524951</v>
      </c>
      <c r="AB290" s="23">
        <f>AA290-r_f</f>
        <v>97.091347668524946</v>
      </c>
      <c r="AC290" s="22"/>
    </row>
    <row r="291" spans="1:29" x14ac:dyDescent="0.3">
      <c r="A291" s="1">
        <v>39693</v>
      </c>
      <c r="B291" s="19">
        <v>61</v>
      </c>
      <c r="C291" s="3">
        <f t="shared" si="49"/>
        <v>-8.130081300813009E-3</v>
      </c>
      <c r="D291" s="2">
        <v>-8.1300000000000001E-3</v>
      </c>
      <c r="E291" s="2">
        <v>-8.1300813008916561E-8</v>
      </c>
      <c r="F291" s="2">
        <f t="shared" si="50"/>
        <v>-2.0487600000000001</v>
      </c>
      <c r="G291" s="2">
        <f t="shared" si="44"/>
        <v>-2.0587599999999999</v>
      </c>
      <c r="H291" s="20">
        <v>34</v>
      </c>
      <c r="I291" s="3">
        <f t="shared" si="51"/>
        <v>-1.3062409288824465E-2</v>
      </c>
      <c r="J291" s="2">
        <v>-1.3062000000000001E-2</v>
      </c>
      <c r="K291" s="2">
        <v>-4.0928882446417125E-7</v>
      </c>
      <c r="L291" s="2">
        <f t="shared" si="52"/>
        <v>-3.2916240000000001</v>
      </c>
      <c r="M291" s="2">
        <f t="shared" si="45"/>
        <v>-3.3016239999999999</v>
      </c>
      <c r="N291" s="20">
        <v>54.3</v>
      </c>
      <c r="O291" s="2">
        <v>-4.0636042402826929E-2</v>
      </c>
      <c r="P291" s="2">
        <v>-4.0635999999999999E-2</v>
      </c>
      <c r="Q291" s="2">
        <v>-4.2402826930243442E-8</v>
      </c>
      <c r="R291" s="2">
        <f t="shared" si="53"/>
        <v>-10.240271999999999</v>
      </c>
      <c r="S291" s="2">
        <f t="shared" si="46"/>
        <v>-10.250271999999999</v>
      </c>
      <c r="T291" s="20">
        <v>6699.82</v>
      </c>
      <c r="U291" s="4">
        <v>-1.6625349144074191E-2</v>
      </c>
      <c r="V291" s="4">
        <v>-1.6507000000000001E-2</v>
      </c>
      <c r="W291" s="21">
        <v>-1.1834914407419031E-4</v>
      </c>
      <c r="X291" s="2">
        <f t="shared" si="54"/>
        <v>-4.159764</v>
      </c>
      <c r="Y291" s="2">
        <f t="shared" si="47"/>
        <v>-4.1697639999999998</v>
      </c>
      <c r="Z291" s="2"/>
      <c r="AA291" s="23">
        <f t="shared" si="48"/>
        <v>-52.1635903743067</v>
      </c>
      <c r="AB291" s="23">
        <f>AA291-r_f</f>
        <v>-52.173590374306698</v>
      </c>
      <c r="AC291" s="22"/>
    </row>
    <row r="292" spans="1:29" x14ac:dyDescent="0.3">
      <c r="A292" s="1">
        <v>39692</v>
      </c>
      <c r="B292" s="19">
        <v>61.5</v>
      </c>
      <c r="C292" s="3">
        <f t="shared" si="49"/>
        <v>-6.4620355411954536E-3</v>
      </c>
      <c r="D292" s="2">
        <v>-6.4619999999999999E-3</v>
      </c>
      <c r="E292" s="2">
        <v>-3.554119545369494E-8</v>
      </c>
      <c r="F292" s="2">
        <f t="shared" si="50"/>
        <v>-1.6284239999999999</v>
      </c>
      <c r="G292" s="2">
        <f t="shared" si="44"/>
        <v>-1.6384239999999999</v>
      </c>
      <c r="H292" s="20">
        <v>34.450000000000003</v>
      </c>
      <c r="I292" s="3">
        <f t="shared" si="51"/>
        <v>-1.7118402282453479E-2</v>
      </c>
      <c r="J292" s="2">
        <v>-1.7118000000000001E-2</v>
      </c>
      <c r="K292" s="2">
        <v>-4.0228245347731506E-7</v>
      </c>
      <c r="L292" s="2">
        <f t="shared" si="52"/>
        <v>-4.3137360000000005</v>
      </c>
      <c r="M292" s="2">
        <f t="shared" si="45"/>
        <v>-4.3237360000000002</v>
      </c>
      <c r="N292" s="20">
        <v>56.6</v>
      </c>
      <c r="O292" s="2">
        <v>-3.9049235993208781E-2</v>
      </c>
      <c r="P292" s="2">
        <v>-3.9049E-2</v>
      </c>
      <c r="Q292" s="2">
        <v>-2.3599320878031627E-7</v>
      </c>
      <c r="R292" s="2">
        <f t="shared" si="53"/>
        <v>-9.8403480000000005</v>
      </c>
      <c r="S292" s="2">
        <f t="shared" si="46"/>
        <v>-9.8503480000000003</v>
      </c>
      <c r="T292" s="20">
        <v>6813.09</v>
      </c>
      <c r="U292" s="4">
        <v>-3.3070729806943054E-2</v>
      </c>
      <c r="V292" s="4">
        <v>-3.3041000000000001E-2</v>
      </c>
      <c r="W292" s="21">
        <v>-2.9729806943053216E-5</v>
      </c>
      <c r="X292" s="2">
        <f t="shared" si="54"/>
        <v>-8.3263320000000007</v>
      </c>
      <c r="Y292" s="2">
        <f t="shared" si="47"/>
        <v>-8.3363320000000005</v>
      </c>
      <c r="Z292" s="2"/>
      <c r="AA292" s="23">
        <f t="shared" si="48"/>
        <v>-43.867723730904466</v>
      </c>
      <c r="AB292" s="23">
        <f>AA292-r_f</f>
        <v>-43.877723730904464</v>
      </c>
      <c r="AC292" s="22"/>
    </row>
    <row r="293" spans="1:29" x14ac:dyDescent="0.3">
      <c r="A293" s="1">
        <v>39689</v>
      </c>
      <c r="B293" s="19">
        <v>61.9</v>
      </c>
      <c r="C293" s="3">
        <f t="shared" si="49"/>
        <v>2.8239202657807237E-2</v>
      </c>
      <c r="D293" s="2">
        <v>2.8239E-2</v>
      </c>
      <c r="E293" s="2">
        <v>2.0265780723699445E-7</v>
      </c>
      <c r="F293" s="2">
        <f t="shared" si="50"/>
        <v>7.1162280000000004</v>
      </c>
      <c r="G293" s="2">
        <f t="shared" si="44"/>
        <v>7.1062280000000007</v>
      </c>
      <c r="H293" s="20">
        <v>35.049999999999997</v>
      </c>
      <c r="I293" s="3">
        <f t="shared" si="51"/>
        <v>-2.0949720670391064E-2</v>
      </c>
      <c r="J293" s="2">
        <v>-2.0950000000000003E-2</v>
      </c>
      <c r="K293" s="2">
        <v>2.7932960893969905E-7</v>
      </c>
      <c r="L293" s="2">
        <f t="shared" si="52"/>
        <v>-5.2794000000000008</v>
      </c>
      <c r="M293" s="2">
        <f t="shared" si="45"/>
        <v>-5.2894000000000005</v>
      </c>
      <c r="N293" s="20">
        <v>58.9</v>
      </c>
      <c r="O293" s="2">
        <v>-1.9966722129783742E-2</v>
      </c>
      <c r="P293" s="2">
        <v>-1.9966999999999999E-2</v>
      </c>
      <c r="Q293" s="2">
        <v>2.7787021625660935E-7</v>
      </c>
      <c r="R293" s="2">
        <f t="shared" si="53"/>
        <v>-5.0316839999999994</v>
      </c>
      <c r="S293" s="2">
        <f t="shared" si="46"/>
        <v>-5.0416839999999992</v>
      </c>
      <c r="T293" s="20">
        <v>7046.11</v>
      </c>
      <c r="U293" s="4">
        <v>1.8113649644480216E-3</v>
      </c>
      <c r="V293" s="4">
        <v>2.5679999999999995E-3</v>
      </c>
      <c r="W293" s="21">
        <v>-7.5663503555197789E-4</v>
      </c>
      <c r="X293" s="2">
        <f t="shared" si="54"/>
        <v>0.64713599999999993</v>
      </c>
      <c r="Y293" s="2">
        <f t="shared" si="47"/>
        <v>0.63713599999999992</v>
      </c>
      <c r="Z293" s="2"/>
      <c r="AA293" s="23">
        <f t="shared" si="48"/>
        <v>-8.5491509911965622</v>
      </c>
      <c r="AB293" s="23">
        <f>AA293-r_f</f>
        <v>-8.559150991196562</v>
      </c>
      <c r="AC293" s="22"/>
    </row>
    <row r="294" spans="1:29" x14ac:dyDescent="0.3">
      <c r="A294" s="1">
        <v>39688</v>
      </c>
      <c r="B294" s="19">
        <v>60.2</v>
      </c>
      <c r="C294" s="3">
        <f t="shared" si="49"/>
        <v>-8.2372322899505763E-3</v>
      </c>
      <c r="D294" s="2">
        <v>-8.2369999999999995E-3</v>
      </c>
      <c r="E294" s="2">
        <v>-2.3228995057675283E-7</v>
      </c>
      <c r="F294" s="2">
        <f t="shared" si="50"/>
        <v>-2.0757239999999997</v>
      </c>
      <c r="G294" s="2">
        <f t="shared" si="44"/>
        <v>-2.0857239999999995</v>
      </c>
      <c r="H294" s="20">
        <v>35.799999999999997</v>
      </c>
      <c r="I294" s="3">
        <f t="shared" si="51"/>
        <v>2.5787965616045804E-2</v>
      </c>
      <c r="J294" s="2">
        <v>2.5788000000000002E-2</v>
      </c>
      <c r="K294" s="2">
        <v>-3.4383954197747535E-8</v>
      </c>
      <c r="L294" s="2">
        <f t="shared" si="52"/>
        <v>6.4985760000000008</v>
      </c>
      <c r="M294" s="2">
        <f t="shared" si="45"/>
        <v>6.488576000000001</v>
      </c>
      <c r="N294" s="20">
        <v>60.1</v>
      </c>
      <c r="O294" s="2">
        <v>-4.9668874172184964E-3</v>
      </c>
      <c r="P294" s="2">
        <v>-4.9670000000000001E-3</v>
      </c>
      <c r="Q294" s="2">
        <v>1.1258278150363954E-7</v>
      </c>
      <c r="R294" s="2">
        <f t="shared" si="53"/>
        <v>-1.251684</v>
      </c>
      <c r="S294" s="2">
        <f t="shared" si="46"/>
        <v>-1.261684</v>
      </c>
      <c r="T294" s="20">
        <v>7033.37</v>
      </c>
      <c r="U294" s="4">
        <v>-6.7222428565578392E-3</v>
      </c>
      <c r="V294" s="4">
        <v>-6.5729999999999998E-3</v>
      </c>
      <c r="W294" s="21">
        <v>-1.4924285655783937E-4</v>
      </c>
      <c r="X294" s="2">
        <f t="shared" si="54"/>
        <v>-1.656396</v>
      </c>
      <c r="Y294" s="2">
        <f t="shared" si="47"/>
        <v>-1.666396</v>
      </c>
      <c r="Z294" s="2"/>
      <c r="AA294" s="23">
        <f t="shared" si="48"/>
        <v>-43.998299018723536</v>
      </c>
      <c r="AB294" s="23">
        <f>AA294-r_f</f>
        <v>-44.008299018723534</v>
      </c>
      <c r="AC294" s="22"/>
    </row>
    <row r="295" spans="1:29" x14ac:dyDescent="0.3">
      <c r="A295" s="1">
        <v>39687</v>
      </c>
      <c r="B295" s="19">
        <v>60.7</v>
      </c>
      <c r="C295" s="3">
        <f t="shared" si="49"/>
        <v>6.6334991708126984E-3</v>
      </c>
      <c r="D295" s="2">
        <v>6.633E-3</v>
      </c>
      <c r="E295" s="2">
        <v>4.9917081269834629E-7</v>
      </c>
      <c r="F295" s="2">
        <f t="shared" si="50"/>
        <v>1.671516</v>
      </c>
      <c r="G295" s="2">
        <f t="shared" si="44"/>
        <v>1.661516</v>
      </c>
      <c r="H295" s="20">
        <v>34.9</v>
      </c>
      <c r="I295" s="3">
        <f t="shared" si="51"/>
        <v>-2.8571428571428979E-3</v>
      </c>
      <c r="J295" s="2">
        <v>-2.8570000000000002E-3</v>
      </c>
      <c r="K295" s="2">
        <v>-1.4285714289774196E-7</v>
      </c>
      <c r="L295" s="2">
        <f t="shared" si="52"/>
        <v>-0.71996400000000005</v>
      </c>
      <c r="M295" s="2">
        <f t="shared" si="45"/>
        <v>-0.72996400000000006</v>
      </c>
      <c r="N295" s="20">
        <v>60.4</v>
      </c>
      <c r="O295" s="2">
        <v>6.6666666666666428E-3</v>
      </c>
      <c r="P295" s="2">
        <v>6.6669999999999993E-3</v>
      </c>
      <c r="Q295" s="2">
        <v>-3.3333333335650722E-7</v>
      </c>
      <c r="R295" s="2">
        <f t="shared" si="53"/>
        <v>1.6800839999999999</v>
      </c>
      <c r="S295" s="2">
        <f t="shared" si="46"/>
        <v>1.6700839999999999</v>
      </c>
      <c r="T295" s="20">
        <v>7080.97</v>
      </c>
      <c r="U295" s="4">
        <v>1.6708784424087512E-2</v>
      </c>
      <c r="V295" s="4">
        <v>1.6733999999999999E-2</v>
      </c>
      <c r="W295" s="21">
        <v>-2.521557591248641E-5</v>
      </c>
      <c r="X295" s="2">
        <f t="shared" si="54"/>
        <v>4.2169679999999996</v>
      </c>
      <c r="Y295" s="2">
        <f t="shared" si="47"/>
        <v>4.2069679999999998</v>
      </c>
      <c r="Z295" s="2"/>
      <c r="AA295" s="23">
        <f t="shared" si="48"/>
        <v>15.02383063291315</v>
      </c>
      <c r="AB295" s="23">
        <f>AA295-r_f</f>
        <v>15.01383063291315</v>
      </c>
      <c r="AC295" s="22"/>
    </row>
    <row r="296" spans="1:29" x14ac:dyDescent="0.3">
      <c r="A296" s="1">
        <v>39686</v>
      </c>
      <c r="B296" s="19">
        <v>60.3</v>
      </c>
      <c r="C296" s="3">
        <f t="shared" si="49"/>
        <v>-2.4271844660194174E-2</v>
      </c>
      <c r="D296" s="2">
        <v>-2.4272000000000002E-2</v>
      </c>
      <c r="E296" s="2">
        <v>1.5533980582752016E-7</v>
      </c>
      <c r="F296" s="2">
        <f t="shared" si="50"/>
        <v>-6.1165440000000002</v>
      </c>
      <c r="G296" s="2">
        <f t="shared" si="44"/>
        <v>-6.126544</v>
      </c>
      <c r="H296" s="20">
        <v>35</v>
      </c>
      <c r="I296" s="3">
        <f t="shared" si="51"/>
        <v>-2.7777777777777776E-2</v>
      </c>
      <c r="J296" s="2">
        <v>-2.7778000000000001E-2</v>
      </c>
      <c r="K296" s="2">
        <v>2.2222222222437193E-7</v>
      </c>
      <c r="L296" s="2">
        <f t="shared" si="52"/>
        <v>-7.0000559999999998</v>
      </c>
      <c r="M296" s="2">
        <f t="shared" si="45"/>
        <v>-7.0100559999999996</v>
      </c>
      <c r="N296" s="20">
        <v>60</v>
      </c>
      <c r="O296" s="2">
        <v>-8.2644628099173556E-3</v>
      </c>
      <c r="P296" s="2">
        <v>-8.2640000000000005E-3</v>
      </c>
      <c r="Q296" s="2">
        <v>-4.6280991735508925E-7</v>
      </c>
      <c r="R296" s="2">
        <f t="shared" si="53"/>
        <v>-2.0825279999999999</v>
      </c>
      <c r="S296" s="2">
        <f t="shared" si="46"/>
        <v>-2.0925279999999997</v>
      </c>
      <c r="T296" s="20">
        <v>6964.6</v>
      </c>
      <c r="U296" s="4">
        <v>-9.4044422192890477E-3</v>
      </c>
      <c r="V296" s="4">
        <v>-8.9910000000000007E-3</v>
      </c>
      <c r="W296" s="21">
        <v>-4.1344221928904697E-4</v>
      </c>
      <c r="X296" s="2">
        <f t="shared" si="54"/>
        <v>-2.2657320000000003</v>
      </c>
      <c r="Y296" s="2">
        <f t="shared" si="47"/>
        <v>-2.2757320000000001</v>
      </c>
      <c r="Z296" s="2"/>
      <c r="AA296" s="23">
        <f t="shared" si="48"/>
        <v>26.876081946379934</v>
      </c>
      <c r="AB296" s="23">
        <f>AA296-r_f</f>
        <v>26.866081946379932</v>
      </c>
      <c r="AC296" s="22"/>
    </row>
    <row r="297" spans="1:29" x14ac:dyDescent="0.3">
      <c r="A297" s="1">
        <v>39685</v>
      </c>
      <c r="B297" s="19">
        <v>61.8</v>
      </c>
      <c r="C297" s="3">
        <f t="shared" si="49"/>
        <v>-4.8309178743962036E-3</v>
      </c>
      <c r="D297" s="2">
        <v>-4.8309999999999994E-3</v>
      </c>
      <c r="E297" s="2">
        <v>8.2125603795800417E-8</v>
      </c>
      <c r="F297" s="2">
        <f t="shared" si="50"/>
        <v>-1.2174119999999999</v>
      </c>
      <c r="G297" s="2">
        <f t="shared" si="44"/>
        <v>-1.2274119999999999</v>
      </c>
      <c r="H297" s="20">
        <v>36</v>
      </c>
      <c r="I297" s="3">
        <f t="shared" si="51"/>
        <v>2.8571428571428571E-2</v>
      </c>
      <c r="J297" s="2">
        <v>2.8570999999999999E-2</v>
      </c>
      <c r="K297" s="2">
        <v>4.2857142857136155E-7</v>
      </c>
      <c r="L297" s="2">
        <f t="shared" si="52"/>
        <v>7.1998920000000002</v>
      </c>
      <c r="M297" s="2">
        <f t="shared" si="45"/>
        <v>7.1898920000000004</v>
      </c>
      <c r="N297" s="20">
        <v>60.5</v>
      </c>
      <c r="O297" s="2">
        <v>4.9833887043188897E-3</v>
      </c>
      <c r="P297" s="2">
        <v>4.9830000000000004E-3</v>
      </c>
      <c r="Q297" s="2">
        <v>3.8870431888927276E-7</v>
      </c>
      <c r="R297" s="2">
        <f t="shared" si="53"/>
        <v>1.2557160000000001</v>
      </c>
      <c r="S297" s="2">
        <f t="shared" si="46"/>
        <v>1.245716</v>
      </c>
      <c r="T297" s="20">
        <v>7030.72</v>
      </c>
      <c r="U297" s="4">
        <v>1.7228906598144567E-2</v>
      </c>
      <c r="V297" s="4">
        <v>1.8120000000000001E-2</v>
      </c>
      <c r="W297" s="21">
        <v>-8.910934018554334E-4</v>
      </c>
      <c r="X297" s="2">
        <f t="shared" si="54"/>
        <v>4.5662400000000005</v>
      </c>
      <c r="Y297" s="2">
        <f t="shared" si="47"/>
        <v>4.5562400000000007</v>
      </c>
      <c r="Z297" s="2"/>
      <c r="AA297" s="23">
        <f t="shared" si="48"/>
        <v>-30.787648492817343</v>
      </c>
      <c r="AB297" s="23">
        <f>AA297-r_f</f>
        <v>-30.797648492817345</v>
      </c>
      <c r="AC297" s="22"/>
    </row>
    <row r="298" spans="1:29" x14ac:dyDescent="0.3">
      <c r="A298" s="1">
        <v>39682</v>
      </c>
      <c r="B298" s="19">
        <v>62.1</v>
      </c>
      <c r="C298" s="3">
        <f t="shared" si="49"/>
        <v>-1.6077170418006658E-3</v>
      </c>
      <c r="D298" s="2">
        <v>-1.6080000000000001E-3</v>
      </c>
      <c r="E298" s="2">
        <v>2.8295819933421736E-7</v>
      </c>
      <c r="F298" s="2">
        <f t="shared" si="50"/>
        <v>-0.40521600000000002</v>
      </c>
      <c r="G298" s="2">
        <f t="shared" si="44"/>
        <v>-0.41521600000000003</v>
      </c>
      <c r="H298" s="20">
        <v>35</v>
      </c>
      <c r="I298" s="3">
        <f t="shared" si="51"/>
        <v>0</v>
      </c>
      <c r="J298" s="2">
        <v>0</v>
      </c>
      <c r="K298" s="2">
        <v>0</v>
      </c>
      <c r="L298" s="2">
        <f t="shared" si="52"/>
        <v>0</v>
      </c>
      <c r="M298" s="2">
        <f t="shared" si="45"/>
        <v>-0.01</v>
      </c>
      <c r="N298" s="20">
        <v>60.2</v>
      </c>
      <c r="O298" s="2">
        <v>1.346801346801354E-2</v>
      </c>
      <c r="P298" s="2">
        <v>1.3468000000000001E-2</v>
      </c>
      <c r="Q298" s="2">
        <v>1.3468013539477686E-8</v>
      </c>
      <c r="R298" s="2">
        <f t="shared" si="53"/>
        <v>3.3939360000000001</v>
      </c>
      <c r="S298" s="2">
        <f t="shared" si="46"/>
        <v>3.3839360000000003</v>
      </c>
      <c r="T298" s="20">
        <v>6911.64</v>
      </c>
      <c r="U298" s="4">
        <v>-9.886564678945717E-4</v>
      </c>
      <c r="V298" s="4">
        <v>-8.0800000000000002E-4</v>
      </c>
      <c r="W298" s="21">
        <v>-1.8065646789457168E-4</v>
      </c>
      <c r="X298" s="2">
        <f t="shared" si="54"/>
        <v>-0.20361599999999999</v>
      </c>
      <c r="Y298" s="2">
        <f t="shared" si="47"/>
        <v>-0.213616</v>
      </c>
      <c r="Z298" s="2"/>
      <c r="AA298" s="23">
        <f t="shared" si="48"/>
        <v>23.789270077727355</v>
      </c>
      <c r="AB298" s="23">
        <f>AA298-r_f</f>
        <v>23.779270077727354</v>
      </c>
      <c r="AC298" s="22"/>
    </row>
    <row r="299" spans="1:29" x14ac:dyDescent="0.3">
      <c r="A299" s="1">
        <v>39681</v>
      </c>
      <c r="B299" s="19">
        <v>62.2</v>
      </c>
      <c r="C299" s="3">
        <f t="shared" si="49"/>
        <v>-1.2698412698412653E-2</v>
      </c>
      <c r="D299" s="2">
        <v>-1.2698000000000001E-2</v>
      </c>
      <c r="E299" s="2">
        <v>-4.1269841265234586E-7</v>
      </c>
      <c r="F299" s="2">
        <f t="shared" si="50"/>
        <v>-3.1998960000000003</v>
      </c>
      <c r="G299" s="2">
        <f t="shared" si="44"/>
        <v>-3.2098960000000001</v>
      </c>
      <c r="H299" s="20">
        <v>35</v>
      </c>
      <c r="I299" s="3">
        <f t="shared" si="51"/>
        <v>3.2448377581120985E-2</v>
      </c>
      <c r="J299" s="2">
        <v>3.2448000000000005E-2</v>
      </c>
      <c r="K299" s="2">
        <v>3.775811209805191E-7</v>
      </c>
      <c r="L299" s="2">
        <f t="shared" si="52"/>
        <v>8.1768960000000011</v>
      </c>
      <c r="M299" s="2">
        <f t="shared" si="45"/>
        <v>8.1668960000000013</v>
      </c>
      <c r="N299" s="20">
        <v>59.4</v>
      </c>
      <c r="O299" s="2">
        <v>-1.0000000000000024E-2</v>
      </c>
      <c r="P299" s="2">
        <v>-0.01</v>
      </c>
      <c r="Q299" s="2">
        <v>-2.4286128663675299E-17</v>
      </c>
      <c r="R299" s="2">
        <f t="shared" si="53"/>
        <v>-2.52</v>
      </c>
      <c r="S299" s="2">
        <f t="shared" si="46"/>
        <v>-2.5299999999999998</v>
      </c>
      <c r="T299" s="20">
        <v>6918.48</v>
      </c>
      <c r="U299" s="4">
        <v>-1.7386981777897725E-2</v>
      </c>
      <c r="V299" s="4">
        <v>-1.6507000000000001E-2</v>
      </c>
      <c r="W299" s="21">
        <v>-8.7998177789772383E-4</v>
      </c>
      <c r="X299" s="2">
        <f t="shared" si="54"/>
        <v>-4.159764</v>
      </c>
      <c r="Y299" s="2">
        <f t="shared" si="47"/>
        <v>-4.1697639999999998</v>
      </c>
      <c r="Z299" s="2"/>
      <c r="AA299" s="23">
        <f t="shared" si="48"/>
        <v>-61.703109456359492</v>
      </c>
      <c r="AB299" s="23">
        <f>AA299-r_f</f>
        <v>-61.71310945635949</v>
      </c>
      <c r="AC299" s="22"/>
    </row>
    <row r="300" spans="1:29" x14ac:dyDescent="0.3">
      <c r="A300" s="1">
        <v>39680</v>
      </c>
      <c r="B300" s="19">
        <v>63</v>
      </c>
      <c r="C300" s="3">
        <f t="shared" si="49"/>
        <v>0</v>
      </c>
      <c r="D300" s="2">
        <v>0</v>
      </c>
      <c r="E300" s="2">
        <v>0</v>
      </c>
      <c r="F300" s="2">
        <f t="shared" si="50"/>
        <v>0</v>
      </c>
      <c r="G300" s="2">
        <f t="shared" si="44"/>
        <v>-0.01</v>
      </c>
      <c r="H300" s="20">
        <v>33.9</v>
      </c>
      <c r="I300" s="3">
        <f t="shared" si="51"/>
        <v>6.9400630914826483E-2</v>
      </c>
      <c r="J300" s="2">
        <v>6.9401000000000004E-2</v>
      </c>
      <c r="K300" s="2">
        <v>-3.6908517352107761E-7</v>
      </c>
      <c r="L300" s="2">
        <f t="shared" si="52"/>
        <v>17.489052000000001</v>
      </c>
      <c r="M300" s="2">
        <f t="shared" si="45"/>
        <v>17.479051999999999</v>
      </c>
      <c r="N300" s="20">
        <v>60</v>
      </c>
      <c r="O300" s="2">
        <v>0</v>
      </c>
      <c r="P300" s="2">
        <v>0</v>
      </c>
      <c r="Q300" s="2">
        <v>0</v>
      </c>
      <c r="R300" s="2">
        <f t="shared" si="53"/>
        <v>0</v>
      </c>
      <c r="S300" s="2">
        <f t="shared" si="46"/>
        <v>-0.01</v>
      </c>
      <c r="T300" s="20">
        <v>7040.9</v>
      </c>
      <c r="U300" s="4">
        <v>8.9272920069927014E-3</v>
      </c>
      <c r="V300" s="4">
        <v>9.0869999999999996E-3</v>
      </c>
      <c r="W300" s="21">
        <v>-1.5970799300729817E-4</v>
      </c>
      <c r="X300" s="2">
        <f t="shared" si="54"/>
        <v>2.2899240000000001</v>
      </c>
      <c r="Y300" s="2">
        <f t="shared" si="47"/>
        <v>2.2799240000000003</v>
      </c>
      <c r="Z300" s="2"/>
      <c r="AA300" s="23">
        <f t="shared" si="48"/>
        <v>-97.210183357268662</v>
      </c>
      <c r="AB300" s="23">
        <f>AA300-r_f</f>
        <v>-97.220183357268667</v>
      </c>
      <c r="AC300" s="22"/>
    </row>
    <row r="301" spans="1:29" x14ac:dyDescent="0.3">
      <c r="A301" s="1">
        <v>39679</v>
      </c>
      <c r="B301" s="19">
        <v>63</v>
      </c>
      <c r="C301" s="3">
        <f t="shared" si="49"/>
        <v>8.0000000000000002E-3</v>
      </c>
      <c r="D301" s="2">
        <v>8.0000000000000002E-3</v>
      </c>
      <c r="E301" s="2">
        <v>0</v>
      </c>
      <c r="F301" s="2">
        <f t="shared" si="50"/>
        <v>2.016</v>
      </c>
      <c r="G301" s="2">
        <f t="shared" si="44"/>
        <v>2.0060000000000002</v>
      </c>
      <c r="H301" s="20">
        <v>31.7</v>
      </c>
      <c r="I301" s="3">
        <f t="shared" si="51"/>
        <v>-1.2461059190031218E-2</v>
      </c>
      <c r="J301" s="2">
        <v>-1.2461E-2</v>
      </c>
      <c r="K301" s="2">
        <v>-5.919003121836186E-8</v>
      </c>
      <c r="L301" s="2">
        <f t="shared" si="52"/>
        <v>-3.1401719999999997</v>
      </c>
      <c r="M301" s="2">
        <f t="shared" si="45"/>
        <v>-3.1501719999999995</v>
      </c>
      <c r="N301" s="20">
        <v>60</v>
      </c>
      <c r="O301" s="2">
        <v>-1.6638935108153315E-3</v>
      </c>
      <c r="P301" s="2">
        <v>-1.6639999999999999E-3</v>
      </c>
      <c r="Q301" s="2">
        <v>1.0648918466840164E-7</v>
      </c>
      <c r="R301" s="2">
        <f t="shared" si="53"/>
        <v>-0.41932799999999998</v>
      </c>
      <c r="S301" s="2">
        <f t="shared" si="46"/>
        <v>-0.42932799999999999</v>
      </c>
      <c r="T301" s="20">
        <v>6978.6</v>
      </c>
      <c r="U301" s="4">
        <v>-3.1625228190161922E-3</v>
      </c>
      <c r="V301" s="4">
        <v>-2.7260000000000001E-3</v>
      </c>
      <c r="W301" s="21">
        <v>-4.3652281901619206E-4</v>
      </c>
      <c r="X301" s="2">
        <f t="shared" si="54"/>
        <v>-0.68695200000000001</v>
      </c>
      <c r="Y301" s="2">
        <f t="shared" si="47"/>
        <v>-0.69695200000000002</v>
      </c>
      <c r="Z301" s="2"/>
      <c r="AA301" s="23">
        <f t="shared" si="48"/>
        <v>13.722874950582755</v>
      </c>
      <c r="AB301" s="23">
        <f>AA301-r_f</f>
        <v>13.712874950582755</v>
      </c>
      <c r="AC301" s="22"/>
    </row>
    <row r="302" spans="1:29" x14ac:dyDescent="0.3">
      <c r="A302" s="1">
        <v>39678</v>
      </c>
      <c r="B302" s="19">
        <v>62.5</v>
      </c>
      <c r="C302" s="3">
        <f t="shared" si="49"/>
        <v>-1.4195583596214489E-2</v>
      </c>
      <c r="D302" s="2">
        <v>-1.4196E-2</v>
      </c>
      <c r="E302" s="2">
        <v>4.1640378551158208E-7</v>
      </c>
      <c r="F302" s="2">
        <f t="shared" si="50"/>
        <v>-3.5773920000000001</v>
      </c>
      <c r="G302" s="2">
        <f t="shared" si="44"/>
        <v>-3.5873919999999999</v>
      </c>
      <c r="H302" s="20">
        <v>32.1</v>
      </c>
      <c r="I302" s="3">
        <f t="shared" si="51"/>
        <v>-6.9565217391304307E-2</v>
      </c>
      <c r="J302" s="2">
        <v>-6.9565000000000002E-2</v>
      </c>
      <c r="K302" s="2">
        <v>-2.1739130430520337E-7</v>
      </c>
      <c r="L302" s="2">
        <f t="shared" si="52"/>
        <v>-17.530380000000001</v>
      </c>
      <c r="M302" s="2">
        <f t="shared" si="45"/>
        <v>-17.540380000000003</v>
      </c>
      <c r="N302" s="20">
        <v>60.1</v>
      </c>
      <c r="O302" s="2">
        <v>-8.2508250825082501E-3</v>
      </c>
      <c r="P302" s="2">
        <v>-8.2509999999999997E-3</v>
      </c>
      <c r="Q302" s="2">
        <v>1.7491749174959603E-7</v>
      </c>
      <c r="R302" s="2">
        <f t="shared" si="53"/>
        <v>-2.0792519999999999</v>
      </c>
      <c r="S302" s="2">
        <f t="shared" si="46"/>
        <v>-2.0892519999999997</v>
      </c>
      <c r="T302" s="20">
        <v>7000.74</v>
      </c>
      <c r="U302" s="4">
        <v>-2.7202112137844816E-2</v>
      </c>
      <c r="V302" s="4">
        <v>-2.7127999999999999E-2</v>
      </c>
      <c r="W302" s="21">
        <v>-7.41121378448166E-5</v>
      </c>
      <c r="X302" s="2">
        <f t="shared" si="54"/>
        <v>-6.8362559999999997</v>
      </c>
      <c r="Y302" s="2">
        <f t="shared" si="47"/>
        <v>-6.8462559999999995</v>
      </c>
      <c r="Z302" s="2"/>
      <c r="AA302" s="23">
        <f t="shared" si="48"/>
        <v>84.407043035535153</v>
      </c>
      <c r="AB302" s="23">
        <f>AA302-r_f</f>
        <v>84.397043035535148</v>
      </c>
      <c r="AC302" s="22"/>
    </row>
    <row r="303" spans="1:29" x14ac:dyDescent="0.3">
      <c r="A303" s="1">
        <v>39675</v>
      </c>
      <c r="B303" s="19">
        <v>63.4</v>
      </c>
      <c r="C303" s="3">
        <f t="shared" si="49"/>
        <v>-1.2461059190031218E-2</v>
      </c>
      <c r="D303" s="2">
        <v>-1.2461E-2</v>
      </c>
      <c r="E303" s="2">
        <v>-5.919003121836186E-8</v>
      </c>
      <c r="F303" s="2">
        <f t="shared" si="50"/>
        <v>-3.1401719999999997</v>
      </c>
      <c r="G303" s="2">
        <f t="shared" si="44"/>
        <v>-3.1501719999999995</v>
      </c>
      <c r="H303" s="20">
        <v>34.5</v>
      </c>
      <c r="I303" s="3">
        <f t="shared" si="51"/>
        <v>-4.3290043290042882E-3</v>
      </c>
      <c r="J303" s="2">
        <v>-4.3290000000000004E-3</v>
      </c>
      <c r="K303" s="2">
        <v>-4.3290042878521562E-9</v>
      </c>
      <c r="L303" s="2">
        <f t="shared" si="52"/>
        <v>-1.090908</v>
      </c>
      <c r="M303" s="2">
        <f t="shared" si="45"/>
        <v>-1.100908</v>
      </c>
      <c r="N303" s="20">
        <v>60.6</v>
      </c>
      <c r="O303" s="2">
        <v>1.6528925619834947E-3</v>
      </c>
      <c r="P303" s="2">
        <v>1.653E-3</v>
      </c>
      <c r="Q303" s="2">
        <v>-1.0743801650528635E-7</v>
      </c>
      <c r="R303" s="2">
        <f t="shared" si="53"/>
        <v>0.41655599999999998</v>
      </c>
      <c r="S303" s="2">
        <f t="shared" si="46"/>
        <v>0.40655599999999997</v>
      </c>
      <c r="T303" s="20">
        <v>7196.5</v>
      </c>
      <c r="U303" s="4">
        <v>-1.76861536949551E-2</v>
      </c>
      <c r="V303" s="4">
        <v>-1.7434999999999999E-2</v>
      </c>
      <c r="W303" s="21">
        <v>-2.511536949551009E-4</v>
      </c>
      <c r="X303" s="2">
        <f t="shared" si="54"/>
        <v>-4.3936199999999994</v>
      </c>
      <c r="Y303" s="2">
        <f t="shared" si="47"/>
        <v>-4.4036199999999992</v>
      </c>
      <c r="Z303" s="2"/>
      <c r="AA303" s="23">
        <f t="shared" si="48"/>
        <v>10.228556102411954</v>
      </c>
      <c r="AB303" s="23">
        <f>AA303-r_f</f>
        <v>10.218556102411954</v>
      </c>
      <c r="AC303" s="22"/>
    </row>
    <row r="304" spans="1:29" x14ac:dyDescent="0.3">
      <c r="A304" s="1">
        <v>39674</v>
      </c>
      <c r="B304" s="19">
        <v>64.2</v>
      </c>
      <c r="C304" s="3">
        <f t="shared" si="49"/>
        <v>1.560062402496233E-3</v>
      </c>
      <c r="D304" s="2">
        <v>1.56E-3</v>
      </c>
      <c r="E304" s="2">
        <v>6.2402496233066387E-8</v>
      </c>
      <c r="F304" s="2">
        <f t="shared" si="50"/>
        <v>0.39311999999999997</v>
      </c>
      <c r="G304" s="2">
        <f t="shared" si="44"/>
        <v>0.38311999999999996</v>
      </c>
      <c r="H304" s="20">
        <v>34.65</v>
      </c>
      <c r="I304" s="3">
        <f t="shared" si="51"/>
        <v>-2.3943661971831027E-2</v>
      </c>
      <c r="J304" s="2">
        <v>6.5867000000000009E-2</v>
      </c>
      <c r="K304" s="38">
        <v>-8.9810661971831032E-2</v>
      </c>
      <c r="L304" s="2">
        <f t="shared" si="52"/>
        <v>16.598484000000003</v>
      </c>
      <c r="M304" s="2">
        <f t="shared" si="45"/>
        <v>16.588484000000001</v>
      </c>
      <c r="N304" s="20">
        <v>60.5</v>
      </c>
      <c r="O304" s="2">
        <v>-1.1437908496732072E-2</v>
      </c>
      <c r="P304" s="2">
        <v>-1.1437999999999999E-2</v>
      </c>
      <c r="Q304" s="2">
        <v>9.150326792627117E-8</v>
      </c>
      <c r="R304" s="2">
        <f t="shared" si="53"/>
        <v>-2.8823759999999998</v>
      </c>
      <c r="S304" s="2">
        <f t="shared" si="46"/>
        <v>-2.8923759999999996</v>
      </c>
      <c r="T304" s="20">
        <v>7326.07</v>
      </c>
      <c r="U304" s="4">
        <v>4.6254014486433112E-3</v>
      </c>
      <c r="V304" s="4">
        <v>5.4559999999999999E-3</v>
      </c>
      <c r="W304" s="21">
        <v>-8.305985513566887E-4</v>
      </c>
      <c r="X304" s="2">
        <f t="shared" si="54"/>
        <v>1.3749119999999999</v>
      </c>
      <c r="Y304" s="2">
        <f t="shared" si="47"/>
        <v>1.3649119999999999</v>
      </c>
      <c r="Z304" s="2"/>
      <c r="AA304" s="23">
        <f t="shared" si="48"/>
        <v>-112.48340292769954</v>
      </c>
      <c r="AB304" s="23">
        <f>AA304-r_f</f>
        <v>-112.49340292769955</v>
      </c>
      <c r="AC304" s="22"/>
    </row>
    <row r="305" spans="1:29" x14ac:dyDescent="0.3">
      <c r="A305" s="1">
        <v>39673</v>
      </c>
      <c r="B305" s="19">
        <v>64.099999999999994</v>
      </c>
      <c r="C305" s="3">
        <f t="shared" si="49"/>
        <v>-1.3846153846153933E-2</v>
      </c>
      <c r="D305" s="2">
        <v>-1.3846000000000001E-2</v>
      </c>
      <c r="E305" s="2">
        <v>-1.5384615393264356E-7</v>
      </c>
      <c r="F305" s="2">
        <f t="shared" si="50"/>
        <v>-3.4891920000000001</v>
      </c>
      <c r="G305" s="2">
        <f t="shared" si="44"/>
        <v>-3.4991919999999999</v>
      </c>
      <c r="H305" s="20">
        <v>35.5</v>
      </c>
      <c r="I305" s="3">
        <f t="shared" si="51"/>
        <v>-1.4064697609000609E-3</v>
      </c>
      <c r="J305" s="2">
        <v>-1.4060000000000001E-3</v>
      </c>
      <c r="K305" s="2">
        <v>-4.6976090006074431E-7</v>
      </c>
      <c r="L305" s="2">
        <f t="shared" si="52"/>
        <v>-0.35431200000000002</v>
      </c>
      <c r="M305" s="2">
        <f t="shared" si="45"/>
        <v>-0.36431200000000002</v>
      </c>
      <c r="N305" s="20">
        <v>61.2</v>
      </c>
      <c r="O305" s="2">
        <v>0</v>
      </c>
      <c r="P305" s="2">
        <v>0</v>
      </c>
      <c r="Q305" s="2">
        <v>0</v>
      </c>
      <c r="R305" s="2">
        <f t="shared" si="53"/>
        <v>0</v>
      </c>
      <c r="S305" s="2">
        <f t="shared" si="46"/>
        <v>-0.01</v>
      </c>
      <c r="T305" s="20">
        <v>7292.34</v>
      </c>
      <c r="U305" s="4">
        <v>-2.001700074035532E-4</v>
      </c>
      <c r="V305" s="4">
        <v>8.2299999999999995E-4</v>
      </c>
      <c r="W305" s="21">
        <v>-1.0231700074035531E-3</v>
      </c>
      <c r="X305" s="2">
        <f t="shared" si="54"/>
        <v>0.207396</v>
      </c>
      <c r="Y305" s="2">
        <f t="shared" si="47"/>
        <v>0.19739599999999999</v>
      </c>
      <c r="Z305" s="2"/>
      <c r="AA305" s="23">
        <f t="shared" si="48"/>
        <v>3.3751734846088581</v>
      </c>
      <c r="AB305" s="23">
        <f>AA305-r_f</f>
        <v>3.3651734846088583</v>
      </c>
      <c r="AC305" s="22"/>
    </row>
    <row r="306" spans="1:29" x14ac:dyDescent="0.3">
      <c r="A306" s="1">
        <v>39672</v>
      </c>
      <c r="B306" s="19">
        <v>65</v>
      </c>
      <c r="C306" s="3">
        <f t="shared" si="49"/>
        <v>-2.8400597907324448E-2</v>
      </c>
      <c r="D306" s="2">
        <v>-2.8400999999999999E-2</v>
      </c>
      <c r="E306" s="2">
        <v>4.0209267555130213E-7</v>
      </c>
      <c r="F306" s="2">
        <f t="shared" si="50"/>
        <v>-7.1570520000000002</v>
      </c>
      <c r="G306" s="2">
        <f t="shared" si="44"/>
        <v>-7.167052</v>
      </c>
      <c r="H306" s="20">
        <v>35.549999999999997</v>
      </c>
      <c r="I306" s="3">
        <f t="shared" si="51"/>
        <v>-6.9371727748691242E-2</v>
      </c>
      <c r="J306" s="2">
        <v>-6.9372000000000003E-2</v>
      </c>
      <c r="K306" s="2">
        <v>2.722513087610734E-7</v>
      </c>
      <c r="L306" s="2">
        <f t="shared" si="52"/>
        <v>-17.481743999999999</v>
      </c>
      <c r="M306" s="2">
        <f t="shared" si="45"/>
        <v>-17.491744000000001</v>
      </c>
      <c r="N306" s="20">
        <v>61.2</v>
      </c>
      <c r="O306" s="2">
        <v>9.9009900990099237E-3</v>
      </c>
      <c r="P306" s="2">
        <v>9.9010000000000001E-3</v>
      </c>
      <c r="Q306" s="2">
        <v>-9.9009900764168712E-9</v>
      </c>
      <c r="R306" s="2">
        <f t="shared" si="53"/>
        <v>2.4950519999999998</v>
      </c>
      <c r="S306" s="2">
        <f t="shared" si="46"/>
        <v>2.485052</v>
      </c>
      <c r="T306" s="20">
        <v>7293.8</v>
      </c>
      <c r="U306" s="4">
        <v>-4.343659649285618E-3</v>
      </c>
      <c r="V306" s="4">
        <v>-2.9039999999999999E-3</v>
      </c>
      <c r="W306" s="21">
        <v>-1.4396596492856181E-3</v>
      </c>
      <c r="X306" s="2">
        <f t="shared" si="54"/>
        <v>-0.73180800000000001</v>
      </c>
      <c r="Y306" s="2">
        <f t="shared" si="47"/>
        <v>-0.74180800000000002</v>
      </c>
      <c r="Z306" s="2"/>
      <c r="AA306" s="23">
        <f t="shared" si="48"/>
        <v>117.42177885456449</v>
      </c>
      <c r="AB306" s="23">
        <f>AA306-r_f</f>
        <v>117.41177885456449</v>
      </c>
      <c r="AC306" s="22"/>
    </row>
    <row r="307" spans="1:29" x14ac:dyDescent="0.3">
      <c r="A307" s="1">
        <v>39671</v>
      </c>
      <c r="B307" s="19">
        <v>66.900000000000006</v>
      </c>
      <c r="C307" s="3">
        <f t="shared" si="49"/>
        <v>-7.418397626112759E-3</v>
      </c>
      <c r="D307" s="2">
        <v>-7.4180000000000001E-3</v>
      </c>
      <c r="E307" s="2">
        <v>-3.9762611275893228E-7</v>
      </c>
      <c r="F307" s="2">
        <f t="shared" si="50"/>
        <v>-1.8693360000000001</v>
      </c>
      <c r="G307" s="2">
        <f t="shared" si="44"/>
        <v>-1.8793360000000001</v>
      </c>
      <c r="H307" s="20">
        <v>38.200000000000003</v>
      </c>
      <c r="I307" s="3">
        <f t="shared" si="51"/>
        <v>-9.0791180285342242E-3</v>
      </c>
      <c r="J307" s="2">
        <v>-9.0790000000000003E-3</v>
      </c>
      <c r="K307" s="2">
        <v>-1.1802853422393511E-7</v>
      </c>
      <c r="L307" s="2">
        <f t="shared" si="52"/>
        <v>-2.2879080000000003</v>
      </c>
      <c r="M307" s="2">
        <f t="shared" si="45"/>
        <v>-2.2979080000000001</v>
      </c>
      <c r="N307" s="20">
        <v>60.6</v>
      </c>
      <c r="O307" s="2">
        <v>1.6528925619834947E-3</v>
      </c>
      <c r="P307" s="2">
        <v>1.653E-3</v>
      </c>
      <c r="Q307" s="2">
        <v>-1.0743801650528635E-7</v>
      </c>
      <c r="R307" s="2">
        <f t="shared" si="53"/>
        <v>0.41655599999999998</v>
      </c>
      <c r="S307" s="2">
        <f t="shared" si="46"/>
        <v>0.40655599999999997</v>
      </c>
      <c r="T307" s="20">
        <v>7325.62</v>
      </c>
      <c r="U307" s="4">
        <v>1.6171362622485093E-2</v>
      </c>
      <c r="V307" s="4">
        <v>1.636E-2</v>
      </c>
      <c r="W307" s="21">
        <v>-1.8863737751490667E-4</v>
      </c>
      <c r="X307" s="2">
        <f t="shared" si="54"/>
        <v>4.1227200000000002</v>
      </c>
      <c r="Y307" s="2">
        <f t="shared" si="47"/>
        <v>4.1127200000000004</v>
      </c>
      <c r="Z307" s="2"/>
      <c r="AA307" s="23">
        <f t="shared" si="48"/>
        <v>16.369878891848607</v>
      </c>
      <c r="AB307" s="23">
        <f>AA307-r_f</f>
        <v>16.359878891848606</v>
      </c>
      <c r="AC307" s="22"/>
    </row>
    <row r="308" spans="1:29" x14ac:dyDescent="0.3">
      <c r="A308" s="1">
        <v>39668</v>
      </c>
      <c r="B308" s="19">
        <v>67.400000000000006</v>
      </c>
      <c r="C308" s="3">
        <f t="shared" si="49"/>
        <v>2.2761760242792108E-2</v>
      </c>
      <c r="D308" s="2">
        <v>2.2761999999999998E-2</v>
      </c>
      <c r="E308" s="2">
        <v>-2.3975720788924071E-7</v>
      </c>
      <c r="F308" s="2">
        <f t="shared" si="50"/>
        <v>5.7360239999999996</v>
      </c>
      <c r="G308" s="2">
        <f t="shared" si="44"/>
        <v>5.7260239999999998</v>
      </c>
      <c r="H308" s="20">
        <v>38.549999999999997</v>
      </c>
      <c r="I308" s="3">
        <f t="shared" si="51"/>
        <v>-1.9083969465648856E-2</v>
      </c>
      <c r="J308" s="2">
        <v>-1.9084E-2</v>
      </c>
      <c r="K308" s="2">
        <v>3.0534351144750893E-8</v>
      </c>
      <c r="L308" s="2">
        <f t="shared" si="52"/>
        <v>-4.8091679999999997</v>
      </c>
      <c r="M308" s="2">
        <f t="shared" si="45"/>
        <v>-4.8191679999999995</v>
      </c>
      <c r="N308" s="20">
        <v>60.5</v>
      </c>
      <c r="O308" s="2">
        <v>1.680672268907563E-2</v>
      </c>
      <c r="P308" s="2">
        <v>1.6807000000000002E-2</v>
      </c>
      <c r="Q308" s="2">
        <v>-2.7731092437296989E-7</v>
      </c>
      <c r="R308" s="2">
        <f t="shared" si="53"/>
        <v>4.2353640000000006</v>
      </c>
      <c r="S308" s="2">
        <f t="shared" si="46"/>
        <v>4.2253640000000008</v>
      </c>
      <c r="T308" s="20">
        <v>7209.04</v>
      </c>
      <c r="U308" s="4">
        <v>2.6259221191871976E-2</v>
      </c>
      <c r="V308" s="4">
        <v>2.7519999999999999E-2</v>
      </c>
      <c r="W308" s="21">
        <v>-1.2607788081280234E-3</v>
      </c>
      <c r="X308" s="2">
        <f t="shared" si="54"/>
        <v>6.9350399999999999</v>
      </c>
      <c r="Y308" s="2">
        <f t="shared" si="47"/>
        <v>6.9250400000000001</v>
      </c>
      <c r="Z308" s="2"/>
      <c r="AA308" s="23">
        <f t="shared" si="48"/>
        <v>53.903381011379942</v>
      </c>
      <c r="AB308" s="23">
        <f>AA308-r_f</f>
        <v>53.893381011379944</v>
      </c>
      <c r="AC308" s="22"/>
    </row>
    <row r="309" spans="1:29" x14ac:dyDescent="0.3">
      <c r="A309" s="1">
        <v>39667</v>
      </c>
      <c r="B309" s="19">
        <v>65.900000000000006</v>
      </c>
      <c r="C309" s="3">
        <f t="shared" si="49"/>
        <v>-1.641791044776111E-2</v>
      </c>
      <c r="D309" s="2">
        <v>-1.6417999999999999E-2</v>
      </c>
      <c r="E309" s="2">
        <v>8.955223888829078E-8</v>
      </c>
      <c r="F309" s="2">
        <f t="shared" si="50"/>
        <v>-4.1373359999999995</v>
      </c>
      <c r="G309" s="2">
        <f t="shared" si="44"/>
        <v>-4.1473359999999992</v>
      </c>
      <c r="H309" s="20">
        <v>39.299999999999997</v>
      </c>
      <c r="I309" s="3">
        <f t="shared" si="51"/>
        <v>2.5510204081631203E-3</v>
      </c>
      <c r="J309" s="2">
        <v>2.5509999999999999E-3</v>
      </c>
      <c r="K309" s="2">
        <v>2.0408163120370915E-8</v>
      </c>
      <c r="L309" s="2">
        <f t="shared" si="52"/>
        <v>0.64285199999999998</v>
      </c>
      <c r="M309" s="2">
        <f t="shared" si="45"/>
        <v>0.63285199999999997</v>
      </c>
      <c r="N309" s="20">
        <v>59.5</v>
      </c>
      <c r="O309" s="2">
        <v>1.1904761904761954E-2</v>
      </c>
      <c r="P309" s="2">
        <v>1.1904999999999999E-2</v>
      </c>
      <c r="Q309" s="2">
        <v>-2.3809523804450838E-7</v>
      </c>
      <c r="R309" s="2">
        <f t="shared" si="53"/>
        <v>3.0000599999999995</v>
      </c>
      <c r="S309" s="2">
        <f t="shared" si="46"/>
        <v>2.9900599999999997</v>
      </c>
      <c r="T309" s="20">
        <v>7024.58</v>
      </c>
      <c r="U309" s="4">
        <v>-2.3625723004051306E-4</v>
      </c>
      <c r="V309" s="4">
        <v>3.7400000000000004E-4</v>
      </c>
      <c r="W309" s="21">
        <v>-6.1025723004051312E-4</v>
      </c>
      <c r="X309" s="2">
        <f t="shared" si="54"/>
        <v>9.4248000000000012E-2</v>
      </c>
      <c r="Y309" s="2">
        <f t="shared" si="47"/>
        <v>8.4248000000000017E-2</v>
      </c>
      <c r="Z309" s="2"/>
      <c r="AA309" s="23">
        <f t="shared" si="48"/>
        <v>18.97787093886696</v>
      </c>
      <c r="AB309" s="23">
        <f>AA309-r_f</f>
        <v>18.967870938866959</v>
      </c>
      <c r="AC309" s="22"/>
    </row>
    <row r="310" spans="1:29" x14ac:dyDescent="0.3">
      <c r="A310" s="1">
        <v>39666</v>
      </c>
      <c r="B310" s="19">
        <v>67</v>
      </c>
      <c r="C310" s="3">
        <f t="shared" si="49"/>
        <v>4.5241809672386987E-2</v>
      </c>
      <c r="D310" s="2">
        <v>4.5242000000000004E-2</v>
      </c>
      <c r="E310" s="2">
        <v>-1.9032761301718271E-7</v>
      </c>
      <c r="F310" s="2">
        <f t="shared" si="50"/>
        <v>11.400984000000001</v>
      </c>
      <c r="G310" s="2">
        <f t="shared" si="44"/>
        <v>11.390984000000001</v>
      </c>
      <c r="H310" s="20">
        <v>39.200000000000003</v>
      </c>
      <c r="I310" s="3">
        <f t="shared" si="51"/>
        <v>-2.9702970297029598E-2</v>
      </c>
      <c r="J310" s="2">
        <v>-2.9703E-2</v>
      </c>
      <c r="K310" s="2">
        <v>2.9702970402722961E-8</v>
      </c>
      <c r="L310" s="2">
        <f t="shared" si="52"/>
        <v>-7.4851559999999999</v>
      </c>
      <c r="M310" s="2">
        <f t="shared" si="45"/>
        <v>-7.4951559999999997</v>
      </c>
      <c r="N310" s="20">
        <v>58.8</v>
      </c>
      <c r="O310" s="2">
        <v>6.1371841155234634E-2</v>
      </c>
      <c r="P310" s="2">
        <v>6.1372000000000003E-2</v>
      </c>
      <c r="Q310" s="2">
        <v>-1.5884476536887071E-7</v>
      </c>
      <c r="R310" s="2">
        <f t="shared" si="53"/>
        <v>15.465744000000001</v>
      </c>
      <c r="S310" s="2">
        <f t="shared" si="46"/>
        <v>15.455744000000001</v>
      </c>
      <c r="T310" s="20">
        <v>7026.24</v>
      </c>
      <c r="U310" s="4">
        <v>3.1238441893914955E-2</v>
      </c>
      <c r="V310" s="4">
        <v>3.2578000000000003E-2</v>
      </c>
      <c r="W310" s="21">
        <v>-1.3395581060850481E-3</v>
      </c>
      <c r="X310" s="2">
        <f t="shared" si="54"/>
        <v>8.2096560000000007</v>
      </c>
      <c r="Y310" s="2">
        <f t="shared" si="47"/>
        <v>8.1996560000000009</v>
      </c>
      <c r="Z310" s="2"/>
      <c r="AA310" s="23">
        <f t="shared" si="48"/>
        <v>144.67244227808598</v>
      </c>
      <c r="AB310" s="23">
        <f>AA310-r_f</f>
        <v>144.66244227808599</v>
      </c>
      <c r="AC310" s="22"/>
    </row>
    <row r="311" spans="1:29" x14ac:dyDescent="0.3">
      <c r="A311" s="1">
        <v>39665</v>
      </c>
      <c r="B311" s="19">
        <v>64.099999999999994</v>
      </c>
      <c r="C311" s="3">
        <f t="shared" si="49"/>
        <v>-3.110419906687447E-3</v>
      </c>
      <c r="D311" s="2">
        <v>-3.1099999999999999E-3</v>
      </c>
      <c r="E311" s="2">
        <v>-4.1990668744711079E-7</v>
      </c>
      <c r="F311" s="2">
        <f t="shared" si="50"/>
        <v>-0.78371999999999997</v>
      </c>
      <c r="G311" s="2">
        <f t="shared" si="44"/>
        <v>-0.79371999999999998</v>
      </c>
      <c r="H311" s="20">
        <v>40.4</v>
      </c>
      <c r="I311" s="3">
        <f t="shared" si="51"/>
        <v>-5.8275058275058279E-2</v>
      </c>
      <c r="J311" s="2">
        <v>-5.8274999999999993E-2</v>
      </c>
      <c r="K311" s="2">
        <v>-5.827505828587265E-8</v>
      </c>
      <c r="L311" s="2">
        <f t="shared" si="52"/>
        <v>-14.685299999999998</v>
      </c>
      <c r="M311" s="2">
        <f t="shared" si="45"/>
        <v>-14.695299999999998</v>
      </c>
      <c r="N311" s="20">
        <v>55.4</v>
      </c>
      <c r="O311" s="2">
        <v>-5.3859964093358036E-3</v>
      </c>
      <c r="P311" s="2">
        <v>-5.3859999999999993E-3</v>
      </c>
      <c r="Q311" s="2">
        <v>3.5906641956615082E-9</v>
      </c>
      <c r="R311" s="2">
        <f t="shared" si="53"/>
        <v>-1.3572719999999998</v>
      </c>
      <c r="S311" s="2">
        <f t="shared" si="46"/>
        <v>-1.3672719999999998</v>
      </c>
      <c r="T311" s="20">
        <v>6813.4</v>
      </c>
      <c r="U311" s="4">
        <v>-2.3498859167364168E-2</v>
      </c>
      <c r="V311" s="4">
        <v>-2.2934E-2</v>
      </c>
      <c r="W311" s="21">
        <v>-5.6485916736416855E-4</v>
      </c>
      <c r="X311" s="2">
        <f t="shared" si="54"/>
        <v>-5.7793679999999998</v>
      </c>
      <c r="Y311" s="2">
        <f t="shared" si="47"/>
        <v>-5.7893679999999996</v>
      </c>
      <c r="Z311" s="2"/>
      <c r="AA311" s="23">
        <f t="shared" si="48"/>
        <v>72.493422329385382</v>
      </c>
      <c r="AB311" s="23">
        <f>AA311-r_f</f>
        <v>72.483422329385377</v>
      </c>
      <c r="AC311" s="22"/>
    </row>
    <row r="312" spans="1:29" x14ac:dyDescent="0.3">
      <c r="A312" s="1">
        <v>39664</v>
      </c>
      <c r="B312" s="19">
        <v>64.3</v>
      </c>
      <c r="C312" s="3">
        <f t="shared" si="49"/>
        <v>-1.8320610687022943E-2</v>
      </c>
      <c r="D312" s="2">
        <v>-1.8321E-2</v>
      </c>
      <c r="E312" s="2">
        <v>3.8931297705740997E-7</v>
      </c>
      <c r="F312" s="2">
        <f t="shared" si="50"/>
        <v>-4.616892</v>
      </c>
      <c r="G312" s="2">
        <f t="shared" si="44"/>
        <v>-4.6268919999999998</v>
      </c>
      <c r="H312" s="20">
        <v>42.9</v>
      </c>
      <c r="I312" s="3">
        <f t="shared" si="51"/>
        <v>9.4117647058823192E-3</v>
      </c>
      <c r="J312" s="2">
        <v>9.4120000000000002E-3</v>
      </c>
      <c r="K312" s="2">
        <v>-2.3529411768107023E-7</v>
      </c>
      <c r="L312" s="2">
        <f t="shared" si="52"/>
        <v>2.3718240000000002</v>
      </c>
      <c r="M312" s="2">
        <f t="shared" si="45"/>
        <v>2.3618240000000004</v>
      </c>
      <c r="N312" s="20">
        <v>55.7</v>
      </c>
      <c r="O312" s="2">
        <v>-5.357142857142806E-3</v>
      </c>
      <c r="P312" s="2">
        <v>-5.3569999999999998E-3</v>
      </c>
      <c r="Q312" s="2">
        <v>-1.4285714280623529E-7</v>
      </c>
      <c r="R312" s="2">
        <f t="shared" si="53"/>
        <v>-1.3499639999999999</v>
      </c>
      <c r="S312" s="2">
        <f t="shared" si="46"/>
        <v>-1.359964</v>
      </c>
      <c r="T312" s="20">
        <v>6977.36</v>
      </c>
      <c r="U312" s="4">
        <v>-3.5958380816104286E-3</v>
      </c>
      <c r="V312" s="4">
        <v>-3.4580000000000001E-3</v>
      </c>
      <c r="W312" s="21">
        <v>-1.3783808161042842E-4</v>
      </c>
      <c r="X312" s="2">
        <f t="shared" si="54"/>
        <v>-0.87141600000000008</v>
      </c>
      <c r="Y312" s="2">
        <f t="shared" si="47"/>
        <v>-0.88141600000000009</v>
      </c>
      <c r="Z312" s="2"/>
      <c r="AA312" s="23">
        <f t="shared" si="48"/>
        <v>-20.720709758765132</v>
      </c>
      <c r="AB312" s="23">
        <f>AA312-r_f</f>
        <v>-20.730709758765133</v>
      </c>
      <c r="AC312" s="22"/>
    </row>
    <row r="313" spans="1:29" x14ac:dyDescent="0.3">
      <c r="A313" s="1">
        <v>39661</v>
      </c>
      <c r="B313" s="19">
        <v>65.5</v>
      </c>
      <c r="C313" s="3">
        <f t="shared" si="49"/>
        <v>6.1443932411675223E-3</v>
      </c>
      <c r="D313" s="2">
        <v>6.1439999999999993E-3</v>
      </c>
      <c r="E313" s="2">
        <v>3.9324116752302574E-7</v>
      </c>
      <c r="F313" s="2">
        <f t="shared" si="50"/>
        <v>1.5482879999999999</v>
      </c>
      <c r="G313" s="2">
        <f t="shared" si="44"/>
        <v>1.5382879999999999</v>
      </c>
      <c r="H313" s="20">
        <v>42.5</v>
      </c>
      <c r="I313" s="3">
        <f t="shared" si="51"/>
        <v>-4.3869516310461251E-2</v>
      </c>
      <c r="J313" s="2">
        <v>-4.3869999999999992E-2</v>
      </c>
      <c r="K313" s="2">
        <v>4.8368953874111664E-7</v>
      </c>
      <c r="L313" s="2">
        <f t="shared" si="52"/>
        <v>-11.055239999999998</v>
      </c>
      <c r="M313" s="2">
        <f t="shared" si="45"/>
        <v>-11.065239999999998</v>
      </c>
      <c r="N313" s="20">
        <v>56</v>
      </c>
      <c r="O313" s="2">
        <v>-3.558718861210015E-3</v>
      </c>
      <c r="P313" s="2">
        <v>-3.5590000000000001E-3</v>
      </c>
      <c r="Q313" s="2">
        <v>2.8113878998512615E-7</v>
      </c>
      <c r="R313" s="2">
        <f t="shared" si="53"/>
        <v>-0.896868</v>
      </c>
      <c r="S313" s="2">
        <f t="shared" si="46"/>
        <v>-0.90686800000000001</v>
      </c>
      <c r="T313" s="20">
        <v>7002.54</v>
      </c>
      <c r="U313" s="4">
        <v>-3.0637551501553851E-3</v>
      </c>
      <c r="V313" s="4">
        <v>-2.8899999999999998E-3</v>
      </c>
      <c r="W313" s="21">
        <v>-1.7375515015538535E-4</v>
      </c>
      <c r="X313" s="2">
        <f t="shared" si="54"/>
        <v>-0.72827999999999993</v>
      </c>
      <c r="Y313" s="2">
        <f t="shared" si="47"/>
        <v>-0.73827999999999994</v>
      </c>
      <c r="Z313" s="2"/>
      <c r="AA313" s="23">
        <f t="shared" si="48"/>
        <v>54.581721261912193</v>
      </c>
      <c r="AB313" s="23">
        <f>AA313-r_f</f>
        <v>54.571721261912195</v>
      </c>
      <c r="AC313" s="22"/>
    </row>
    <row r="314" spans="1:29" x14ac:dyDescent="0.3">
      <c r="A314" s="1">
        <v>39660</v>
      </c>
      <c r="B314" s="19">
        <v>65.099999999999994</v>
      </c>
      <c r="C314" s="3">
        <f t="shared" si="49"/>
        <v>1.5384615384614511E-3</v>
      </c>
      <c r="D314" s="2">
        <v>1.5379999999999999E-3</v>
      </c>
      <c r="E314" s="2">
        <v>4.6153846145120282E-7</v>
      </c>
      <c r="F314" s="2">
        <f t="shared" si="50"/>
        <v>0.38757599999999998</v>
      </c>
      <c r="G314" s="2">
        <f t="shared" si="44"/>
        <v>0.37757599999999997</v>
      </c>
      <c r="H314" s="20">
        <v>44.45</v>
      </c>
      <c r="I314" s="3">
        <f t="shared" si="51"/>
        <v>-1.1235955056179137E-3</v>
      </c>
      <c r="J314" s="2">
        <v>-1.124E-3</v>
      </c>
      <c r="K314" s="2">
        <v>4.0449438208634003E-7</v>
      </c>
      <c r="L314" s="2">
        <f t="shared" si="52"/>
        <v>-0.283248</v>
      </c>
      <c r="M314" s="2">
        <f t="shared" si="45"/>
        <v>-0.29324800000000001</v>
      </c>
      <c r="N314" s="20">
        <v>56.2</v>
      </c>
      <c r="O314" s="2">
        <v>-1.4035087719298196E-2</v>
      </c>
      <c r="P314" s="2">
        <v>-1.4034999999999999E-2</v>
      </c>
      <c r="Q314" s="2">
        <v>-8.7719298196703432E-8</v>
      </c>
      <c r="R314" s="2">
        <f t="shared" si="53"/>
        <v>-3.5368199999999996</v>
      </c>
      <c r="S314" s="2">
        <f t="shared" si="46"/>
        <v>-3.5468199999999994</v>
      </c>
      <c r="T314" s="20">
        <v>7024.06</v>
      </c>
      <c r="U314" s="4">
        <v>-6.5470591979180605E-3</v>
      </c>
      <c r="V314" s="4">
        <v>-5.0249999999999991E-3</v>
      </c>
      <c r="W314" s="21">
        <v>-1.5220591979180614E-3</v>
      </c>
      <c r="X314" s="2">
        <f t="shared" si="54"/>
        <v>-1.2662999999999998</v>
      </c>
      <c r="Y314" s="2">
        <f t="shared" si="47"/>
        <v>-1.2762999999999998</v>
      </c>
      <c r="Z314" s="2"/>
      <c r="AA314" s="23">
        <f t="shared" si="48"/>
        <v>-23.202422989914954</v>
      </c>
      <c r="AB314" s="23">
        <f>AA314-r_f</f>
        <v>-23.212422989914955</v>
      </c>
      <c r="AC314" s="22"/>
    </row>
    <row r="315" spans="1:29" x14ac:dyDescent="0.3">
      <c r="A315" s="1">
        <v>39659</v>
      </c>
      <c r="B315" s="19">
        <v>65</v>
      </c>
      <c r="C315" s="3">
        <f t="shared" si="49"/>
        <v>9.3167701863353155E-3</v>
      </c>
      <c r="D315" s="2">
        <v>9.3169999999999989E-3</v>
      </c>
      <c r="E315" s="2">
        <v>-2.2981366468340092E-7</v>
      </c>
      <c r="F315" s="2">
        <f t="shared" si="50"/>
        <v>2.3478839999999996</v>
      </c>
      <c r="G315" s="2">
        <f t="shared" si="44"/>
        <v>2.3378839999999999</v>
      </c>
      <c r="H315" s="20">
        <v>44.5</v>
      </c>
      <c r="I315" s="3">
        <f t="shared" si="51"/>
        <v>3.4883720930232558E-2</v>
      </c>
      <c r="J315" s="2">
        <v>3.4883999999999998E-2</v>
      </c>
      <c r="K315" s="2">
        <v>-2.7906976744068723E-7</v>
      </c>
      <c r="L315" s="2">
        <f t="shared" si="52"/>
        <v>8.7907679999999999</v>
      </c>
      <c r="M315" s="2">
        <f t="shared" si="45"/>
        <v>8.7807680000000001</v>
      </c>
      <c r="N315" s="20">
        <v>57</v>
      </c>
      <c r="O315" s="2">
        <v>3.6363636363636362E-2</v>
      </c>
      <c r="P315" s="2">
        <v>3.6364E-2</v>
      </c>
      <c r="Q315" s="2">
        <v>-3.6363636363861973E-7</v>
      </c>
      <c r="R315" s="2">
        <f t="shared" si="53"/>
        <v>9.1637280000000008</v>
      </c>
      <c r="S315" s="2">
        <f t="shared" si="46"/>
        <v>9.153728000000001</v>
      </c>
      <c r="T315" s="20">
        <v>7070.35</v>
      </c>
      <c r="U315" s="4">
        <v>7.966389477751008E-3</v>
      </c>
      <c r="V315" s="4">
        <v>8.4740000000000006E-3</v>
      </c>
      <c r="W315" s="21">
        <v>-5.0761052224899267E-4</v>
      </c>
      <c r="X315" s="2">
        <f t="shared" si="54"/>
        <v>2.1354480000000002</v>
      </c>
      <c r="Y315" s="2">
        <f t="shared" si="47"/>
        <v>2.1254480000000004</v>
      </c>
      <c r="Z315" s="2"/>
      <c r="AA315" s="23">
        <f t="shared" si="48"/>
        <v>13.982851792437227</v>
      </c>
      <c r="AB315" s="23">
        <f>AA315-r_f</f>
        <v>13.972851792437227</v>
      </c>
      <c r="AC315" s="22"/>
    </row>
    <row r="316" spans="1:29" x14ac:dyDescent="0.3">
      <c r="A316" s="1">
        <v>39658</v>
      </c>
      <c r="B316" s="19">
        <v>64.400000000000006</v>
      </c>
      <c r="C316" s="3">
        <f t="shared" si="49"/>
        <v>-3.3033033033032864E-2</v>
      </c>
      <c r="D316" s="2">
        <v>-3.3033E-2</v>
      </c>
      <c r="E316" s="2">
        <v>-3.3033032864615564E-8</v>
      </c>
      <c r="F316" s="2">
        <f t="shared" si="50"/>
        <v>-8.3243159999999996</v>
      </c>
      <c r="G316" s="2">
        <f t="shared" si="44"/>
        <v>-8.3343159999999994</v>
      </c>
      <c r="H316" s="20">
        <v>43</v>
      </c>
      <c r="I316" s="3">
        <f t="shared" si="51"/>
        <v>-1.4891179839633416E-2</v>
      </c>
      <c r="J316" s="2">
        <v>-1.4891000000000001E-2</v>
      </c>
      <c r="K316" s="2">
        <v>-1.7983963341433595E-7</v>
      </c>
      <c r="L316" s="2">
        <f t="shared" si="52"/>
        <v>-3.7525320000000004</v>
      </c>
      <c r="M316" s="2">
        <f t="shared" si="45"/>
        <v>-3.7625320000000002</v>
      </c>
      <c r="N316" s="20">
        <v>55</v>
      </c>
      <c r="O316" s="2">
        <v>-4.8442906574394415E-2</v>
      </c>
      <c r="P316" s="2">
        <v>-4.8442999999999993E-2</v>
      </c>
      <c r="Q316" s="2">
        <v>9.3425605578179027E-8</v>
      </c>
      <c r="R316" s="2">
        <f t="shared" si="53"/>
        <v>-12.207635999999999</v>
      </c>
      <c r="S316" s="2">
        <f t="shared" si="46"/>
        <v>-12.217635999999999</v>
      </c>
      <c r="T316" s="20">
        <v>7014.47</v>
      </c>
      <c r="U316" s="4">
        <v>-3.029603435071232E-2</v>
      </c>
      <c r="V316" s="4">
        <v>-2.8827999999999999E-2</v>
      </c>
      <c r="W316" s="21">
        <v>-1.4680343507123203E-3</v>
      </c>
      <c r="X316" s="2">
        <f t="shared" si="54"/>
        <v>-7.2646559999999996</v>
      </c>
      <c r="Y316" s="2">
        <f t="shared" si="47"/>
        <v>-7.2746559999999993</v>
      </c>
      <c r="Z316" s="2"/>
      <c r="AA316" s="23">
        <f t="shared" si="48"/>
        <v>-60.768598564117504</v>
      </c>
      <c r="AB316" s="23">
        <f>AA316-r_f</f>
        <v>-60.778598564117502</v>
      </c>
      <c r="AC316" s="22"/>
    </row>
    <row r="317" spans="1:29" x14ac:dyDescent="0.3">
      <c r="A317" s="1">
        <v>39654</v>
      </c>
      <c r="B317" s="19">
        <v>66.599999999999994</v>
      </c>
      <c r="C317" s="3">
        <f t="shared" si="49"/>
        <v>-1.4792899408284025E-2</v>
      </c>
      <c r="D317" s="2">
        <v>-1.4793000000000001E-2</v>
      </c>
      <c r="E317" s="2">
        <v>1.0059171597597005E-7</v>
      </c>
      <c r="F317" s="2">
        <f t="shared" si="50"/>
        <v>-3.7278359999999999</v>
      </c>
      <c r="G317" s="2">
        <f t="shared" si="44"/>
        <v>-3.7378359999999997</v>
      </c>
      <c r="H317" s="20">
        <v>43.65</v>
      </c>
      <c r="I317" s="3">
        <f t="shared" si="51"/>
        <v>1.5116279069767409E-2</v>
      </c>
      <c r="J317" s="2">
        <v>1.5116000000000001E-2</v>
      </c>
      <c r="K317" s="2">
        <v>2.7906976740772749E-7</v>
      </c>
      <c r="L317" s="2">
        <f t="shared" si="52"/>
        <v>3.8092320000000002</v>
      </c>
      <c r="M317" s="2">
        <f t="shared" si="45"/>
        <v>3.7992320000000004</v>
      </c>
      <c r="N317" s="20">
        <v>57.8</v>
      </c>
      <c r="O317" s="2">
        <v>-1.8675721561969463E-2</v>
      </c>
      <c r="P317" s="2">
        <v>-1.8675999999999998E-2</v>
      </c>
      <c r="Q317" s="2">
        <v>2.7843803053484439E-7</v>
      </c>
      <c r="R317" s="2">
        <f t="shared" si="53"/>
        <v>-4.7063519999999999</v>
      </c>
      <c r="S317" s="2">
        <f t="shared" si="46"/>
        <v>-4.7163519999999997</v>
      </c>
      <c r="T317" s="20">
        <v>7233.62</v>
      </c>
      <c r="U317" s="4">
        <v>-1.8248987524565427E-2</v>
      </c>
      <c r="V317" s="4">
        <v>-1.7603000000000001E-2</v>
      </c>
      <c r="W317" s="21">
        <v>-6.4598752456542646E-4</v>
      </c>
      <c r="X317" s="2">
        <f t="shared" si="54"/>
        <v>-4.435956</v>
      </c>
      <c r="Y317" s="2">
        <f t="shared" si="47"/>
        <v>-4.4459559999999998</v>
      </c>
      <c r="Z317" s="2"/>
      <c r="AA317" s="23">
        <f t="shared" si="48"/>
        <v>-52.433146289793235</v>
      </c>
      <c r="AB317" s="23">
        <f>AA317-r_f</f>
        <v>-52.443146289793233</v>
      </c>
      <c r="AC317" s="22"/>
    </row>
    <row r="318" spans="1:29" x14ac:dyDescent="0.3">
      <c r="A318" s="1">
        <v>39653</v>
      </c>
      <c r="B318" s="19">
        <v>67.599999999999994</v>
      </c>
      <c r="C318" s="3">
        <f t="shared" si="49"/>
        <v>1.5015015015015017E-2</v>
      </c>
      <c r="D318" s="2">
        <v>1.5015000000000001E-2</v>
      </c>
      <c r="E318" s="2">
        <v>1.501501501605107E-8</v>
      </c>
      <c r="F318" s="2">
        <f t="shared" si="50"/>
        <v>3.7837800000000001</v>
      </c>
      <c r="G318" s="2">
        <f t="shared" si="44"/>
        <v>3.7737800000000004</v>
      </c>
      <c r="H318" s="20">
        <v>43</v>
      </c>
      <c r="I318" s="3">
        <f t="shared" si="51"/>
        <v>3.11750599520383E-2</v>
      </c>
      <c r="J318" s="2">
        <v>3.1175000000000001E-2</v>
      </c>
      <c r="K318" s="2">
        <v>5.9952038299060373E-8</v>
      </c>
      <c r="L318" s="2">
        <f t="shared" si="52"/>
        <v>7.8561000000000005</v>
      </c>
      <c r="M318" s="2">
        <f t="shared" si="45"/>
        <v>7.8461000000000007</v>
      </c>
      <c r="N318" s="20">
        <v>58.9</v>
      </c>
      <c r="O318" s="2">
        <v>2.2569444444444395E-2</v>
      </c>
      <c r="P318" s="2">
        <v>2.2568999999999999E-2</v>
      </c>
      <c r="Q318" s="2">
        <v>4.4444444439670217E-7</v>
      </c>
      <c r="R318" s="2">
        <f t="shared" si="53"/>
        <v>5.6873879999999994</v>
      </c>
      <c r="S318" s="2">
        <f t="shared" si="46"/>
        <v>5.6773879999999997</v>
      </c>
      <c r="T318" s="20">
        <v>7368.08</v>
      </c>
      <c r="U318" s="4">
        <v>7.9687215708162847E-3</v>
      </c>
      <c r="V318" s="4">
        <v>1.1693E-2</v>
      </c>
      <c r="W318" s="21">
        <v>-3.7242784291837156E-3</v>
      </c>
      <c r="X318" s="2">
        <f t="shared" si="54"/>
        <v>2.9466360000000003</v>
      </c>
      <c r="Y318" s="2">
        <f t="shared" si="47"/>
        <v>2.9366360000000005</v>
      </c>
      <c r="Z318" s="2"/>
      <c r="AA318" s="23">
        <f t="shared" si="48"/>
        <v>-5.6001032744163393</v>
      </c>
      <c r="AB318" s="23">
        <f>AA318-r_f</f>
        <v>-5.610103274416339</v>
      </c>
      <c r="AC318" s="22"/>
    </row>
    <row r="319" spans="1:29" x14ac:dyDescent="0.3">
      <c r="A319" s="1">
        <v>39652</v>
      </c>
      <c r="B319" s="19">
        <v>66.599999999999994</v>
      </c>
      <c r="C319" s="3">
        <f t="shared" si="49"/>
        <v>6.3897763578274647E-2</v>
      </c>
      <c r="D319" s="2">
        <v>6.3897999999999996E-2</v>
      </c>
      <c r="E319" s="2">
        <v>-2.3642172534976691E-7</v>
      </c>
      <c r="F319" s="2">
        <f t="shared" si="50"/>
        <v>16.102295999999999</v>
      </c>
      <c r="G319" s="2">
        <f t="shared" si="44"/>
        <v>16.092295999999997</v>
      </c>
      <c r="H319" s="20">
        <v>41.7</v>
      </c>
      <c r="I319" s="3">
        <f t="shared" si="51"/>
        <v>5.7034220532319387E-2</v>
      </c>
      <c r="J319" s="2">
        <v>5.7034000000000001E-2</v>
      </c>
      <c r="K319" s="2">
        <v>2.2053231938518048E-7</v>
      </c>
      <c r="L319" s="2">
        <f t="shared" si="52"/>
        <v>14.372568000000001</v>
      </c>
      <c r="M319" s="2">
        <f t="shared" si="45"/>
        <v>14.362568000000001</v>
      </c>
      <c r="N319" s="20">
        <v>57.6</v>
      </c>
      <c r="O319" s="2">
        <v>-5.1813471502590181E-3</v>
      </c>
      <c r="P319" s="2">
        <v>-5.1809999999999998E-3</v>
      </c>
      <c r="Q319" s="2">
        <v>-3.4715025901826957E-7</v>
      </c>
      <c r="R319" s="2">
        <f t="shared" si="53"/>
        <v>-1.305612</v>
      </c>
      <c r="S319" s="2">
        <f t="shared" si="46"/>
        <v>-1.315612</v>
      </c>
      <c r="T319" s="20">
        <v>7309.83</v>
      </c>
      <c r="U319" s="4">
        <v>3.4558745479892197E-2</v>
      </c>
      <c r="V319" s="4">
        <v>3.4851E-2</v>
      </c>
      <c r="W319" s="21">
        <v>-2.9225452010780278E-4</v>
      </c>
      <c r="X319" s="2">
        <f t="shared" si="54"/>
        <v>8.7824519999999993</v>
      </c>
      <c r="Y319" s="2">
        <f t="shared" si="47"/>
        <v>8.7724519999999995</v>
      </c>
      <c r="Z319" s="2"/>
      <c r="AA319" s="23">
        <f t="shared" si="48"/>
        <v>-95.463939029579294</v>
      </c>
      <c r="AB319" s="23">
        <f>AA319-r_f</f>
        <v>-95.473939029579299</v>
      </c>
      <c r="AC319" s="22"/>
    </row>
    <row r="320" spans="1:29" x14ac:dyDescent="0.3">
      <c r="A320" s="1">
        <v>39651</v>
      </c>
      <c r="B320" s="19">
        <v>62.6</v>
      </c>
      <c r="C320" s="3">
        <f t="shared" si="49"/>
        <v>9.6774193548387327E-3</v>
      </c>
      <c r="D320" s="2">
        <v>9.6769999999999998E-3</v>
      </c>
      <c r="E320" s="2">
        <v>4.1935483873281609E-7</v>
      </c>
      <c r="F320" s="2">
        <f t="shared" si="50"/>
        <v>2.4386039999999998</v>
      </c>
      <c r="G320" s="2">
        <f t="shared" si="44"/>
        <v>2.428604</v>
      </c>
      <c r="H320" s="20">
        <v>39.450000000000003</v>
      </c>
      <c r="I320" s="3">
        <f t="shared" si="51"/>
        <v>-3.7804878048780417E-2</v>
      </c>
      <c r="J320" s="2">
        <v>-3.7804999999999998E-2</v>
      </c>
      <c r="K320" s="2">
        <v>1.2195121958102906E-7</v>
      </c>
      <c r="L320" s="2">
        <f t="shared" si="52"/>
        <v>-9.5268599999999992</v>
      </c>
      <c r="M320" s="2">
        <f t="shared" si="45"/>
        <v>-9.536859999999999</v>
      </c>
      <c r="N320" s="20">
        <v>57.9</v>
      </c>
      <c r="O320" s="2">
        <v>-3.1772575250836099E-2</v>
      </c>
      <c r="P320" s="2">
        <v>-3.1772999999999996E-2</v>
      </c>
      <c r="Q320" s="2">
        <v>4.2474916389645401E-7</v>
      </c>
      <c r="R320" s="2">
        <f t="shared" si="53"/>
        <v>-8.0067959999999996</v>
      </c>
      <c r="S320" s="2">
        <f t="shared" si="46"/>
        <v>-8.0167959999999994</v>
      </c>
      <c r="T320" s="20">
        <v>7065.65</v>
      </c>
      <c r="U320" s="4">
        <v>-2.8254208846870423E-3</v>
      </c>
      <c r="V320" s="4">
        <v>-1.843E-3</v>
      </c>
      <c r="W320" s="21">
        <v>-9.8242088468704228E-4</v>
      </c>
      <c r="X320" s="2">
        <f t="shared" si="54"/>
        <v>-0.46443600000000002</v>
      </c>
      <c r="Y320" s="2">
        <f t="shared" si="47"/>
        <v>-0.47443600000000002</v>
      </c>
      <c r="Z320" s="2"/>
      <c r="AA320" s="23">
        <f t="shared" si="48"/>
        <v>-3.7661768778110245</v>
      </c>
      <c r="AB320" s="23">
        <f>AA320-r_f</f>
        <v>-3.7761768778110243</v>
      </c>
      <c r="AC320" s="22"/>
    </row>
    <row r="321" spans="1:29" x14ac:dyDescent="0.3">
      <c r="A321" s="1">
        <v>39650</v>
      </c>
      <c r="B321" s="19">
        <v>62</v>
      </c>
      <c r="C321" s="3">
        <f t="shared" si="49"/>
        <v>1.9736842105263205E-2</v>
      </c>
      <c r="D321" s="2">
        <v>1.9737000000000001E-2</v>
      </c>
      <c r="E321" s="2">
        <v>-1.5789473679569954E-7</v>
      </c>
      <c r="F321" s="2">
        <f t="shared" si="50"/>
        <v>4.9737240000000007</v>
      </c>
      <c r="G321" s="2">
        <f t="shared" si="44"/>
        <v>4.9637240000000009</v>
      </c>
      <c r="H321" s="20">
        <v>41</v>
      </c>
      <c r="I321" s="3">
        <f t="shared" si="51"/>
        <v>-4.8723897911832979E-2</v>
      </c>
      <c r="J321" s="2">
        <v>-4.8723999999999996E-2</v>
      </c>
      <c r="K321" s="2">
        <v>1.0208816701717804E-7</v>
      </c>
      <c r="L321" s="2">
        <f t="shared" si="52"/>
        <v>-12.278447999999999</v>
      </c>
      <c r="M321" s="2">
        <f t="shared" si="45"/>
        <v>-12.288447999999999</v>
      </c>
      <c r="N321" s="20">
        <v>59.8</v>
      </c>
      <c r="O321" s="2">
        <v>3.1034482758620641E-2</v>
      </c>
      <c r="P321" s="2">
        <v>3.1034000000000003E-2</v>
      </c>
      <c r="Q321" s="2">
        <v>4.8275862063809627E-7</v>
      </c>
      <c r="R321" s="2">
        <f t="shared" si="53"/>
        <v>7.8205680000000006</v>
      </c>
      <c r="S321" s="2">
        <f t="shared" si="46"/>
        <v>7.8105680000000008</v>
      </c>
      <c r="T321" s="20">
        <v>7085.67</v>
      </c>
      <c r="U321" s="4">
        <v>3.9667983308193946E-2</v>
      </c>
      <c r="V321" s="4">
        <v>4.0008000000000002E-2</v>
      </c>
      <c r="W321" s="21">
        <v>-3.4001669180605543E-4</v>
      </c>
      <c r="X321" s="2">
        <f t="shared" si="54"/>
        <v>10.082016000000001</v>
      </c>
      <c r="Y321" s="2">
        <f t="shared" si="47"/>
        <v>10.072016000000001</v>
      </c>
      <c r="Z321" s="2"/>
      <c r="AA321" s="23">
        <f t="shared" si="48"/>
        <v>120.68481656253059</v>
      </c>
      <c r="AB321" s="23">
        <f>AA321-r_f</f>
        <v>120.67481656253058</v>
      </c>
      <c r="AC321" s="22"/>
    </row>
    <row r="322" spans="1:29" x14ac:dyDescent="0.3">
      <c r="A322" s="1">
        <v>39647</v>
      </c>
      <c r="B322" s="19">
        <v>60.8</v>
      </c>
      <c r="C322" s="3">
        <f t="shared" si="49"/>
        <v>-4.8513302034428815E-2</v>
      </c>
      <c r="D322" s="2">
        <v>-4.8513000000000001E-2</v>
      </c>
      <c r="E322" s="2">
        <v>-3.0203442881460152E-7</v>
      </c>
      <c r="F322" s="2">
        <f t="shared" si="50"/>
        <v>-12.225276000000001</v>
      </c>
      <c r="G322" s="2">
        <f t="shared" si="44"/>
        <v>-12.235276000000001</v>
      </c>
      <c r="H322" s="20">
        <v>43.1</v>
      </c>
      <c r="I322" s="3">
        <f t="shared" si="51"/>
        <v>-2.2675736961451247E-2</v>
      </c>
      <c r="J322" s="2">
        <v>-2.2675999999999998E-2</v>
      </c>
      <c r="K322" s="2">
        <v>2.6303854875134314E-7</v>
      </c>
      <c r="L322" s="2">
        <f t="shared" si="52"/>
        <v>-5.7143519999999999</v>
      </c>
      <c r="M322" s="2">
        <f t="shared" si="45"/>
        <v>-5.7243519999999997</v>
      </c>
      <c r="N322" s="20">
        <v>58</v>
      </c>
      <c r="O322" s="2">
        <v>8.6956521739130436E-3</v>
      </c>
      <c r="P322" s="2">
        <v>8.6960000000000006E-3</v>
      </c>
      <c r="Q322" s="2">
        <v>-3.4782608695702044E-7</v>
      </c>
      <c r="R322" s="2">
        <f t="shared" si="53"/>
        <v>2.191392</v>
      </c>
      <c r="S322" s="2">
        <f t="shared" si="46"/>
        <v>2.1813920000000002</v>
      </c>
      <c r="T322" s="20">
        <v>6815.32</v>
      </c>
      <c r="U322" s="4">
        <v>-2.2824542512664043E-2</v>
      </c>
      <c r="V322" s="4">
        <v>-2.2669000000000002E-2</v>
      </c>
      <c r="W322" s="21">
        <v>-1.5554251266404126E-4</v>
      </c>
      <c r="X322" s="2">
        <f t="shared" si="54"/>
        <v>-5.7125880000000002</v>
      </c>
      <c r="Y322" s="2">
        <f t="shared" si="47"/>
        <v>-5.722588</v>
      </c>
      <c r="Z322" s="2"/>
      <c r="AA322" s="23">
        <f t="shared" si="48"/>
        <v>51.942677080259379</v>
      </c>
      <c r="AB322" s="23">
        <f>AA322-r_f</f>
        <v>51.932677080259381</v>
      </c>
      <c r="AC322" s="22"/>
    </row>
    <row r="323" spans="1:29" x14ac:dyDescent="0.3">
      <c r="A323" s="1">
        <v>39646</v>
      </c>
      <c r="B323" s="19">
        <v>63.9</v>
      </c>
      <c r="C323" s="3">
        <f t="shared" si="49"/>
        <v>5.6198347107437992E-2</v>
      </c>
      <c r="D323" s="2">
        <v>5.6197999999999998E-2</v>
      </c>
      <c r="E323" s="2">
        <v>3.4710743799376553E-7</v>
      </c>
      <c r="F323" s="2">
        <f t="shared" si="50"/>
        <v>14.161895999999999</v>
      </c>
      <c r="G323" s="2">
        <f t="shared" si="44"/>
        <v>14.151895999999999</v>
      </c>
      <c r="H323" s="20">
        <v>44.1</v>
      </c>
      <c r="I323" s="3">
        <f t="shared" si="51"/>
        <v>1.3793103448275895E-2</v>
      </c>
      <c r="J323" s="2">
        <v>1.3793E-2</v>
      </c>
      <c r="K323" s="2">
        <v>1.0344827589513217E-7</v>
      </c>
      <c r="L323" s="2">
        <f t="shared" si="52"/>
        <v>3.4758360000000001</v>
      </c>
      <c r="M323" s="2">
        <f t="shared" si="45"/>
        <v>3.4658360000000004</v>
      </c>
      <c r="N323" s="20">
        <v>57.5</v>
      </c>
      <c r="O323" s="2">
        <v>6.8773234200743549E-2</v>
      </c>
      <c r="P323" s="2">
        <v>6.8773000000000001E-2</v>
      </c>
      <c r="Q323" s="2">
        <v>2.3420074354851828E-7</v>
      </c>
      <c r="R323" s="2">
        <f t="shared" si="53"/>
        <v>17.330795999999999</v>
      </c>
      <c r="S323" s="2">
        <f t="shared" si="46"/>
        <v>17.320795999999998</v>
      </c>
      <c r="T323" s="20">
        <v>6974.51</v>
      </c>
      <c r="U323" s="4">
        <v>3.9321137775234535E-2</v>
      </c>
      <c r="V323" s="4">
        <v>4.0464E-2</v>
      </c>
      <c r="W323" s="21">
        <v>-1.1428622247654646E-3</v>
      </c>
      <c r="X323" s="2">
        <f t="shared" si="54"/>
        <v>10.196928</v>
      </c>
      <c r="Y323" s="2">
        <f t="shared" si="47"/>
        <v>10.186928</v>
      </c>
      <c r="Z323" s="2"/>
      <c r="AA323" s="23">
        <f t="shared" si="48"/>
        <v>95.618183022248772</v>
      </c>
      <c r="AB323" s="23">
        <f>AA323-r_f</f>
        <v>95.608183022248767</v>
      </c>
      <c r="AC323" s="22"/>
    </row>
    <row r="324" spans="1:29" x14ac:dyDescent="0.3">
      <c r="A324" s="1">
        <v>39645</v>
      </c>
      <c r="B324" s="19">
        <v>60.5</v>
      </c>
      <c r="C324" s="3">
        <f t="shared" si="49"/>
        <v>1.680672268907563E-2</v>
      </c>
      <c r="D324" s="2">
        <v>1.6807000000000002E-2</v>
      </c>
      <c r="E324" s="2">
        <v>-2.7731092437296989E-7</v>
      </c>
      <c r="F324" s="2">
        <f t="shared" si="50"/>
        <v>4.2353640000000006</v>
      </c>
      <c r="G324" s="2">
        <f t="shared" si="44"/>
        <v>4.2253640000000008</v>
      </c>
      <c r="H324" s="20">
        <v>43.5</v>
      </c>
      <c r="I324" s="3">
        <f t="shared" si="51"/>
        <v>-2.247191011235955E-2</v>
      </c>
      <c r="J324" s="2">
        <v>-2.2471999999999999E-2</v>
      </c>
      <c r="K324" s="2">
        <v>8.9887640448982342E-8</v>
      </c>
      <c r="L324" s="2">
        <f t="shared" si="52"/>
        <v>-5.6629439999999995</v>
      </c>
      <c r="M324" s="2">
        <f t="shared" si="45"/>
        <v>-5.6729439999999993</v>
      </c>
      <c r="N324" s="20">
        <v>53.8</v>
      </c>
      <c r="O324" s="2">
        <v>-6.5972222222222293E-2</v>
      </c>
      <c r="P324" s="2">
        <v>-8.7829999999999991E-3</v>
      </c>
      <c r="Q324" s="38">
        <v>-5.7189222222222294E-2</v>
      </c>
      <c r="R324" s="2">
        <f t="shared" si="53"/>
        <v>-2.2133159999999998</v>
      </c>
      <c r="S324" s="2">
        <f t="shared" si="46"/>
        <v>-2.2233159999999996</v>
      </c>
      <c r="T324" s="20">
        <v>6710.64</v>
      </c>
      <c r="U324" s="4">
        <v>-1.8085405253546766E-2</v>
      </c>
      <c r="V324" s="4">
        <v>-1.2258999999999999E-2</v>
      </c>
      <c r="W324" s="21">
        <v>-5.8264052535467667E-3</v>
      </c>
      <c r="X324" s="2">
        <f t="shared" si="54"/>
        <v>-3.0892679999999997</v>
      </c>
      <c r="Y324" s="2">
        <f t="shared" si="47"/>
        <v>-3.0992679999999995</v>
      </c>
      <c r="Z324" s="2"/>
      <c r="AA324" s="23">
        <f t="shared" si="48"/>
        <v>14.362752096504153</v>
      </c>
      <c r="AB324" s="23">
        <f>AA324-r_f</f>
        <v>14.352752096504153</v>
      </c>
      <c r="AC324" s="22"/>
    </row>
    <row r="325" spans="1:29" x14ac:dyDescent="0.3">
      <c r="A325" s="1">
        <v>39644</v>
      </c>
      <c r="B325" s="19">
        <v>59.5</v>
      </c>
      <c r="C325" s="3">
        <f t="shared" si="49"/>
        <v>-4.0322580645161289E-2</v>
      </c>
      <c r="D325" s="2">
        <v>-4.0323000000000005E-2</v>
      </c>
      <c r="E325" s="2">
        <v>4.1935483871546886E-7</v>
      </c>
      <c r="F325" s="2">
        <f t="shared" si="50"/>
        <v>-10.161396000000002</v>
      </c>
      <c r="G325" s="2">
        <f t="shared" ref="G325:G388" si="55">F325-r_f</f>
        <v>-10.171396000000001</v>
      </c>
      <c r="H325" s="20">
        <v>44.5</v>
      </c>
      <c r="I325" s="3">
        <f t="shared" si="51"/>
        <v>-1.9823788546255477E-2</v>
      </c>
      <c r="J325" s="2">
        <v>-1.9823999999999998E-2</v>
      </c>
      <c r="K325" s="2">
        <v>2.1145374452108401E-7</v>
      </c>
      <c r="L325" s="2">
        <f t="shared" si="52"/>
        <v>-4.9956479999999992</v>
      </c>
      <c r="M325" s="2">
        <f t="shared" ref="M325:M388" si="56">L325-r_f</f>
        <v>-5.005647999999999</v>
      </c>
      <c r="N325" s="20">
        <v>57.6</v>
      </c>
      <c r="O325" s="2">
        <v>-4.95049504950495E-2</v>
      </c>
      <c r="P325" s="2">
        <v>-4.9505E-2</v>
      </c>
      <c r="Q325" s="2">
        <v>4.9504950500045553E-8</v>
      </c>
      <c r="R325" s="2">
        <f t="shared" si="53"/>
        <v>-12.47526</v>
      </c>
      <c r="S325" s="2">
        <f t="shared" ref="S325:S388" si="57">R325-r_f</f>
        <v>-12.48526</v>
      </c>
      <c r="T325" s="20">
        <v>6834.24</v>
      </c>
      <c r="U325" s="4">
        <v>-4.5091770807717278E-2</v>
      </c>
      <c r="V325" s="4">
        <v>-4.3415000000000002E-2</v>
      </c>
      <c r="W325" s="21">
        <v>-1.676770807717276E-3</v>
      </c>
      <c r="X325" s="2">
        <f t="shared" si="54"/>
        <v>-10.940580000000001</v>
      </c>
      <c r="Y325" s="2">
        <f t="shared" ref="Y325:Y388" si="58">X325-r_f</f>
        <v>-10.95058</v>
      </c>
      <c r="Z325" s="2"/>
      <c r="AA325" s="23">
        <f t="shared" ref="AA325:AA388" si="59">(w_1*D325+w_2*J325+w_3*P325)*252</f>
        <v>-54.981772361067094</v>
      </c>
      <c r="AB325" s="23">
        <f>AA325-r_f</f>
        <v>-54.991772361067092</v>
      </c>
      <c r="AC325" s="22"/>
    </row>
    <row r="326" spans="1:29" x14ac:dyDescent="0.3">
      <c r="A326" s="1">
        <v>39643</v>
      </c>
      <c r="B326" s="19">
        <v>62</v>
      </c>
      <c r="C326" s="3">
        <f t="shared" ref="C326:C389" si="60">(B326-B327)/B327</f>
        <v>-1.5873015873015872E-2</v>
      </c>
      <c r="D326" s="2">
        <v>-1.5872999999999998E-2</v>
      </c>
      <c r="E326" s="2">
        <v>-1.5873015873912877E-8</v>
      </c>
      <c r="F326" s="2">
        <f t="shared" ref="F326:F389" si="61">D326*252</f>
        <v>-3.9999959999999994</v>
      </c>
      <c r="G326" s="2">
        <f t="shared" si="55"/>
        <v>-4.0099959999999992</v>
      </c>
      <c r="H326" s="20">
        <v>45.4</v>
      </c>
      <c r="I326" s="3">
        <f t="shared" ref="I326:I389" si="62">(H326-H327)/H327</f>
        <v>8.8888888888888577E-3</v>
      </c>
      <c r="J326" s="2">
        <v>8.8890000000000011E-3</v>
      </c>
      <c r="K326" s="2">
        <v>-1.1111111114341099E-7</v>
      </c>
      <c r="L326" s="2">
        <f t="shared" ref="L326:L389" si="63">J326*252</f>
        <v>2.2400280000000001</v>
      </c>
      <c r="M326" s="2">
        <f t="shared" si="56"/>
        <v>2.2300280000000003</v>
      </c>
      <c r="N326" s="20">
        <v>60.6</v>
      </c>
      <c r="O326" s="2">
        <v>-2.8846153846153803E-2</v>
      </c>
      <c r="P326" s="2">
        <v>-2.8845999999999997E-2</v>
      </c>
      <c r="Q326" s="2">
        <v>-1.5384615380600875E-7</v>
      </c>
      <c r="R326" s="2">
        <f t="shared" ref="R326:R389" si="64">P326*252</f>
        <v>-7.2691919999999994</v>
      </c>
      <c r="S326" s="2">
        <f t="shared" si="57"/>
        <v>-7.2791919999999992</v>
      </c>
      <c r="T326" s="20">
        <v>7156.96</v>
      </c>
      <c r="U326" s="4">
        <v>-1.2119104014487738E-2</v>
      </c>
      <c r="V326" s="4">
        <v>-1.0959000000000002E-2</v>
      </c>
      <c r="W326" s="21">
        <v>-1.160104014487736E-3</v>
      </c>
      <c r="X326" s="2">
        <f t="shared" ref="X326:X389" si="65">V326*252</f>
        <v>-2.7616680000000002</v>
      </c>
      <c r="Y326" s="2">
        <f t="shared" si="58"/>
        <v>-2.771668</v>
      </c>
      <c r="Z326" s="2"/>
      <c r="AA326" s="23">
        <f t="shared" si="59"/>
        <v>-61.441866128237152</v>
      </c>
      <c r="AB326" s="23">
        <f>AA326-r_f</f>
        <v>-61.45186612823715</v>
      </c>
      <c r="AC326" s="22"/>
    </row>
    <row r="327" spans="1:29" x14ac:dyDescent="0.3">
      <c r="A327" s="1">
        <v>39640</v>
      </c>
      <c r="B327" s="19">
        <v>63</v>
      </c>
      <c r="C327" s="3">
        <f t="shared" si="60"/>
        <v>-1.5625E-2</v>
      </c>
      <c r="D327" s="2">
        <v>-1.5625E-2</v>
      </c>
      <c r="E327" s="2">
        <v>0</v>
      </c>
      <c r="F327" s="2">
        <f t="shared" si="61"/>
        <v>-3.9375</v>
      </c>
      <c r="G327" s="2">
        <f t="shared" si="55"/>
        <v>-3.9474999999999998</v>
      </c>
      <c r="H327" s="20">
        <v>45</v>
      </c>
      <c r="I327" s="3">
        <f t="shared" si="62"/>
        <v>4.1666666666666595E-2</v>
      </c>
      <c r="J327" s="2">
        <v>4.1666999999999996E-2</v>
      </c>
      <c r="K327" s="2">
        <v>-3.3333333340074267E-7</v>
      </c>
      <c r="L327" s="2">
        <f t="shared" si="63"/>
        <v>10.500083999999999</v>
      </c>
      <c r="M327" s="2">
        <f t="shared" si="56"/>
        <v>10.490084</v>
      </c>
      <c r="N327" s="20">
        <v>62.4</v>
      </c>
      <c r="O327" s="2">
        <v>4.8739495798319307E-2</v>
      </c>
      <c r="P327" s="2">
        <v>4.8738999999999998E-2</v>
      </c>
      <c r="Q327" s="2">
        <v>4.9579831930962603E-7</v>
      </c>
      <c r="R327" s="2">
        <f t="shared" si="64"/>
        <v>12.282228</v>
      </c>
      <c r="S327" s="2">
        <f t="shared" si="57"/>
        <v>12.272228</v>
      </c>
      <c r="T327" s="20">
        <v>7244.76</v>
      </c>
      <c r="U327" s="4">
        <v>2.3900277713001714E-2</v>
      </c>
      <c r="V327" s="4">
        <v>2.4190999999999997E-2</v>
      </c>
      <c r="W327" s="21">
        <v>-2.9072228699828298E-4</v>
      </c>
      <c r="X327" s="2">
        <f t="shared" si="65"/>
        <v>6.096131999999999</v>
      </c>
      <c r="Y327" s="2">
        <f t="shared" si="58"/>
        <v>6.0861319999999992</v>
      </c>
      <c r="Z327" s="2"/>
      <c r="AA327" s="23">
        <f t="shared" si="59"/>
        <v>28.722879684903752</v>
      </c>
      <c r="AB327" s="23">
        <f>AA327-r_f</f>
        <v>28.712879684903751</v>
      </c>
      <c r="AC327" s="22"/>
    </row>
    <row r="328" spans="1:29" x14ac:dyDescent="0.3">
      <c r="A328" s="1">
        <v>39639</v>
      </c>
      <c r="B328" s="19">
        <v>64</v>
      </c>
      <c r="C328" s="3">
        <f t="shared" si="60"/>
        <v>-1.5600624024960112E-3</v>
      </c>
      <c r="D328" s="2">
        <v>-1.56E-3</v>
      </c>
      <c r="E328" s="2">
        <v>-6.2402496011238623E-8</v>
      </c>
      <c r="F328" s="2">
        <f t="shared" si="61"/>
        <v>-0.39311999999999997</v>
      </c>
      <c r="G328" s="2">
        <f t="shared" si="55"/>
        <v>-0.40311999999999998</v>
      </c>
      <c r="H328" s="20">
        <v>43.2</v>
      </c>
      <c r="I328" s="3">
        <f t="shared" si="62"/>
        <v>-1.5945330296127467E-2</v>
      </c>
      <c r="J328" s="2">
        <v>-1.5945000000000001E-2</v>
      </c>
      <c r="K328" s="2">
        <v>-3.3029612746607317E-7</v>
      </c>
      <c r="L328" s="2">
        <f t="shared" si="63"/>
        <v>-4.0181399999999998</v>
      </c>
      <c r="M328" s="2">
        <f t="shared" si="56"/>
        <v>-4.0281399999999996</v>
      </c>
      <c r="N328" s="20">
        <v>59.5</v>
      </c>
      <c r="O328" s="2">
        <v>0</v>
      </c>
      <c r="P328" s="2">
        <v>0</v>
      </c>
      <c r="Q328" s="2">
        <v>0</v>
      </c>
      <c r="R328" s="2">
        <f t="shared" si="64"/>
        <v>0</v>
      </c>
      <c r="S328" s="2">
        <f t="shared" si="57"/>
        <v>-0.01</v>
      </c>
      <c r="T328" s="20">
        <v>7075.65</v>
      </c>
      <c r="U328" s="4">
        <v>3.8874898024331764E-3</v>
      </c>
      <c r="V328" s="4">
        <v>4.8079999999999998E-3</v>
      </c>
      <c r="W328" s="21">
        <v>-9.205101975668234E-4</v>
      </c>
      <c r="X328" s="2">
        <f t="shared" si="65"/>
        <v>1.211616</v>
      </c>
      <c r="Y328" s="2">
        <f t="shared" si="58"/>
        <v>1.201616</v>
      </c>
      <c r="Z328" s="2"/>
      <c r="AA328" s="23">
        <f t="shared" si="59"/>
        <v>22.492594950875802</v>
      </c>
      <c r="AB328" s="23">
        <f>AA328-r_f</f>
        <v>22.4825949508758</v>
      </c>
      <c r="AC328" s="22"/>
    </row>
    <row r="329" spans="1:29" x14ac:dyDescent="0.3">
      <c r="A329" s="1">
        <v>39638</v>
      </c>
      <c r="B329" s="19">
        <v>64.099999999999994</v>
      </c>
      <c r="C329" s="3">
        <f t="shared" si="60"/>
        <v>1.907790143084254E-2</v>
      </c>
      <c r="D329" s="2">
        <v>1.9077999999999998E-2</v>
      </c>
      <c r="E329" s="2">
        <v>-9.8569157457734091E-8</v>
      </c>
      <c r="F329" s="2">
        <f t="shared" si="61"/>
        <v>4.8076559999999997</v>
      </c>
      <c r="G329" s="2">
        <f t="shared" si="55"/>
        <v>4.7976559999999999</v>
      </c>
      <c r="H329" s="20">
        <v>43.9</v>
      </c>
      <c r="I329" s="3">
        <f t="shared" si="62"/>
        <v>2.5700934579439286E-2</v>
      </c>
      <c r="J329" s="2">
        <v>2.5701000000000002E-2</v>
      </c>
      <c r="K329" s="2">
        <v>-6.5420560715206966E-8</v>
      </c>
      <c r="L329" s="2">
        <f t="shared" si="63"/>
        <v>6.4766520000000005</v>
      </c>
      <c r="M329" s="2">
        <f t="shared" si="56"/>
        <v>6.4666520000000007</v>
      </c>
      <c r="N329" s="20">
        <v>59.5</v>
      </c>
      <c r="O329" s="2">
        <v>1.0186757215619719E-2</v>
      </c>
      <c r="P329" s="2">
        <v>1.0187E-2</v>
      </c>
      <c r="Q329" s="2">
        <v>-2.4278438028046967E-7</v>
      </c>
      <c r="R329" s="2">
        <f t="shared" si="64"/>
        <v>2.5671240000000002</v>
      </c>
      <c r="S329" s="2">
        <f t="shared" si="57"/>
        <v>2.5571240000000004</v>
      </c>
      <c r="T329" s="20">
        <v>7048.25</v>
      </c>
      <c r="U329" s="4">
        <v>-5.1050433574173634E-4</v>
      </c>
      <c r="V329" s="4">
        <v>-9.0000000000000002E-6</v>
      </c>
      <c r="W329" s="21">
        <v>-5.0150433574173633E-4</v>
      </c>
      <c r="X329" s="2">
        <f t="shared" si="65"/>
        <v>-2.2680000000000001E-3</v>
      </c>
      <c r="Y329" s="2">
        <f t="shared" si="58"/>
        <v>-1.2268000000000001E-2</v>
      </c>
      <c r="Z329" s="2"/>
      <c r="AA329" s="23">
        <f t="shared" si="59"/>
        <v>-20.066084845339461</v>
      </c>
      <c r="AB329" s="23">
        <f>AA329-r_f</f>
        <v>-20.076084845339462</v>
      </c>
      <c r="AC329" s="22"/>
    </row>
    <row r="330" spans="1:29" x14ac:dyDescent="0.3">
      <c r="A330" s="1">
        <v>39637</v>
      </c>
      <c r="B330" s="19">
        <v>62.9</v>
      </c>
      <c r="C330" s="3">
        <f t="shared" si="60"/>
        <v>-0.12395543175487464</v>
      </c>
      <c r="D330" s="2">
        <v>-3.0640999999999998E-2</v>
      </c>
      <c r="E330" s="37">
        <v>-9.3314431754874638E-2</v>
      </c>
      <c r="F330" s="2">
        <f t="shared" si="61"/>
        <v>-7.7215319999999998</v>
      </c>
      <c r="G330" s="2">
        <f t="shared" si="55"/>
        <v>-7.7315319999999996</v>
      </c>
      <c r="H330" s="20">
        <v>42.8</v>
      </c>
      <c r="I330" s="3">
        <f t="shared" si="62"/>
        <v>-6.9565217391304404E-2</v>
      </c>
      <c r="J330" s="2">
        <v>-6.9565000000000002E-2</v>
      </c>
      <c r="K330" s="2">
        <v>-2.1739130440234788E-7</v>
      </c>
      <c r="L330" s="2">
        <f t="shared" si="63"/>
        <v>-17.530380000000001</v>
      </c>
      <c r="M330" s="2">
        <f t="shared" si="56"/>
        <v>-17.540380000000003</v>
      </c>
      <c r="N330" s="20">
        <v>58.9</v>
      </c>
      <c r="O330" s="2">
        <v>-1.9966722129783742E-2</v>
      </c>
      <c r="P330" s="2">
        <v>-1.9966999999999999E-2</v>
      </c>
      <c r="Q330" s="2">
        <v>2.7787021625660935E-7</v>
      </c>
      <c r="R330" s="2">
        <f t="shared" si="64"/>
        <v>-5.0316839999999994</v>
      </c>
      <c r="S330" s="2">
        <f t="shared" si="57"/>
        <v>-5.0416839999999992</v>
      </c>
      <c r="T330" s="20">
        <v>7051.85</v>
      </c>
      <c r="U330" s="4">
        <v>-3.9402760617944607E-2</v>
      </c>
      <c r="V330" s="4">
        <v>-3.7232000000000001E-2</v>
      </c>
      <c r="W330" s="21">
        <v>-2.170760617944606E-3</v>
      </c>
      <c r="X330" s="2">
        <f t="shared" si="65"/>
        <v>-9.3824640000000006</v>
      </c>
      <c r="Y330" s="2">
        <f t="shared" si="58"/>
        <v>-9.3924640000000004</v>
      </c>
      <c r="Z330" s="2"/>
      <c r="AA330" s="23">
        <f t="shared" si="59"/>
        <v>65.524111266622427</v>
      </c>
      <c r="AB330" s="23">
        <f>AA330-r_f</f>
        <v>65.514111266622422</v>
      </c>
      <c r="AC330" s="22"/>
    </row>
    <row r="331" spans="1:29" x14ac:dyDescent="0.3">
      <c r="A331" s="1">
        <v>39636</v>
      </c>
      <c r="B331" s="19">
        <v>71.8</v>
      </c>
      <c r="C331" s="3">
        <f t="shared" si="60"/>
        <v>4.3604651162790699E-2</v>
      </c>
      <c r="D331" s="2">
        <v>4.3604999999999998E-2</v>
      </c>
      <c r="E331" s="2">
        <v>-3.4883720929912432E-7</v>
      </c>
      <c r="F331" s="2">
        <f t="shared" si="61"/>
        <v>10.98846</v>
      </c>
      <c r="G331" s="2">
        <f t="shared" si="55"/>
        <v>10.97846</v>
      </c>
      <c r="H331" s="20">
        <v>46</v>
      </c>
      <c r="I331" s="3">
        <f t="shared" si="62"/>
        <v>8.7719298245613718E-3</v>
      </c>
      <c r="J331" s="2">
        <v>8.7720000000000003E-3</v>
      </c>
      <c r="K331" s="2">
        <v>-7.0175438628486408E-8</v>
      </c>
      <c r="L331" s="2">
        <f t="shared" si="63"/>
        <v>2.2105440000000001</v>
      </c>
      <c r="M331" s="2">
        <f t="shared" si="56"/>
        <v>2.2005440000000003</v>
      </c>
      <c r="N331" s="20">
        <v>60.1</v>
      </c>
      <c r="O331" s="2">
        <v>1.8644067796610195E-2</v>
      </c>
      <c r="P331" s="2">
        <v>1.8644000000000001E-2</v>
      </c>
      <c r="Q331" s="2">
        <v>6.7796610193904261E-8</v>
      </c>
      <c r="R331" s="2">
        <f t="shared" si="64"/>
        <v>4.6982879999999998</v>
      </c>
      <c r="S331" s="2">
        <f t="shared" si="57"/>
        <v>4.688288</v>
      </c>
      <c r="T331" s="20">
        <v>7341.11</v>
      </c>
      <c r="U331" s="4">
        <v>1.5591257275113036E-2</v>
      </c>
      <c r="V331" s="4">
        <v>1.5768999999999998E-2</v>
      </c>
      <c r="W331" s="21">
        <v>-1.7774272488696279E-4</v>
      </c>
      <c r="X331" s="2">
        <f t="shared" si="65"/>
        <v>3.9737879999999994</v>
      </c>
      <c r="Y331" s="2">
        <f t="shared" si="58"/>
        <v>3.9637879999999996</v>
      </c>
      <c r="Z331" s="2"/>
      <c r="AA331" s="23">
        <f t="shared" si="59"/>
        <v>15.991735456810371</v>
      </c>
      <c r="AB331" s="23">
        <f>AA331-r_f</f>
        <v>15.981735456810371</v>
      </c>
      <c r="AC331" s="22"/>
    </row>
    <row r="332" spans="1:29" x14ac:dyDescent="0.3">
      <c r="A332" s="1">
        <v>39633</v>
      </c>
      <c r="B332" s="19">
        <v>68.8</v>
      </c>
      <c r="C332" s="3">
        <f t="shared" si="60"/>
        <v>-6.3945578231292557E-2</v>
      </c>
      <c r="D332" s="2">
        <v>-6.3946000000000003E-2</v>
      </c>
      <c r="E332" s="2">
        <v>4.217687074453691E-7</v>
      </c>
      <c r="F332" s="2">
        <f t="shared" si="61"/>
        <v>-16.114392000000002</v>
      </c>
      <c r="G332" s="2">
        <f t="shared" si="55"/>
        <v>-16.124392000000004</v>
      </c>
      <c r="H332" s="20">
        <v>45.6</v>
      </c>
      <c r="I332" s="3">
        <f t="shared" si="62"/>
        <v>-1.2987012987013017E-2</v>
      </c>
      <c r="J332" s="2">
        <v>-1.2987E-2</v>
      </c>
      <c r="K332" s="2">
        <v>-1.2987013017079496E-8</v>
      </c>
      <c r="L332" s="2">
        <f t="shared" si="63"/>
        <v>-3.2727240000000002</v>
      </c>
      <c r="M332" s="2">
        <f t="shared" si="56"/>
        <v>-3.282724</v>
      </c>
      <c r="N332" s="20">
        <v>59</v>
      </c>
      <c r="O332" s="2">
        <v>3.4013605442177355E-3</v>
      </c>
      <c r="P332" s="2">
        <v>3.4009999999999999E-3</v>
      </c>
      <c r="Q332" s="2">
        <v>3.6054421773557693E-7</v>
      </c>
      <c r="R332" s="2">
        <f t="shared" si="64"/>
        <v>0.85705200000000004</v>
      </c>
      <c r="S332" s="2">
        <f t="shared" si="57"/>
        <v>0.84705200000000003</v>
      </c>
      <c r="T332" s="20">
        <v>7228.41</v>
      </c>
      <c r="U332" s="4">
        <v>-2.2408406702641364E-2</v>
      </c>
      <c r="V332" s="4">
        <v>-2.2162000000000001E-2</v>
      </c>
      <c r="W332" s="21">
        <v>-2.4640670264136286E-4</v>
      </c>
      <c r="X332" s="2">
        <f t="shared" si="65"/>
        <v>-5.5848240000000002</v>
      </c>
      <c r="Y332" s="2">
        <f t="shared" si="58"/>
        <v>-5.594824</v>
      </c>
      <c r="Z332" s="2"/>
      <c r="AA332" s="23">
        <f t="shared" si="59"/>
        <v>30.649516250604979</v>
      </c>
      <c r="AB332" s="23">
        <f>AA332-r_f</f>
        <v>30.639516250604977</v>
      </c>
      <c r="AC332" s="22"/>
    </row>
    <row r="333" spans="1:29" x14ac:dyDescent="0.3">
      <c r="A333" s="1">
        <v>39632</v>
      </c>
      <c r="B333" s="19">
        <v>73.5</v>
      </c>
      <c r="C333" s="3">
        <f t="shared" si="60"/>
        <v>-6.7567567567567571E-3</v>
      </c>
      <c r="D333" s="2">
        <v>-6.757E-3</v>
      </c>
      <c r="E333" s="2">
        <v>2.4324324324285357E-7</v>
      </c>
      <c r="F333" s="2">
        <f t="shared" si="61"/>
        <v>-1.7027639999999999</v>
      </c>
      <c r="G333" s="2">
        <f t="shared" si="55"/>
        <v>-1.712764</v>
      </c>
      <c r="H333" s="20">
        <v>46.2</v>
      </c>
      <c r="I333" s="3">
        <f t="shared" si="62"/>
        <v>6.451612903225816E-2</v>
      </c>
      <c r="J333" s="2">
        <v>6.4516000000000004E-2</v>
      </c>
      <c r="K333" s="2">
        <v>1.2903225815596997E-7</v>
      </c>
      <c r="L333" s="2">
        <f t="shared" si="63"/>
        <v>16.258032</v>
      </c>
      <c r="M333" s="2">
        <f t="shared" si="56"/>
        <v>16.248031999999998</v>
      </c>
      <c r="N333" s="20">
        <v>58.8</v>
      </c>
      <c r="O333" s="2">
        <v>-4.8543689320388349E-2</v>
      </c>
      <c r="P333" s="2">
        <v>-4.8544000000000004E-2</v>
      </c>
      <c r="Q333" s="2">
        <v>3.1067961165504032E-7</v>
      </c>
      <c r="R333" s="2">
        <f t="shared" si="64"/>
        <v>-12.233088</v>
      </c>
      <c r="S333" s="2">
        <f t="shared" si="57"/>
        <v>-12.243088</v>
      </c>
      <c r="T333" s="20">
        <v>7394.1</v>
      </c>
      <c r="U333" s="4">
        <v>5.4719562243502997E-3</v>
      </c>
      <c r="V333" s="4">
        <v>6.5120000000000004E-3</v>
      </c>
      <c r="W333" s="21">
        <v>-1.0400437756497008E-3</v>
      </c>
      <c r="X333" s="2">
        <f t="shared" si="65"/>
        <v>1.641024</v>
      </c>
      <c r="Y333" s="2">
        <f t="shared" si="58"/>
        <v>1.631024</v>
      </c>
      <c r="Z333" s="2"/>
      <c r="AA333" s="23">
        <f t="shared" si="59"/>
        <v>-174.83919666679134</v>
      </c>
      <c r="AB333" s="23">
        <f>AA333-r_f</f>
        <v>-174.84919666679133</v>
      </c>
      <c r="AC333" s="22"/>
    </row>
    <row r="334" spans="1:29" x14ac:dyDescent="0.3">
      <c r="A334" s="1">
        <v>39631</v>
      </c>
      <c r="B334" s="19">
        <v>74</v>
      </c>
      <c r="C334" s="3">
        <f t="shared" si="60"/>
        <v>4.070556309362241E-3</v>
      </c>
      <c r="D334" s="2">
        <v>4.071E-3</v>
      </c>
      <c r="E334" s="2">
        <v>-4.4369063775893253E-7</v>
      </c>
      <c r="F334" s="2">
        <f t="shared" si="61"/>
        <v>1.025892</v>
      </c>
      <c r="G334" s="2">
        <f t="shared" si="55"/>
        <v>1.015892</v>
      </c>
      <c r="H334" s="20">
        <v>43.4</v>
      </c>
      <c r="I334" s="3">
        <f t="shared" si="62"/>
        <v>3.7037037037036966E-2</v>
      </c>
      <c r="J334" s="2">
        <v>3.7037E-2</v>
      </c>
      <c r="K334" s="2">
        <v>3.7037036965115178E-8</v>
      </c>
      <c r="L334" s="2">
        <f t="shared" si="63"/>
        <v>9.3333239999999993</v>
      </c>
      <c r="M334" s="2">
        <f t="shared" si="56"/>
        <v>9.3233239999999995</v>
      </c>
      <c r="N334" s="20">
        <v>61.8</v>
      </c>
      <c r="O334" s="2">
        <v>-3.7383177570093545E-2</v>
      </c>
      <c r="P334" s="2">
        <v>-3.7383E-2</v>
      </c>
      <c r="Q334" s="2">
        <v>-1.77570093545798E-7</v>
      </c>
      <c r="R334" s="2">
        <f t="shared" si="64"/>
        <v>-9.4205159999999992</v>
      </c>
      <c r="S334" s="2">
        <f t="shared" si="57"/>
        <v>-9.430515999999999</v>
      </c>
      <c r="T334" s="20">
        <v>7353.86</v>
      </c>
      <c r="U334" s="4">
        <v>-7.305635274393275E-3</v>
      </c>
      <c r="V334" s="4">
        <v>-3.313E-3</v>
      </c>
      <c r="W334" s="21">
        <v>-3.992635274393275E-3</v>
      </c>
      <c r="X334" s="2">
        <f t="shared" si="65"/>
        <v>-0.83487599999999995</v>
      </c>
      <c r="Y334" s="2">
        <f t="shared" si="58"/>
        <v>-0.84487599999999996</v>
      </c>
      <c r="Z334" s="2"/>
      <c r="AA334" s="23">
        <f t="shared" si="59"/>
        <v>-117.86965432524141</v>
      </c>
      <c r="AB334" s="23">
        <f>AA334-r_f</f>
        <v>-117.87965432524142</v>
      </c>
      <c r="AC334" s="22"/>
    </row>
    <row r="335" spans="1:29" x14ac:dyDescent="0.3">
      <c r="A335" s="1">
        <v>39630</v>
      </c>
      <c r="B335" s="19">
        <v>73.7</v>
      </c>
      <c r="C335" s="3">
        <f t="shared" si="60"/>
        <v>6.8306010928961746E-3</v>
      </c>
      <c r="D335" s="2">
        <v>6.8310000000000003E-3</v>
      </c>
      <c r="E335" s="2">
        <v>-3.9890710382562561E-7</v>
      </c>
      <c r="F335" s="2">
        <f t="shared" si="61"/>
        <v>1.7214120000000002</v>
      </c>
      <c r="G335" s="2">
        <f t="shared" si="55"/>
        <v>1.7114120000000002</v>
      </c>
      <c r="H335" s="20">
        <v>41.85</v>
      </c>
      <c r="I335" s="3">
        <f t="shared" si="62"/>
        <v>-6.5848214285714191E-2</v>
      </c>
      <c r="J335" s="2">
        <v>-6.5848000000000004E-2</v>
      </c>
      <c r="K335" s="2">
        <v>-2.1428571418680153E-7</v>
      </c>
      <c r="L335" s="2">
        <f t="shared" si="63"/>
        <v>-16.593696000000001</v>
      </c>
      <c r="M335" s="2">
        <f t="shared" si="56"/>
        <v>-16.603696000000003</v>
      </c>
      <c r="N335" s="20">
        <v>64.2</v>
      </c>
      <c r="O335" s="2">
        <v>-1.2307692307692264E-2</v>
      </c>
      <c r="P335" s="2">
        <v>-1.2307999999999999E-2</v>
      </c>
      <c r="Q335" s="2">
        <v>3.0769230773518286E-7</v>
      </c>
      <c r="R335" s="2">
        <f t="shared" si="64"/>
        <v>-3.1016159999999999</v>
      </c>
      <c r="S335" s="2">
        <f t="shared" si="57"/>
        <v>-3.1116159999999997</v>
      </c>
      <c r="T335" s="20">
        <v>7407.98</v>
      </c>
      <c r="U335" s="4">
        <v>-1.535979073680746E-2</v>
      </c>
      <c r="V335" s="4">
        <v>-1.4750000000000001E-2</v>
      </c>
      <c r="W335" s="21">
        <v>-6.0979073680745947E-4</v>
      </c>
      <c r="X335" s="2">
        <f t="shared" si="65"/>
        <v>-3.7170000000000001</v>
      </c>
      <c r="Y335" s="2">
        <f t="shared" si="58"/>
        <v>-3.7269999999999999</v>
      </c>
      <c r="Z335" s="2"/>
      <c r="AA335" s="23">
        <f t="shared" si="59"/>
        <v>69.948834567313796</v>
      </c>
      <c r="AB335" s="23">
        <f>AA335-r_f</f>
        <v>69.938834567313791</v>
      </c>
      <c r="AC335" s="22"/>
    </row>
    <row r="336" spans="1:29" x14ac:dyDescent="0.3">
      <c r="A336" s="1">
        <v>39629</v>
      </c>
      <c r="B336" s="19">
        <v>73.2</v>
      </c>
      <c r="C336" s="3">
        <f t="shared" si="60"/>
        <v>-4.3137254901960749E-2</v>
      </c>
      <c r="D336" s="2">
        <v>-4.3137000000000002E-2</v>
      </c>
      <c r="E336" s="2">
        <v>-2.549019607472891E-7</v>
      </c>
      <c r="F336" s="2">
        <f t="shared" si="61"/>
        <v>-10.870524</v>
      </c>
      <c r="G336" s="2">
        <f t="shared" si="55"/>
        <v>-10.880523999999999</v>
      </c>
      <c r="H336" s="20">
        <v>44.8</v>
      </c>
      <c r="I336" s="3">
        <f t="shared" si="62"/>
        <v>2.2371364653242577E-3</v>
      </c>
      <c r="J336" s="2">
        <v>2.2370000000000003E-3</v>
      </c>
      <c r="K336" s="2">
        <v>1.3646532425739752E-7</v>
      </c>
      <c r="L336" s="2">
        <f t="shared" si="63"/>
        <v>0.56372400000000011</v>
      </c>
      <c r="M336" s="2">
        <f t="shared" si="56"/>
        <v>0.55372400000000011</v>
      </c>
      <c r="N336" s="20">
        <v>65</v>
      </c>
      <c r="O336" s="2">
        <v>1.5625E-2</v>
      </c>
      <c r="P336" s="2">
        <v>1.5625E-2</v>
      </c>
      <c r="Q336" s="2">
        <v>0</v>
      </c>
      <c r="R336" s="2">
        <f t="shared" si="64"/>
        <v>3.9375</v>
      </c>
      <c r="S336" s="2">
        <f t="shared" si="57"/>
        <v>3.9275000000000002</v>
      </c>
      <c r="T336" s="20">
        <v>7523.54</v>
      </c>
      <c r="U336" s="4">
        <v>-3.34094606266463E-3</v>
      </c>
      <c r="V336" s="4">
        <v>-3.3219999999999999E-3</v>
      </c>
      <c r="W336" s="21">
        <v>-1.8946062664630149E-5</v>
      </c>
      <c r="X336" s="2">
        <f t="shared" si="65"/>
        <v>-0.837144</v>
      </c>
      <c r="Y336" s="2">
        <f t="shared" si="58"/>
        <v>-0.84714400000000001</v>
      </c>
      <c r="Z336" s="2"/>
      <c r="AA336" s="23">
        <f t="shared" si="59"/>
        <v>28.656219944947502</v>
      </c>
      <c r="AB336" s="23">
        <f>AA336-r_f</f>
        <v>28.6462199449475</v>
      </c>
      <c r="AC336" s="22"/>
    </row>
    <row r="337" spans="1:29" x14ac:dyDescent="0.3">
      <c r="A337" s="1">
        <v>39626</v>
      </c>
      <c r="B337" s="19">
        <v>76.5</v>
      </c>
      <c r="C337" s="3">
        <f t="shared" si="60"/>
        <v>-4.3749999999999997E-2</v>
      </c>
      <c r="D337" s="2">
        <v>-4.3749999999999997E-2</v>
      </c>
      <c r="E337" s="2">
        <v>0</v>
      </c>
      <c r="F337" s="2">
        <f t="shared" si="61"/>
        <v>-11.024999999999999</v>
      </c>
      <c r="G337" s="2">
        <f t="shared" si="55"/>
        <v>-11.034999999999998</v>
      </c>
      <c r="H337" s="20">
        <v>44.7</v>
      </c>
      <c r="I337" s="3">
        <f t="shared" si="62"/>
        <v>2.171428571428578E-2</v>
      </c>
      <c r="J337" s="2">
        <v>2.1714000000000001E-2</v>
      </c>
      <c r="K337" s="2">
        <v>2.8571428577900404E-7</v>
      </c>
      <c r="L337" s="2">
        <f t="shared" si="63"/>
        <v>5.4719280000000001</v>
      </c>
      <c r="M337" s="2">
        <f t="shared" si="56"/>
        <v>5.4619280000000003</v>
      </c>
      <c r="N337" s="20">
        <v>64</v>
      </c>
      <c r="O337" s="2">
        <v>-1.5384615384615385E-2</v>
      </c>
      <c r="P337" s="2">
        <v>-1.5384999999999999E-2</v>
      </c>
      <c r="Q337" s="2">
        <v>3.846153846139011E-7</v>
      </c>
      <c r="R337" s="2">
        <f t="shared" si="64"/>
        <v>-3.8770199999999999</v>
      </c>
      <c r="S337" s="2">
        <f t="shared" si="57"/>
        <v>-3.8870199999999997</v>
      </c>
      <c r="T337" s="20">
        <v>7548.76</v>
      </c>
      <c r="U337" s="4">
        <v>-3.3672137023477301E-2</v>
      </c>
      <c r="V337" s="4">
        <v>-3.3659000000000001E-2</v>
      </c>
      <c r="W337" s="21">
        <v>-1.3137023477299836E-5</v>
      </c>
      <c r="X337" s="2">
        <f t="shared" si="65"/>
        <v>-8.4820679999999999</v>
      </c>
      <c r="Y337" s="2">
        <f t="shared" si="58"/>
        <v>-8.4920679999999997</v>
      </c>
      <c r="Z337" s="2"/>
      <c r="AA337" s="23">
        <f t="shared" si="59"/>
        <v>-52.96179754571893</v>
      </c>
      <c r="AB337" s="23">
        <f>AA337-r_f</f>
        <v>-52.971797545718928</v>
      </c>
      <c r="AC337" s="22"/>
    </row>
    <row r="338" spans="1:29" x14ac:dyDescent="0.3">
      <c r="A338" s="1">
        <v>39625</v>
      </c>
      <c r="B338" s="19">
        <v>80</v>
      </c>
      <c r="C338" s="3">
        <f t="shared" si="60"/>
        <v>-4.9751243781095229E-3</v>
      </c>
      <c r="D338" s="2">
        <v>-4.9750000000000003E-3</v>
      </c>
      <c r="E338" s="2">
        <v>-1.2437810952264233E-7</v>
      </c>
      <c r="F338" s="2">
        <f t="shared" si="61"/>
        <v>-1.2537</v>
      </c>
      <c r="G338" s="2">
        <f t="shared" si="55"/>
        <v>-1.2637</v>
      </c>
      <c r="H338" s="20">
        <v>43.75</v>
      </c>
      <c r="I338" s="3">
        <f t="shared" si="62"/>
        <v>1.8626309662398071E-2</v>
      </c>
      <c r="J338" s="2">
        <v>1.8626E-2</v>
      </c>
      <c r="K338" s="2">
        <v>3.0966239807084239E-7</v>
      </c>
      <c r="L338" s="2">
        <f t="shared" si="63"/>
        <v>4.6937519999999999</v>
      </c>
      <c r="M338" s="2">
        <f t="shared" si="56"/>
        <v>4.6837520000000001</v>
      </c>
      <c r="N338" s="20">
        <v>65</v>
      </c>
      <c r="O338" s="2">
        <v>-1.8126888217522702E-2</v>
      </c>
      <c r="P338" s="2">
        <v>-1.8127000000000001E-2</v>
      </c>
      <c r="Q338" s="2">
        <v>1.1178247729878854E-7</v>
      </c>
      <c r="R338" s="2">
        <f t="shared" si="64"/>
        <v>-4.5680040000000002</v>
      </c>
      <c r="S338" s="2">
        <f t="shared" si="57"/>
        <v>-4.578004</v>
      </c>
      <c r="T338" s="20">
        <v>7811.8</v>
      </c>
      <c r="U338" s="4">
        <v>-5.5072781111793184E-3</v>
      </c>
      <c r="V338" s="4">
        <v>-5.4650000000000002E-3</v>
      </c>
      <c r="W338" s="21">
        <v>-4.2278111179318116E-5</v>
      </c>
      <c r="X338" s="2">
        <f t="shared" si="65"/>
        <v>-1.3771800000000001</v>
      </c>
      <c r="Y338" s="2">
        <f t="shared" si="58"/>
        <v>-1.3871800000000001</v>
      </c>
      <c r="Z338" s="2"/>
      <c r="AA338" s="23">
        <f t="shared" si="59"/>
        <v>-57.383361741036232</v>
      </c>
      <c r="AB338" s="23">
        <f>AA338-r_f</f>
        <v>-57.39336174103623</v>
      </c>
      <c r="AC338" s="22"/>
    </row>
    <row r="339" spans="1:29" x14ac:dyDescent="0.3">
      <c r="A339" s="1">
        <v>39624</v>
      </c>
      <c r="B339" s="19">
        <v>80.400000000000006</v>
      </c>
      <c r="C339" s="3">
        <f t="shared" si="60"/>
        <v>3.0769230769230844E-2</v>
      </c>
      <c r="D339" s="2">
        <v>3.0769000000000001E-2</v>
      </c>
      <c r="E339" s="2">
        <v>2.3076923084258683E-7</v>
      </c>
      <c r="F339" s="2">
        <f t="shared" si="61"/>
        <v>7.7537880000000001</v>
      </c>
      <c r="G339" s="2">
        <f t="shared" si="55"/>
        <v>7.7437880000000003</v>
      </c>
      <c r="H339" s="20">
        <v>42.95</v>
      </c>
      <c r="I339" s="3">
        <f t="shared" si="62"/>
        <v>-1.1627906976743525E-3</v>
      </c>
      <c r="J339" s="2">
        <v>-1.163E-3</v>
      </c>
      <c r="K339" s="2">
        <v>2.0930232564751912E-7</v>
      </c>
      <c r="L339" s="2">
        <f t="shared" si="63"/>
        <v>-0.293076</v>
      </c>
      <c r="M339" s="2">
        <f t="shared" si="56"/>
        <v>-0.30307600000000001</v>
      </c>
      <c r="N339" s="20">
        <v>66.2</v>
      </c>
      <c r="O339" s="2">
        <v>3.1152647975077882E-2</v>
      </c>
      <c r="P339" s="2">
        <v>3.1153E-2</v>
      </c>
      <c r="Q339" s="2">
        <v>-3.5202492211852676E-7</v>
      </c>
      <c r="R339" s="2">
        <f t="shared" si="64"/>
        <v>7.8505560000000001</v>
      </c>
      <c r="S339" s="2">
        <f t="shared" si="57"/>
        <v>7.8405560000000003</v>
      </c>
      <c r="T339" s="20">
        <v>7855.06</v>
      </c>
      <c r="U339" s="4">
        <v>1.5112197794813277E-2</v>
      </c>
      <c r="V339" s="4">
        <v>1.7209000000000002E-2</v>
      </c>
      <c r="W339" s="21">
        <v>-2.0968022051867253E-3</v>
      </c>
      <c r="X339" s="2">
        <f t="shared" si="65"/>
        <v>4.3366680000000004</v>
      </c>
      <c r="Y339" s="2">
        <f t="shared" si="58"/>
        <v>4.3266680000000006</v>
      </c>
      <c r="Z339" s="2"/>
      <c r="AA339" s="23">
        <f t="shared" si="59"/>
        <v>53.154659107834284</v>
      </c>
      <c r="AB339" s="23">
        <f>AA339-r_f</f>
        <v>53.144659107834286</v>
      </c>
      <c r="AC339" s="22"/>
    </row>
    <row r="340" spans="1:29" x14ac:dyDescent="0.3">
      <c r="A340" s="1">
        <v>39623</v>
      </c>
      <c r="B340" s="19">
        <v>78</v>
      </c>
      <c r="C340" s="3">
        <f t="shared" si="60"/>
        <v>-1.8867924528301886E-2</v>
      </c>
      <c r="D340" s="2">
        <v>-1.8867999999999999E-2</v>
      </c>
      <c r="E340" s="2">
        <v>7.5471698113283026E-8</v>
      </c>
      <c r="F340" s="2">
        <f t="shared" si="61"/>
        <v>-4.7547359999999994</v>
      </c>
      <c r="G340" s="2">
        <f t="shared" si="55"/>
        <v>-4.7647359999999992</v>
      </c>
      <c r="H340" s="20">
        <v>43</v>
      </c>
      <c r="I340" s="3">
        <f t="shared" si="62"/>
        <v>1.1764705882352941E-2</v>
      </c>
      <c r="J340" s="2">
        <v>1.1765000000000001E-2</v>
      </c>
      <c r="K340" s="2">
        <v>-2.941176470601381E-7</v>
      </c>
      <c r="L340" s="2">
        <f t="shared" si="63"/>
        <v>2.9647800000000002</v>
      </c>
      <c r="M340" s="2">
        <f t="shared" si="56"/>
        <v>2.9547800000000004</v>
      </c>
      <c r="N340" s="20">
        <v>64.2</v>
      </c>
      <c r="O340" s="2">
        <v>1.560062402496233E-3</v>
      </c>
      <c r="P340" s="2">
        <v>1.56E-3</v>
      </c>
      <c r="Q340" s="2">
        <v>6.2402496233066387E-8</v>
      </c>
      <c r="R340" s="2">
        <f t="shared" si="64"/>
        <v>0.39311999999999997</v>
      </c>
      <c r="S340" s="2">
        <f t="shared" si="57"/>
        <v>0.38311999999999996</v>
      </c>
      <c r="T340" s="20">
        <v>7738.12</v>
      </c>
      <c r="U340" s="4">
        <v>-1.7567469773972912E-2</v>
      </c>
      <c r="V340" s="4">
        <v>-1.7566999999999999E-2</v>
      </c>
      <c r="W340" s="21">
        <v>-4.6977397291300682E-7</v>
      </c>
      <c r="X340" s="2">
        <f t="shared" si="65"/>
        <v>-4.4268839999999994</v>
      </c>
      <c r="Y340" s="2">
        <f t="shared" si="58"/>
        <v>-4.4368839999999992</v>
      </c>
      <c r="Z340" s="2"/>
      <c r="AA340" s="23">
        <f t="shared" si="59"/>
        <v>-11.82699728077001</v>
      </c>
      <c r="AB340" s="23">
        <f>AA340-r_f</f>
        <v>-11.83699728077001</v>
      </c>
      <c r="AC340" s="22"/>
    </row>
    <row r="341" spans="1:29" x14ac:dyDescent="0.3">
      <c r="A341" s="1">
        <v>39622</v>
      </c>
      <c r="B341" s="19">
        <v>79.5</v>
      </c>
      <c r="C341" s="3">
        <f t="shared" si="60"/>
        <v>1.6624040920716076E-2</v>
      </c>
      <c r="D341" s="2">
        <v>1.6624E-2</v>
      </c>
      <c r="E341" s="2">
        <v>4.0920716076059405E-8</v>
      </c>
      <c r="F341" s="2">
        <f t="shared" si="61"/>
        <v>4.1892480000000001</v>
      </c>
      <c r="G341" s="2">
        <f t="shared" si="55"/>
        <v>4.1792480000000003</v>
      </c>
      <c r="H341" s="20">
        <v>42.5</v>
      </c>
      <c r="I341" s="3">
        <f t="shared" si="62"/>
        <v>-3.4090909090909088E-2</v>
      </c>
      <c r="J341" s="2">
        <v>-3.4091000000000003E-2</v>
      </c>
      <c r="K341" s="2">
        <v>9.0909090914859103E-8</v>
      </c>
      <c r="L341" s="2">
        <f t="shared" si="63"/>
        <v>-8.5909320000000005</v>
      </c>
      <c r="M341" s="2">
        <f t="shared" si="56"/>
        <v>-8.6009320000000002</v>
      </c>
      <c r="N341" s="20">
        <v>64.099999999999994</v>
      </c>
      <c r="O341" s="2">
        <v>6.2794348508632882E-3</v>
      </c>
      <c r="P341" s="2">
        <v>6.2789999999999999E-3</v>
      </c>
      <c r="Q341" s="2">
        <v>4.3485086328835798E-7</v>
      </c>
      <c r="R341" s="2">
        <f t="shared" si="64"/>
        <v>1.582308</v>
      </c>
      <c r="S341" s="2">
        <f t="shared" si="57"/>
        <v>1.572308</v>
      </c>
      <c r="T341" s="20">
        <v>7876.49</v>
      </c>
      <c r="U341" s="4">
        <v>-3.2837958908893735E-3</v>
      </c>
      <c r="V341" s="4">
        <v>-3.241E-3</v>
      </c>
      <c r="W341" s="21">
        <v>-4.2795890889373543E-5</v>
      </c>
      <c r="X341" s="2">
        <f t="shared" si="65"/>
        <v>-0.81673200000000001</v>
      </c>
      <c r="Y341" s="2">
        <f t="shared" si="58"/>
        <v>-0.82673200000000002</v>
      </c>
      <c r="Z341" s="2"/>
      <c r="AA341" s="23">
        <f t="shared" si="59"/>
        <v>57.078356437152074</v>
      </c>
      <c r="AB341" s="23">
        <f>AA341-r_f</f>
        <v>57.068356437152076</v>
      </c>
      <c r="AC341" s="22"/>
    </row>
    <row r="342" spans="1:29" x14ac:dyDescent="0.3">
      <c r="A342" s="1">
        <v>39619</v>
      </c>
      <c r="B342" s="19">
        <v>78.2</v>
      </c>
      <c r="C342" s="3">
        <f t="shared" si="60"/>
        <v>-3.575832305795304E-2</v>
      </c>
      <c r="D342" s="2">
        <v>-3.5757999999999998E-2</v>
      </c>
      <c r="E342" s="2">
        <v>-3.2305795304166107E-7</v>
      </c>
      <c r="F342" s="2">
        <f t="shared" si="61"/>
        <v>-9.0110159999999997</v>
      </c>
      <c r="G342" s="2">
        <f t="shared" si="55"/>
        <v>-9.0210159999999995</v>
      </c>
      <c r="H342" s="20">
        <v>44</v>
      </c>
      <c r="I342" s="3">
        <f t="shared" si="62"/>
        <v>-4.2437431991294947E-2</v>
      </c>
      <c r="J342" s="2">
        <v>-4.2436999999999996E-2</v>
      </c>
      <c r="K342" s="2">
        <v>-4.319912949510285E-7</v>
      </c>
      <c r="L342" s="2">
        <f t="shared" si="63"/>
        <v>-10.694123999999999</v>
      </c>
      <c r="M342" s="2">
        <f t="shared" si="56"/>
        <v>-10.704123999999998</v>
      </c>
      <c r="N342" s="20">
        <v>63.7</v>
      </c>
      <c r="O342" s="2">
        <v>-9.3312597200621208E-3</v>
      </c>
      <c r="P342" s="2">
        <v>-9.3310000000000008E-3</v>
      </c>
      <c r="Q342" s="2">
        <v>-2.5972006212002241E-7</v>
      </c>
      <c r="R342" s="2">
        <f t="shared" si="64"/>
        <v>-2.3514120000000003</v>
      </c>
      <c r="S342" s="2">
        <f t="shared" si="57"/>
        <v>-2.3614120000000001</v>
      </c>
      <c r="T342" s="20">
        <v>7902.44</v>
      </c>
      <c r="U342" s="4">
        <v>-1.8054758230260939E-2</v>
      </c>
      <c r="V342" s="4">
        <v>-1.8044000000000001E-2</v>
      </c>
      <c r="W342" s="21">
        <v>-1.075823026093839E-5</v>
      </c>
      <c r="X342" s="2">
        <f t="shared" si="65"/>
        <v>-4.5470880000000005</v>
      </c>
      <c r="Y342" s="2">
        <f t="shared" si="58"/>
        <v>-4.5570880000000002</v>
      </c>
      <c r="Z342" s="2"/>
      <c r="AA342" s="23">
        <f t="shared" si="59"/>
        <v>46.703393707474227</v>
      </c>
      <c r="AB342" s="23">
        <f>AA342-r_f</f>
        <v>46.693393707474229</v>
      </c>
      <c r="AC342" s="22"/>
    </row>
    <row r="343" spans="1:29" x14ac:dyDescent="0.3">
      <c r="A343" s="1">
        <v>39618</v>
      </c>
      <c r="B343" s="19">
        <v>81.099999999999994</v>
      </c>
      <c r="C343" s="3">
        <f t="shared" si="60"/>
        <v>-2.9904306220095697E-2</v>
      </c>
      <c r="D343" s="2">
        <v>-2.9904E-2</v>
      </c>
      <c r="E343" s="2">
        <v>-3.0622009569714059E-7</v>
      </c>
      <c r="F343" s="2">
        <f t="shared" si="61"/>
        <v>-7.5358080000000003</v>
      </c>
      <c r="G343" s="2">
        <f t="shared" si="55"/>
        <v>-7.5458080000000001</v>
      </c>
      <c r="H343" s="20">
        <v>45.95</v>
      </c>
      <c r="I343" s="3">
        <f t="shared" si="62"/>
        <v>0</v>
      </c>
      <c r="J343" s="2">
        <v>0</v>
      </c>
      <c r="K343" s="2">
        <v>0</v>
      </c>
      <c r="L343" s="2">
        <f t="shared" si="63"/>
        <v>0</v>
      </c>
      <c r="M343" s="2">
        <f t="shared" si="56"/>
        <v>-0.01</v>
      </c>
      <c r="N343" s="20">
        <v>64.3</v>
      </c>
      <c r="O343" s="2">
        <v>-1.8320610687022943E-2</v>
      </c>
      <c r="P343" s="2">
        <v>-1.8321E-2</v>
      </c>
      <c r="Q343" s="2">
        <v>3.8931297705740997E-7</v>
      </c>
      <c r="R343" s="2">
        <f t="shared" si="64"/>
        <v>-4.616892</v>
      </c>
      <c r="S343" s="2">
        <f t="shared" si="57"/>
        <v>-4.6268919999999998</v>
      </c>
      <c r="T343" s="20">
        <v>8047.74</v>
      </c>
      <c r="U343" s="4">
        <v>-2.0667885192477607E-2</v>
      </c>
      <c r="V343" s="4">
        <v>-2.0648E-2</v>
      </c>
      <c r="W343" s="21">
        <v>-1.9885192477607505E-5</v>
      </c>
      <c r="X343" s="2">
        <f t="shared" si="65"/>
        <v>-5.2032959999999999</v>
      </c>
      <c r="Y343" s="2">
        <f t="shared" si="58"/>
        <v>-5.2132959999999997</v>
      </c>
      <c r="Z343" s="2"/>
      <c r="AA343" s="23">
        <f t="shared" si="59"/>
        <v>-29.103147540618352</v>
      </c>
      <c r="AB343" s="23">
        <f>AA343-r_f</f>
        <v>-29.113147540618353</v>
      </c>
      <c r="AC343" s="22"/>
    </row>
    <row r="344" spans="1:29" x14ac:dyDescent="0.3">
      <c r="A344" s="1">
        <v>39617</v>
      </c>
      <c r="B344" s="19">
        <v>83.6</v>
      </c>
      <c r="C344" s="3">
        <f t="shared" si="60"/>
        <v>-3.5756853396902424E-3</v>
      </c>
      <c r="D344" s="2">
        <v>-3.5759999999999998E-3</v>
      </c>
      <c r="E344" s="2">
        <v>3.1466030975734957E-7</v>
      </c>
      <c r="F344" s="2">
        <f t="shared" si="61"/>
        <v>-0.90115199999999995</v>
      </c>
      <c r="G344" s="2">
        <f t="shared" si="55"/>
        <v>-0.91115199999999996</v>
      </c>
      <c r="H344" s="20">
        <v>45.95</v>
      </c>
      <c r="I344" s="3">
        <f t="shared" si="62"/>
        <v>3.9592760180995473E-2</v>
      </c>
      <c r="J344" s="2">
        <v>3.9592999999999996E-2</v>
      </c>
      <c r="K344" s="2">
        <v>-2.3981900452302307E-7</v>
      </c>
      <c r="L344" s="2">
        <f t="shared" si="63"/>
        <v>9.9774359999999991</v>
      </c>
      <c r="M344" s="2">
        <f t="shared" si="56"/>
        <v>9.9674359999999993</v>
      </c>
      <c r="N344" s="20">
        <v>65.5</v>
      </c>
      <c r="O344" s="2">
        <v>4.6012269938649868E-3</v>
      </c>
      <c r="P344" s="2">
        <v>4.6010000000000001E-3</v>
      </c>
      <c r="Q344" s="2">
        <v>2.2699386498670898E-7</v>
      </c>
      <c r="R344" s="2">
        <f t="shared" si="64"/>
        <v>1.1594519999999999</v>
      </c>
      <c r="S344" s="2">
        <f t="shared" si="57"/>
        <v>1.1494519999999999</v>
      </c>
      <c r="T344" s="20">
        <v>8217.58</v>
      </c>
      <c r="U344" s="4">
        <v>1.9251895013160606E-3</v>
      </c>
      <c r="V344" s="4">
        <v>4.921E-3</v>
      </c>
      <c r="W344" s="21">
        <v>-2.9958104986839394E-3</v>
      </c>
      <c r="X344" s="2">
        <f t="shared" si="65"/>
        <v>1.240092</v>
      </c>
      <c r="Y344" s="2">
        <f t="shared" si="58"/>
        <v>1.230092</v>
      </c>
      <c r="Z344" s="2"/>
      <c r="AA344" s="23">
        <f t="shared" si="59"/>
        <v>-47.023733298000906</v>
      </c>
      <c r="AB344" s="23">
        <f>AA344-r_f</f>
        <v>-47.033733298000904</v>
      </c>
      <c r="AC344" s="22"/>
    </row>
    <row r="345" spans="1:29" x14ac:dyDescent="0.3">
      <c r="A345" s="1">
        <v>39616</v>
      </c>
      <c r="B345" s="19">
        <v>83.9</v>
      </c>
      <c r="C345" s="3">
        <f t="shared" si="60"/>
        <v>1.5738498789346387E-2</v>
      </c>
      <c r="D345" s="2">
        <v>1.5738000000000002E-2</v>
      </c>
      <c r="E345" s="2">
        <v>4.9878934638494798E-7</v>
      </c>
      <c r="F345" s="2">
        <f t="shared" si="61"/>
        <v>3.9659760000000004</v>
      </c>
      <c r="G345" s="2">
        <f t="shared" si="55"/>
        <v>3.9559760000000006</v>
      </c>
      <c r="H345" s="20">
        <v>44.2</v>
      </c>
      <c r="I345" s="3">
        <f t="shared" si="62"/>
        <v>1.8433179723502401E-2</v>
      </c>
      <c r="J345" s="2">
        <v>1.8432999999999998E-2</v>
      </c>
      <c r="K345" s="2">
        <v>1.7972350240327839E-7</v>
      </c>
      <c r="L345" s="2">
        <f t="shared" si="63"/>
        <v>4.6451159999999998</v>
      </c>
      <c r="M345" s="2">
        <f t="shared" si="56"/>
        <v>4.635116</v>
      </c>
      <c r="N345" s="20">
        <v>65.2</v>
      </c>
      <c r="O345" s="2">
        <v>-1.0622154779969693E-2</v>
      </c>
      <c r="P345" s="2">
        <v>-1.0621999999999999E-2</v>
      </c>
      <c r="Q345" s="2">
        <v>-1.5477996969347207E-7</v>
      </c>
      <c r="R345" s="2">
        <f t="shared" si="64"/>
        <v>-2.6767439999999998</v>
      </c>
      <c r="S345" s="2">
        <f t="shared" si="57"/>
        <v>-2.6867439999999996</v>
      </c>
      <c r="T345" s="20">
        <v>8201.7900000000009</v>
      </c>
      <c r="U345" s="4">
        <v>3.9193269822773999E-3</v>
      </c>
      <c r="V345" s="4">
        <v>3.9310000000000005E-3</v>
      </c>
      <c r="W345" s="21">
        <v>-1.1673017722600536E-5</v>
      </c>
      <c r="X345" s="2">
        <f t="shared" si="65"/>
        <v>0.99061200000000016</v>
      </c>
      <c r="Y345" s="2">
        <f t="shared" si="58"/>
        <v>0.98061200000000015</v>
      </c>
      <c r="Z345" s="2"/>
      <c r="AA345" s="23">
        <f t="shared" si="59"/>
        <v>-46.050499664317542</v>
      </c>
      <c r="AB345" s="23">
        <f>AA345-r_f</f>
        <v>-46.06049966431754</v>
      </c>
      <c r="AC345" s="22"/>
    </row>
    <row r="346" spans="1:29" x14ac:dyDescent="0.3">
      <c r="A346" s="1">
        <v>39615</v>
      </c>
      <c r="B346" s="19">
        <v>82.6</v>
      </c>
      <c r="C346" s="3">
        <f t="shared" si="60"/>
        <v>1.8495684340320593E-2</v>
      </c>
      <c r="D346" s="2">
        <v>1.8495999999999999E-2</v>
      </c>
      <c r="E346" s="2">
        <v>-3.1565967940558326E-7</v>
      </c>
      <c r="F346" s="2">
        <f t="shared" si="61"/>
        <v>4.6609919999999994</v>
      </c>
      <c r="G346" s="2">
        <f t="shared" si="55"/>
        <v>4.6509919999999996</v>
      </c>
      <c r="H346" s="20">
        <v>43.4</v>
      </c>
      <c r="I346" s="3">
        <f t="shared" si="62"/>
        <v>5.0847457627118682E-2</v>
      </c>
      <c r="J346" s="2">
        <v>5.0846999999999996E-2</v>
      </c>
      <c r="K346" s="2">
        <v>4.5762711868568839E-7</v>
      </c>
      <c r="L346" s="2">
        <f t="shared" si="63"/>
        <v>12.813443999999999</v>
      </c>
      <c r="M346" s="2">
        <f t="shared" si="56"/>
        <v>12.803443999999999</v>
      </c>
      <c r="N346" s="20">
        <v>65.900000000000006</v>
      </c>
      <c r="O346" s="2">
        <v>1.697530864197544E-2</v>
      </c>
      <c r="P346" s="2">
        <v>1.6975000000000001E-2</v>
      </c>
      <c r="Q346" s="2">
        <v>3.0864197543903349E-7</v>
      </c>
      <c r="R346" s="2">
        <f t="shared" si="64"/>
        <v>4.2777000000000003</v>
      </c>
      <c r="S346" s="2">
        <f t="shared" si="57"/>
        <v>4.2677000000000005</v>
      </c>
      <c r="T346" s="20">
        <v>8169.77</v>
      </c>
      <c r="U346" s="4">
        <v>7.9179923978390573E-3</v>
      </c>
      <c r="V346" s="4">
        <v>7.92E-3</v>
      </c>
      <c r="W346" s="21">
        <v>-2.007602160942687E-6</v>
      </c>
      <c r="X346" s="2">
        <f t="shared" si="65"/>
        <v>1.9958400000000001</v>
      </c>
      <c r="Y346" s="2">
        <f t="shared" si="58"/>
        <v>1.98584</v>
      </c>
      <c r="Z346" s="2"/>
      <c r="AA346" s="23">
        <f t="shared" si="59"/>
        <v>-43.321336527105302</v>
      </c>
      <c r="AB346" s="23">
        <f>AA346-r_f</f>
        <v>-43.3313365271053</v>
      </c>
      <c r="AC346" s="22"/>
    </row>
    <row r="347" spans="1:29" x14ac:dyDescent="0.3">
      <c r="A347" s="1">
        <v>39612</v>
      </c>
      <c r="B347" s="19">
        <v>81.099999999999994</v>
      </c>
      <c r="C347" s="3">
        <f t="shared" si="60"/>
        <v>1.2345679012344976E-3</v>
      </c>
      <c r="D347" s="2">
        <v>1.235E-3</v>
      </c>
      <c r="E347" s="2">
        <v>-4.3209876550236691E-7</v>
      </c>
      <c r="F347" s="2">
        <f t="shared" si="61"/>
        <v>0.31122</v>
      </c>
      <c r="G347" s="2">
        <f t="shared" si="55"/>
        <v>0.30121999999999999</v>
      </c>
      <c r="H347" s="20">
        <v>41.3</v>
      </c>
      <c r="I347" s="3">
        <f t="shared" si="62"/>
        <v>2.9925187032418844E-2</v>
      </c>
      <c r="J347" s="2">
        <v>2.9925E-2</v>
      </c>
      <c r="K347" s="2">
        <v>1.8703241884410193E-7</v>
      </c>
      <c r="L347" s="2">
        <f t="shared" si="63"/>
        <v>7.5411000000000001</v>
      </c>
      <c r="M347" s="2">
        <f t="shared" si="56"/>
        <v>7.5311000000000003</v>
      </c>
      <c r="N347" s="20">
        <v>64.8</v>
      </c>
      <c r="O347" s="2">
        <v>0</v>
      </c>
      <c r="P347" s="2">
        <v>0</v>
      </c>
      <c r="Q347" s="2">
        <v>0</v>
      </c>
      <c r="R347" s="2">
        <f t="shared" si="64"/>
        <v>0</v>
      </c>
      <c r="S347" s="2">
        <f t="shared" si="57"/>
        <v>-0.01</v>
      </c>
      <c r="T347" s="20">
        <v>8105.59</v>
      </c>
      <c r="U347" s="4">
        <v>5.3681885216519511E-3</v>
      </c>
      <c r="V347" s="4">
        <v>5.3730000000000002E-3</v>
      </c>
      <c r="W347" s="21">
        <v>-4.8114783480490697E-6</v>
      </c>
      <c r="X347" s="2">
        <f t="shared" si="65"/>
        <v>1.353996</v>
      </c>
      <c r="Y347" s="2">
        <f t="shared" si="58"/>
        <v>1.343996</v>
      </c>
      <c r="Z347" s="2"/>
      <c r="AA347" s="23">
        <f t="shared" si="59"/>
        <v>-42.041424505001089</v>
      </c>
      <c r="AB347" s="23">
        <f>AA347-r_f</f>
        <v>-42.051424505001087</v>
      </c>
      <c r="AC347" s="22"/>
    </row>
    <row r="348" spans="1:29" x14ac:dyDescent="0.3">
      <c r="A348" s="1">
        <v>39611</v>
      </c>
      <c r="B348" s="19">
        <v>81</v>
      </c>
      <c r="C348" s="3">
        <f t="shared" si="60"/>
        <v>-2.4096385542168676E-2</v>
      </c>
      <c r="D348" s="2">
        <v>-2.4096000000000003E-2</v>
      </c>
      <c r="E348" s="2">
        <v>-3.8554216867311975E-7</v>
      </c>
      <c r="F348" s="2">
        <f t="shared" si="61"/>
        <v>-6.0721920000000011</v>
      </c>
      <c r="G348" s="2">
        <f t="shared" si="55"/>
        <v>-6.0821920000000009</v>
      </c>
      <c r="H348" s="20">
        <v>40.1</v>
      </c>
      <c r="I348" s="3">
        <f t="shared" si="62"/>
        <v>-6.8524970963995263E-2</v>
      </c>
      <c r="J348" s="2">
        <v>-6.8525000000000003E-2</v>
      </c>
      <c r="K348" s="2">
        <v>2.9036004739468879E-8</v>
      </c>
      <c r="L348" s="2">
        <f t="shared" si="63"/>
        <v>-17.2683</v>
      </c>
      <c r="M348" s="2">
        <f t="shared" si="56"/>
        <v>-17.278300000000002</v>
      </c>
      <c r="N348" s="20">
        <v>64.8</v>
      </c>
      <c r="O348" s="2">
        <v>-1.6691957511381007E-2</v>
      </c>
      <c r="P348" s="2">
        <v>-1.6691999999999999E-2</v>
      </c>
      <c r="Q348" s="2">
        <v>4.2488618991198823E-8</v>
      </c>
      <c r="R348" s="2">
        <f t="shared" si="64"/>
        <v>-4.2063839999999999</v>
      </c>
      <c r="S348" s="2">
        <f t="shared" si="57"/>
        <v>-4.2163839999999997</v>
      </c>
      <c r="T348" s="20">
        <v>8062.31</v>
      </c>
      <c r="U348" s="4">
        <v>-3.3943675641865914E-2</v>
      </c>
      <c r="V348" s="4">
        <v>-3.3898000000000005E-2</v>
      </c>
      <c r="W348" s="21">
        <v>-4.5675641865909611E-5</v>
      </c>
      <c r="X348" s="2">
        <f t="shared" si="65"/>
        <v>-8.5422960000000003</v>
      </c>
      <c r="Y348" s="2">
        <f t="shared" si="58"/>
        <v>-8.5522960000000001</v>
      </c>
      <c r="Z348" s="2"/>
      <c r="AA348" s="23">
        <f t="shared" si="59"/>
        <v>69.147979004337003</v>
      </c>
      <c r="AB348" s="23">
        <f>AA348-r_f</f>
        <v>69.137979004336998</v>
      </c>
      <c r="AC348" s="22"/>
    </row>
    <row r="349" spans="1:29" x14ac:dyDescent="0.3">
      <c r="A349" s="1">
        <v>39610</v>
      </c>
      <c r="B349" s="19">
        <v>83</v>
      </c>
      <c r="C349" s="3">
        <f t="shared" si="60"/>
        <v>2.4691358024691357E-2</v>
      </c>
      <c r="D349" s="2">
        <v>2.4691000000000001E-2</v>
      </c>
      <c r="E349" s="2">
        <v>3.5802469135551296E-7</v>
      </c>
      <c r="F349" s="2">
        <f t="shared" si="61"/>
        <v>6.2221320000000002</v>
      </c>
      <c r="G349" s="2">
        <f t="shared" si="55"/>
        <v>6.2121320000000004</v>
      </c>
      <c r="H349" s="20">
        <v>43.05</v>
      </c>
      <c r="I349" s="3">
        <f t="shared" si="62"/>
        <v>-4.3333333333333397E-2</v>
      </c>
      <c r="J349" s="2">
        <v>-4.3333000000000003E-2</v>
      </c>
      <c r="K349" s="2">
        <v>-3.3333333339380378E-7</v>
      </c>
      <c r="L349" s="2">
        <f t="shared" si="63"/>
        <v>-10.919916000000001</v>
      </c>
      <c r="M349" s="2">
        <f t="shared" si="56"/>
        <v>-10.929916</v>
      </c>
      <c r="N349" s="20">
        <v>65.900000000000006</v>
      </c>
      <c r="O349" s="2">
        <v>3.129890453834127E-2</v>
      </c>
      <c r="P349" s="2">
        <v>3.1299E-2</v>
      </c>
      <c r="Q349" s="2">
        <v>-9.5461658730644494E-8</v>
      </c>
      <c r="R349" s="2">
        <f t="shared" si="64"/>
        <v>7.8873480000000002</v>
      </c>
      <c r="S349" s="2">
        <f t="shared" si="57"/>
        <v>7.8773480000000005</v>
      </c>
      <c r="T349" s="20">
        <v>8345.59</v>
      </c>
      <c r="U349" s="4">
        <v>-2.9163679808840927E-3</v>
      </c>
      <c r="V349" s="4">
        <v>-2.8270000000000001E-3</v>
      </c>
      <c r="W349" s="21">
        <v>-8.9367980884092618E-5</v>
      </c>
      <c r="X349" s="2">
        <f t="shared" si="65"/>
        <v>-0.71240400000000004</v>
      </c>
      <c r="Y349" s="2">
        <f t="shared" si="58"/>
        <v>-0.72240400000000005</v>
      </c>
      <c r="Z349" s="2"/>
      <c r="AA349" s="23">
        <f t="shared" si="59"/>
        <v>113.09551895357077</v>
      </c>
      <c r="AB349" s="23">
        <f>AA349-r_f</f>
        <v>113.08551895357077</v>
      </c>
      <c r="AC349" s="22"/>
    </row>
    <row r="350" spans="1:29" x14ac:dyDescent="0.3">
      <c r="A350" s="1">
        <v>39609</v>
      </c>
      <c r="B350" s="19">
        <v>81</v>
      </c>
      <c r="C350" s="3">
        <f t="shared" si="60"/>
        <v>-1.8181818181818181E-2</v>
      </c>
      <c r="D350" s="2">
        <v>-1.8182E-2</v>
      </c>
      <c r="E350" s="2">
        <v>1.8181818181930987E-7</v>
      </c>
      <c r="F350" s="2">
        <f t="shared" si="61"/>
        <v>-4.5818640000000004</v>
      </c>
      <c r="G350" s="2">
        <f t="shared" si="55"/>
        <v>-4.5918640000000002</v>
      </c>
      <c r="H350" s="20">
        <v>45</v>
      </c>
      <c r="I350" s="3">
        <f t="shared" si="62"/>
        <v>-4.4247787610620093E-3</v>
      </c>
      <c r="J350" s="2">
        <v>-4.4250000000000001E-3</v>
      </c>
      <c r="K350" s="2">
        <v>2.212389379908225E-7</v>
      </c>
      <c r="L350" s="2">
        <f t="shared" si="63"/>
        <v>-1.1151</v>
      </c>
      <c r="M350" s="2">
        <f t="shared" si="56"/>
        <v>-1.1251</v>
      </c>
      <c r="N350" s="20">
        <v>63.9</v>
      </c>
      <c r="O350" s="2">
        <v>-2.1439509954058172E-2</v>
      </c>
      <c r="P350" s="2">
        <v>-2.1440000000000001E-2</v>
      </c>
      <c r="Q350" s="2">
        <v>4.9004594182902594E-7</v>
      </c>
      <c r="R350" s="2">
        <f t="shared" si="64"/>
        <v>-5.4028800000000006</v>
      </c>
      <c r="S350" s="2">
        <f t="shared" si="57"/>
        <v>-5.4128800000000004</v>
      </c>
      <c r="T350" s="20">
        <v>8370</v>
      </c>
      <c r="U350" s="4">
        <v>-2.5379717651223242E-2</v>
      </c>
      <c r="V350" s="4">
        <v>-2.538E-2</v>
      </c>
      <c r="W350" s="21">
        <v>2.8234877675822889E-7</v>
      </c>
      <c r="X350" s="2">
        <f t="shared" si="65"/>
        <v>-6.3957600000000001</v>
      </c>
      <c r="Y350" s="2">
        <f t="shared" si="58"/>
        <v>-6.4057599999999999</v>
      </c>
      <c r="Z350" s="2"/>
      <c r="AA350" s="23">
        <f t="shared" si="59"/>
        <v>-29.566625113353933</v>
      </c>
      <c r="AB350" s="23">
        <f>AA350-r_f</f>
        <v>-29.576625113353934</v>
      </c>
      <c r="AC350" s="22"/>
    </row>
    <row r="351" spans="1:29" x14ac:dyDescent="0.3">
      <c r="A351" s="1">
        <v>39608</v>
      </c>
      <c r="B351" s="19">
        <v>82.5</v>
      </c>
      <c r="C351" s="3">
        <f t="shared" si="60"/>
        <v>6.0975609756097563E-3</v>
      </c>
      <c r="D351" s="2">
        <v>6.0980000000000001E-3</v>
      </c>
      <c r="E351" s="2">
        <v>-4.3902439024381262E-7</v>
      </c>
      <c r="F351" s="2">
        <f t="shared" si="61"/>
        <v>1.5366960000000001</v>
      </c>
      <c r="G351" s="2">
        <f t="shared" si="55"/>
        <v>1.5266960000000001</v>
      </c>
      <c r="H351" s="20">
        <v>45.2</v>
      </c>
      <c r="I351" s="3">
        <f t="shared" si="62"/>
        <v>-1.845819761129195E-2</v>
      </c>
      <c r="J351" s="2">
        <v>-1.8458000000000002E-2</v>
      </c>
      <c r="K351" s="2">
        <v>-1.9761129194800775E-7</v>
      </c>
      <c r="L351" s="2">
        <f t="shared" si="63"/>
        <v>-4.6514160000000002</v>
      </c>
      <c r="M351" s="2">
        <f t="shared" si="56"/>
        <v>-4.661416</v>
      </c>
      <c r="N351" s="20">
        <v>65.3</v>
      </c>
      <c r="O351" s="2">
        <v>-4.5321637426900707E-2</v>
      </c>
      <c r="P351" s="2">
        <v>-4.5321999999999994E-2</v>
      </c>
      <c r="Q351" s="2">
        <v>3.6257309928705572E-7</v>
      </c>
      <c r="R351" s="2">
        <f t="shared" si="64"/>
        <v>-11.421143999999998</v>
      </c>
      <c r="S351" s="2">
        <f t="shared" si="57"/>
        <v>-11.431143999999998</v>
      </c>
      <c r="T351" s="20">
        <v>8587.9599999999991</v>
      </c>
      <c r="U351" s="4">
        <v>-1.7996992687542665E-2</v>
      </c>
      <c r="V351" s="4">
        <v>-1.7996999999999999E-2</v>
      </c>
      <c r="W351" s="21">
        <v>7.3124573340965782E-9</v>
      </c>
      <c r="X351" s="2">
        <f t="shared" si="65"/>
        <v>-4.5352439999999996</v>
      </c>
      <c r="Y351" s="2">
        <f t="shared" si="58"/>
        <v>-4.5452439999999994</v>
      </c>
      <c r="Z351" s="2"/>
      <c r="AA351" s="23">
        <f t="shared" si="59"/>
        <v>-54.270302812442438</v>
      </c>
      <c r="AB351" s="23">
        <f>AA351-r_f</f>
        <v>-54.280302812442436</v>
      </c>
      <c r="AC351" s="22"/>
    </row>
    <row r="352" spans="1:29" x14ac:dyDescent="0.3">
      <c r="A352" s="1">
        <v>39605</v>
      </c>
      <c r="B352" s="19">
        <v>82</v>
      </c>
      <c r="C352" s="3">
        <f t="shared" si="60"/>
        <v>-6.0606060606060606E-3</v>
      </c>
      <c r="D352" s="2">
        <v>-6.0609999999999995E-3</v>
      </c>
      <c r="E352" s="2">
        <v>3.9393939393894684E-7</v>
      </c>
      <c r="F352" s="2">
        <f t="shared" si="61"/>
        <v>-1.527372</v>
      </c>
      <c r="G352" s="2">
        <f t="shared" si="55"/>
        <v>-1.537372</v>
      </c>
      <c r="H352" s="20">
        <v>46.05</v>
      </c>
      <c r="I352" s="3">
        <f t="shared" si="62"/>
        <v>-6.4724919093852046E-3</v>
      </c>
      <c r="J352" s="2">
        <v>-6.4720000000000003E-3</v>
      </c>
      <c r="K352" s="2">
        <v>-4.9190938520432548E-7</v>
      </c>
      <c r="L352" s="2">
        <f t="shared" si="63"/>
        <v>-1.6309440000000002</v>
      </c>
      <c r="M352" s="2">
        <f t="shared" si="56"/>
        <v>-1.6409440000000002</v>
      </c>
      <c r="N352" s="20">
        <v>68.400000000000006</v>
      </c>
      <c r="O352" s="2">
        <v>8.8495575221240203E-3</v>
      </c>
      <c r="P352" s="2">
        <v>8.8500000000000002E-3</v>
      </c>
      <c r="Q352" s="2">
        <v>-4.4247787597991028E-7</v>
      </c>
      <c r="R352" s="2">
        <f t="shared" si="64"/>
        <v>2.2302</v>
      </c>
      <c r="S352" s="2">
        <f t="shared" si="57"/>
        <v>2.2202000000000002</v>
      </c>
      <c r="T352" s="20">
        <v>8745.35</v>
      </c>
      <c r="U352" s="4">
        <v>7.884684486741643E-4</v>
      </c>
      <c r="V352" s="4">
        <v>7.8700000000000005E-4</v>
      </c>
      <c r="W352" s="21">
        <v>1.4684486741642485E-6</v>
      </c>
      <c r="X352" s="2">
        <f t="shared" si="65"/>
        <v>0.198324</v>
      </c>
      <c r="Y352" s="2">
        <f t="shared" si="58"/>
        <v>0.18832399999999999</v>
      </c>
      <c r="Z352" s="2"/>
      <c r="AA352" s="23">
        <f t="shared" si="59"/>
        <v>25.205684832055908</v>
      </c>
      <c r="AB352" s="23">
        <f>AA352-r_f</f>
        <v>25.195684832055907</v>
      </c>
      <c r="AC352" s="22"/>
    </row>
    <row r="353" spans="1:29" x14ac:dyDescent="0.3">
      <c r="A353" s="1">
        <v>39604</v>
      </c>
      <c r="B353" s="19">
        <v>82.5</v>
      </c>
      <c r="C353" s="3">
        <f t="shared" si="60"/>
        <v>-6.024096385542169E-3</v>
      </c>
      <c r="D353" s="2">
        <v>-6.0240000000000007E-3</v>
      </c>
      <c r="E353" s="2">
        <v>-9.6385542168279936E-8</v>
      </c>
      <c r="F353" s="2">
        <f t="shared" si="61"/>
        <v>-1.5180480000000003</v>
      </c>
      <c r="G353" s="2">
        <f t="shared" si="55"/>
        <v>-1.5280480000000003</v>
      </c>
      <c r="H353" s="20">
        <v>46.35</v>
      </c>
      <c r="I353" s="3">
        <f t="shared" si="62"/>
        <v>-9.6153846153845257E-3</v>
      </c>
      <c r="J353" s="2">
        <v>-9.6150000000000003E-3</v>
      </c>
      <c r="K353" s="2">
        <v>-3.846153845254302E-7</v>
      </c>
      <c r="L353" s="2">
        <f t="shared" si="63"/>
        <v>-2.4229799999999999</v>
      </c>
      <c r="M353" s="2">
        <f t="shared" si="56"/>
        <v>-2.4329799999999997</v>
      </c>
      <c r="N353" s="20">
        <v>67.8</v>
      </c>
      <c r="O353" s="2">
        <v>1.0432190760059655E-2</v>
      </c>
      <c r="P353" s="2">
        <v>1.0431999999999999E-2</v>
      </c>
      <c r="Q353" s="2">
        <v>1.907600596564446E-7</v>
      </c>
      <c r="R353" s="2">
        <f t="shared" si="64"/>
        <v>2.6288639999999996</v>
      </c>
      <c r="S353" s="2">
        <f t="shared" si="57"/>
        <v>2.6188639999999999</v>
      </c>
      <c r="T353" s="20">
        <v>8738.4599999999991</v>
      </c>
      <c r="U353" s="4">
        <v>1.2825981130763331E-2</v>
      </c>
      <c r="V353" s="4">
        <v>1.2827E-2</v>
      </c>
      <c r="W353" s="21">
        <v>-1.0188692366689539E-6</v>
      </c>
      <c r="X353" s="2">
        <f t="shared" si="65"/>
        <v>3.2324039999999998</v>
      </c>
      <c r="Y353" s="2">
        <f t="shared" si="58"/>
        <v>3.222404</v>
      </c>
      <c r="Z353" s="2"/>
      <c r="AA353" s="23">
        <f t="shared" si="59"/>
        <v>32.379534068639771</v>
      </c>
      <c r="AB353" s="23">
        <f>AA353-r_f</f>
        <v>32.369534068639773</v>
      </c>
      <c r="AC353" s="22"/>
    </row>
    <row r="354" spans="1:29" x14ac:dyDescent="0.3">
      <c r="A354" s="1">
        <v>39603</v>
      </c>
      <c r="B354" s="19">
        <v>83</v>
      </c>
      <c r="C354" s="3">
        <f t="shared" si="60"/>
        <v>-3.0373831775700869E-2</v>
      </c>
      <c r="D354" s="2">
        <v>-3.0373999999999998E-2</v>
      </c>
      <c r="E354" s="2">
        <v>1.6822429912966008E-7</v>
      </c>
      <c r="F354" s="2">
        <f t="shared" si="61"/>
        <v>-7.6542479999999999</v>
      </c>
      <c r="G354" s="2">
        <f t="shared" si="55"/>
        <v>-7.6642479999999997</v>
      </c>
      <c r="H354" s="20">
        <v>46.8</v>
      </c>
      <c r="I354" s="3">
        <f t="shared" si="62"/>
        <v>2.8571428571428508E-2</v>
      </c>
      <c r="J354" s="2">
        <v>2.8570999999999999E-2</v>
      </c>
      <c r="K354" s="2">
        <v>4.285714285089115E-7</v>
      </c>
      <c r="L354" s="2">
        <f t="shared" si="63"/>
        <v>7.1998920000000002</v>
      </c>
      <c r="M354" s="2">
        <f t="shared" si="56"/>
        <v>7.1898920000000004</v>
      </c>
      <c r="N354" s="20">
        <v>67.099999999999994</v>
      </c>
      <c r="O354" s="2">
        <v>1.5128593040847203E-2</v>
      </c>
      <c r="P354" s="2">
        <v>1.5128999999999998E-2</v>
      </c>
      <c r="Q354" s="2">
        <v>-4.0695915279505279E-7</v>
      </c>
      <c r="R354" s="2">
        <f t="shared" si="64"/>
        <v>3.8125079999999998</v>
      </c>
      <c r="S354" s="2">
        <f t="shared" si="57"/>
        <v>3.802508</v>
      </c>
      <c r="T354" s="20">
        <v>8627.7999999999993</v>
      </c>
      <c r="U354" s="4">
        <v>5.6379036835779274E-3</v>
      </c>
      <c r="V354" s="4">
        <v>5.6379999999999998E-3</v>
      </c>
      <c r="W354" s="21">
        <v>-9.6316422072348362E-8</v>
      </c>
      <c r="X354" s="2">
        <f t="shared" si="65"/>
        <v>1.420776</v>
      </c>
      <c r="Y354" s="2">
        <f t="shared" si="58"/>
        <v>1.410776</v>
      </c>
      <c r="Z354" s="2"/>
      <c r="AA354" s="23">
        <f t="shared" si="59"/>
        <v>-10.395818436195244</v>
      </c>
      <c r="AB354" s="23">
        <f>AA354-r_f</f>
        <v>-10.405818436195243</v>
      </c>
      <c r="AC354" s="22"/>
    </row>
    <row r="355" spans="1:29" x14ac:dyDescent="0.3">
      <c r="A355" s="1">
        <v>39602</v>
      </c>
      <c r="B355" s="19">
        <v>85.6</v>
      </c>
      <c r="C355" s="3">
        <f t="shared" si="60"/>
        <v>-1.7221584385763492E-2</v>
      </c>
      <c r="D355" s="2">
        <v>-1.7222000000000001E-2</v>
      </c>
      <c r="E355" s="2">
        <v>4.1561423650901541E-7</v>
      </c>
      <c r="F355" s="2">
        <f t="shared" si="61"/>
        <v>-4.339944</v>
      </c>
      <c r="G355" s="2">
        <f t="shared" si="55"/>
        <v>-4.3499439999999998</v>
      </c>
      <c r="H355" s="20">
        <v>45.5</v>
      </c>
      <c r="I355" s="3">
        <f t="shared" si="62"/>
        <v>1.336302895322943E-2</v>
      </c>
      <c r="J355" s="2">
        <v>1.3363E-2</v>
      </c>
      <c r="K355" s="2">
        <v>2.8953229430292438E-8</v>
      </c>
      <c r="L355" s="2">
        <f t="shared" si="63"/>
        <v>3.3674759999999999</v>
      </c>
      <c r="M355" s="2">
        <f t="shared" si="56"/>
        <v>3.3574760000000001</v>
      </c>
      <c r="N355" s="20">
        <v>66.099999999999994</v>
      </c>
      <c r="O355" s="2">
        <v>-2.2189349112426038E-2</v>
      </c>
      <c r="P355" s="2">
        <v>-2.2189E-2</v>
      </c>
      <c r="Q355" s="2">
        <v>-3.4911242603741233E-7</v>
      </c>
      <c r="R355" s="2">
        <f t="shared" si="64"/>
        <v>-5.591628</v>
      </c>
      <c r="S355" s="2">
        <f t="shared" si="57"/>
        <v>-5.6016279999999998</v>
      </c>
      <c r="T355" s="20">
        <v>8579.43</v>
      </c>
      <c r="U355" s="4">
        <v>-1.6624505557357533E-2</v>
      </c>
      <c r="V355" s="4">
        <v>-1.6624E-2</v>
      </c>
      <c r="W355" s="21">
        <v>-5.0555735753299302E-7</v>
      </c>
      <c r="X355" s="2">
        <f t="shared" si="65"/>
        <v>-4.1892480000000001</v>
      </c>
      <c r="Y355" s="2">
        <f t="shared" si="58"/>
        <v>-4.1992479999999999</v>
      </c>
      <c r="Z355" s="2"/>
      <c r="AA355" s="23">
        <f t="shared" si="59"/>
        <v>-55.893718011704642</v>
      </c>
      <c r="AB355" s="23">
        <f>AA355-r_f</f>
        <v>-55.90371801170464</v>
      </c>
      <c r="AC355" s="22"/>
    </row>
    <row r="356" spans="1:29" x14ac:dyDescent="0.3">
      <c r="A356" s="1">
        <v>39601</v>
      </c>
      <c r="B356" s="19">
        <v>87.1</v>
      </c>
      <c r="C356" s="3">
        <f t="shared" si="60"/>
        <v>1.5151515151515119E-2</v>
      </c>
      <c r="D356" s="2">
        <v>1.5152000000000001E-2</v>
      </c>
      <c r="E356" s="2">
        <v>-4.8484848488156151E-7</v>
      </c>
      <c r="F356" s="2">
        <f t="shared" si="61"/>
        <v>3.8183039999999999</v>
      </c>
      <c r="G356" s="2">
        <f t="shared" si="55"/>
        <v>3.8083040000000001</v>
      </c>
      <c r="H356" s="20">
        <v>44.9</v>
      </c>
      <c r="I356" s="3">
        <f t="shared" si="62"/>
        <v>4.4186046511627872E-2</v>
      </c>
      <c r="J356" s="2">
        <v>4.4185999999999996E-2</v>
      </c>
      <c r="K356" s="2">
        <v>4.6511627875556183E-8</v>
      </c>
      <c r="L356" s="2">
        <f t="shared" si="63"/>
        <v>11.134872</v>
      </c>
      <c r="M356" s="2">
        <f t="shared" si="56"/>
        <v>11.124872</v>
      </c>
      <c r="N356" s="20">
        <v>67.599999999999994</v>
      </c>
      <c r="O356" s="2">
        <v>3.0487804878048783E-2</v>
      </c>
      <c r="P356" s="2">
        <v>3.0488000000000001E-2</v>
      </c>
      <c r="Q356" s="2">
        <v>-1.951219512179303E-7</v>
      </c>
      <c r="R356" s="2">
        <f t="shared" si="64"/>
        <v>7.682976</v>
      </c>
      <c r="S356" s="2">
        <f t="shared" si="57"/>
        <v>7.6729760000000002</v>
      </c>
      <c r="T356" s="20">
        <v>8724.4699999999993</v>
      </c>
      <c r="U356" s="4">
        <v>1.222752312311748E-2</v>
      </c>
      <c r="V356" s="4">
        <v>1.2228000000000001E-2</v>
      </c>
      <c r="W356" s="21">
        <v>-4.7687688252071037E-7</v>
      </c>
      <c r="X356" s="2">
        <f t="shared" si="65"/>
        <v>3.0814560000000002</v>
      </c>
      <c r="Y356" s="2">
        <f t="shared" si="58"/>
        <v>3.0714560000000004</v>
      </c>
      <c r="Z356" s="2"/>
      <c r="AA356" s="23">
        <f t="shared" si="59"/>
        <v>-9.9467876344748678</v>
      </c>
      <c r="AB356" s="23">
        <f>AA356-r_f</f>
        <v>-9.9567876344748676</v>
      </c>
      <c r="AC356" s="22"/>
    </row>
    <row r="357" spans="1:29" x14ac:dyDescent="0.3">
      <c r="A357" s="1">
        <v>39598</v>
      </c>
      <c r="B357" s="19">
        <v>85.8</v>
      </c>
      <c r="C357" s="3">
        <f t="shared" si="60"/>
        <v>-1.1520737327188941E-2</v>
      </c>
      <c r="D357" s="2">
        <v>-1.1520999999999998E-2</v>
      </c>
      <c r="E357" s="2">
        <v>2.6267281105774032E-7</v>
      </c>
      <c r="F357" s="2">
        <f t="shared" si="61"/>
        <v>-2.9032919999999995</v>
      </c>
      <c r="G357" s="2">
        <f t="shared" si="55"/>
        <v>-2.9132919999999993</v>
      </c>
      <c r="H357" s="20">
        <v>43</v>
      </c>
      <c r="I357" s="3">
        <f t="shared" si="62"/>
        <v>-3.3707865168539325E-2</v>
      </c>
      <c r="J357" s="2">
        <v>-3.3708000000000002E-2</v>
      </c>
      <c r="K357" s="2">
        <v>1.3483146067694296E-7</v>
      </c>
      <c r="L357" s="2">
        <f t="shared" si="63"/>
        <v>-8.4944160000000011</v>
      </c>
      <c r="M357" s="2">
        <f t="shared" si="56"/>
        <v>-8.5044160000000009</v>
      </c>
      <c r="N357" s="20">
        <v>65.599999999999994</v>
      </c>
      <c r="O357" s="2">
        <v>-2.2354694485842028E-2</v>
      </c>
      <c r="P357" s="2">
        <v>-2.2355E-2</v>
      </c>
      <c r="Q357" s="2">
        <v>3.0551415797219761E-7</v>
      </c>
      <c r="R357" s="2">
        <f t="shared" si="64"/>
        <v>-5.6334600000000004</v>
      </c>
      <c r="S357" s="2">
        <f t="shared" si="57"/>
        <v>-5.6434600000000001</v>
      </c>
      <c r="T357" s="20">
        <v>8619.08</v>
      </c>
      <c r="U357" s="4">
        <v>-7.5809564164091492E-3</v>
      </c>
      <c r="V357" s="4">
        <v>-7.5810000000000001E-3</v>
      </c>
      <c r="W357" s="21">
        <v>4.3583590850909681E-8</v>
      </c>
      <c r="X357" s="2">
        <f t="shared" si="65"/>
        <v>-1.910412</v>
      </c>
      <c r="Y357" s="2">
        <f t="shared" si="58"/>
        <v>-1.920412</v>
      </c>
      <c r="Z357" s="2"/>
      <c r="AA357" s="23">
        <f t="shared" si="59"/>
        <v>9.1687436066407297</v>
      </c>
      <c r="AB357" s="23">
        <f>AA357-r_f</f>
        <v>9.15874360664073</v>
      </c>
      <c r="AC357" s="22"/>
    </row>
    <row r="358" spans="1:29" x14ac:dyDescent="0.3">
      <c r="A358" s="1">
        <v>39597</v>
      </c>
      <c r="B358" s="19">
        <v>86.8</v>
      </c>
      <c r="C358" s="3">
        <f t="shared" si="60"/>
        <v>1.7584994138335287E-2</v>
      </c>
      <c r="D358" s="2">
        <v>1.7585E-2</v>
      </c>
      <c r="E358" s="2">
        <v>-5.8616647126419341E-9</v>
      </c>
      <c r="F358" s="2">
        <f t="shared" si="61"/>
        <v>4.4314200000000001</v>
      </c>
      <c r="G358" s="2">
        <f t="shared" si="55"/>
        <v>4.4214200000000003</v>
      </c>
      <c r="H358" s="20">
        <v>44.5</v>
      </c>
      <c r="I358" s="3">
        <f t="shared" si="62"/>
        <v>0</v>
      </c>
      <c r="J358" s="2">
        <v>0</v>
      </c>
      <c r="K358" s="2">
        <v>0</v>
      </c>
      <c r="L358" s="2">
        <f t="shared" si="63"/>
        <v>0</v>
      </c>
      <c r="M358" s="2">
        <f t="shared" si="56"/>
        <v>-0.01</v>
      </c>
      <c r="N358" s="20">
        <v>67.099999999999994</v>
      </c>
      <c r="O358" s="2">
        <v>1.4925373134327511E-3</v>
      </c>
      <c r="P358" s="2">
        <v>1.493E-3</v>
      </c>
      <c r="Q358" s="2">
        <v>-4.6268656724891832E-7</v>
      </c>
      <c r="R358" s="2">
        <f t="shared" si="64"/>
        <v>0.37623600000000001</v>
      </c>
      <c r="S358" s="2">
        <f t="shared" si="57"/>
        <v>0.36623600000000001</v>
      </c>
      <c r="T358" s="20">
        <v>8684.92</v>
      </c>
      <c r="U358" s="4">
        <v>2.2144701023457357E-3</v>
      </c>
      <c r="V358" s="4">
        <v>2.2140000000000003E-3</v>
      </c>
      <c r="W358" s="21">
        <v>4.7010234573542989E-7</v>
      </c>
      <c r="X358" s="2">
        <f t="shared" si="65"/>
        <v>0.55792800000000009</v>
      </c>
      <c r="Y358" s="2">
        <f t="shared" si="58"/>
        <v>0.54792800000000008</v>
      </c>
      <c r="Z358" s="2"/>
      <c r="AA358" s="23">
        <f t="shared" si="59"/>
        <v>0.83366377113466861</v>
      </c>
      <c r="AB358" s="23">
        <f>AA358-r_f</f>
        <v>0.8236637711346686</v>
      </c>
      <c r="AC358" s="22"/>
    </row>
    <row r="359" spans="1:29" x14ac:dyDescent="0.3">
      <c r="A359" s="1">
        <v>39596</v>
      </c>
      <c r="B359" s="19">
        <v>85.3</v>
      </c>
      <c r="C359" s="3">
        <f t="shared" si="60"/>
        <v>-1.7281105990783412E-2</v>
      </c>
      <c r="D359" s="2">
        <v>-1.7281000000000001E-2</v>
      </c>
      <c r="E359" s="2">
        <v>-1.0599078341042012E-7</v>
      </c>
      <c r="F359" s="2">
        <f t="shared" si="61"/>
        <v>-4.3548119999999999</v>
      </c>
      <c r="G359" s="2">
        <f t="shared" si="55"/>
        <v>-4.3648119999999997</v>
      </c>
      <c r="H359" s="20">
        <v>44.5</v>
      </c>
      <c r="I359" s="3">
        <f t="shared" si="62"/>
        <v>1.1363636363636364E-2</v>
      </c>
      <c r="J359" s="2">
        <v>1.1364000000000001E-2</v>
      </c>
      <c r="K359" s="2">
        <v>-3.6363636363688501E-7</v>
      </c>
      <c r="L359" s="2">
        <f t="shared" si="63"/>
        <v>2.8637280000000001</v>
      </c>
      <c r="M359" s="2">
        <f t="shared" si="56"/>
        <v>2.8537280000000003</v>
      </c>
      <c r="N359" s="20">
        <v>67</v>
      </c>
      <c r="O359" s="2">
        <v>1.8237082066869345E-2</v>
      </c>
      <c r="P359" s="2">
        <v>1.8237E-2</v>
      </c>
      <c r="Q359" s="2">
        <v>8.2066869345337468E-8</v>
      </c>
      <c r="R359" s="2">
        <f t="shared" si="64"/>
        <v>4.5957239999999997</v>
      </c>
      <c r="S359" s="2">
        <f t="shared" si="57"/>
        <v>4.5857239999999999</v>
      </c>
      <c r="T359" s="20">
        <v>8665.73</v>
      </c>
      <c r="U359" s="4">
        <v>-1.2833788428174172E-2</v>
      </c>
      <c r="V359" s="4">
        <v>-1.2834000000000002E-2</v>
      </c>
      <c r="W359" s="21">
        <v>2.1157182582970391E-7</v>
      </c>
      <c r="X359" s="2">
        <f t="shared" si="65"/>
        <v>-3.2341680000000004</v>
      </c>
      <c r="Y359" s="2">
        <f t="shared" si="58"/>
        <v>-3.2441680000000002</v>
      </c>
      <c r="Z359" s="2"/>
      <c r="AA359" s="23">
        <f t="shared" si="59"/>
        <v>17.828899759295428</v>
      </c>
      <c r="AB359" s="23">
        <f>AA359-r_f</f>
        <v>17.818899759295427</v>
      </c>
      <c r="AC359" s="22"/>
    </row>
    <row r="360" spans="1:29" x14ac:dyDescent="0.3">
      <c r="A360" s="1">
        <v>39595</v>
      </c>
      <c r="B360" s="19">
        <v>86.8</v>
      </c>
      <c r="C360" s="3">
        <f t="shared" si="60"/>
        <v>5.7937427578215531E-3</v>
      </c>
      <c r="D360" s="2">
        <v>5.7940000000000005E-3</v>
      </c>
      <c r="E360" s="2">
        <v>-2.5724217844746988E-7</v>
      </c>
      <c r="F360" s="2">
        <f t="shared" si="61"/>
        <v>1.4600880000000001</v>
      </c>
      <c r="G360" s="2">
        <f t="shared" si="55"/>
        <v>1.450088</v>
      </c>
      <c r="H360" s="20">
        <v>44</v>
      </c>
      <c r="I360" s="3">
        <f t="shared" si="62"/>
        <v>-2.2222222222222223E-2</v>
      </c>
      <c r="J360" s="2">
        <v>-2.2221999999999999E-2</v>
      </c>
      <c r="K360" s="2">
        <v>-2.2222222222437193E-7</v>
      </c>
      <c r="L360" s="2">
        <f t="shared" si="63"/>
        <v>-5.5999439999999998</v>
      </c>
      <c r="M360" s="2">
        <f t="shared" si="56"/>
        <v>-5.6099439999999996</v>
      </c>
      <c r="N360" s="20">
        <v>65.8</v>
      </c>
      <c r="O360" s="2">
        <v>4.580152671755682E-3</v>
      </c>
      <c r="P360" s="2">
        <v>4.5799999999999999E-3</v>
      </c>
      <c r="Q360" s="2">
        <v>1.526717556821211E-7</v>
      </c>
      <c r="R360" s="2">
        <f t="shared" si="64"/>
        <v>1.1541600000000001</v>
      </c>
      <c r="S360" s="2">
        <f t="shared" si="57"/>
        <v>1.1441600000000001</v>
      </c>
      <c r="T360" s="20">
        <v>8778.39</v>
      </c>
      <c r="U360" s="4">
        <v>8.1030520807135065E-3</v>
      </c>
      <c r="V360" s="4">
        <v>8.1030000000000008E-3</v>
      </c>
      <c r="W360" s="21">
        <v>5.2080713505708864E-8</v>
      </c>
      <c r="X360" s="2">
        <f t="shared" si="65"/>
        <v>2.0419560000000003</v>
      </c>
      <c r="Y360" s="2">
        <f t="shared" si="58"/>
        <v>2.0319560000000005</v>
      </c>
      <c r="Z360" s="2"/>
      <c r="AA360" s="23">
        <f t="shared" si="59"/>
        <v>38.572542174239956</v>
      </c>
      <c r="AB360" s="23">
        <f>AA360-r_f</f>
        <v>38.562542174239958</v>
      </c>
      <c r="AC360" s="22"/>
    </row>
    <row r="361" spans="1:29" x14ac:dyDescent="0.3">
      <c r="A361" s="1">
        <v>39594</v>
      </c>
      <c r="B361" s="19">
        <v>86.3</v>
      </c>
      <c r="C361" s="3">
        <f t="shared" si="60"/>
        <v>-6.9044879171462426E-3</v>
      </c>
      <c r="D361" s="2">
        <v>-6.9040000000000004E-3</v>
      </c>
      <c r="E361" s="2">
        <v>-4.8791714624216859E-7</v>
      </c>
      <c r="F361" s="2">
        <f t="shared" si="61"/>
        <v>-1.739808</v>
      </c>
      <c r="G361" s="2">
        <f t="shared" si="55"/>
        <v>-1.749808</v>
      </c>
      <c r="H361" s="20">
        <v>45</v>
      </c>
      <c r="I361" s="3">
        <f t="shared" si="62"/>
        <v>-6.25E-2</v>
      </c>
      <c r="J361" s="2">
        <v>-6.25E-2</v>
      </c>
      <c r="K361" s="2">
        <v>0</v>
      </c>
      <c r="L361" s="2">
        <f t="shared" si="63"/>
        <v>-15.75</v>
      </c>
      <c r="M361" s="2">
        <f t="shared" si="56"/>
        <v>-15.76</v>
      </c>
      <c r="N361" s="20">
        <v>65.5</v>
      </c>
      <c r="O361" s="2">
        <v>0</v>
      </c>
      <c r="P361" s="2">
        <v>0</v>
      </c>
      <c r="Q361" s="2">
        <v>0</v>
      </c>
      <c r="R361" s="2">
        <f t="shared" si="64"/>
        <v>0</v>
      </c>
      <c r="S361" s="2">
        <f t="shared" si="57"/>
        <v>-0.01</v>
      </c>
      <c r="T361" s="20">
        <v>8707.83</v>
      </c>
      <c r="U361" s="4">
        <v>-1.4363766634633955E-2</v>
      </c>
      <c r="V361" s="4">
        <v>-1.4362999999999999E-2</v>
      </c>
      <c r="W361" s="21">
        <v>-7.6663463395576503E-7</v>
      </c>
      <c r="X361" s="2">
        <f t="shared" si="65"/>
        <v>-3.6194759999999997</v>
      </c>
      <c r="Y361" s="2">
        <f t="shared" si="58"/>
        <v>-3.6294759999999995</v>
      </c>
      <c r="Z361" s="2"/>
      <c r="AA361" s="23">
        <f t="shared" si="59"/>
        <v>88.244896024101124</v>
      </c>
      <c r="AB361" s="23">
        <f>AA361-r_f</f>
        <v>88.234896024101118</v>
      </c>
      <c r="AC361" s="22"/>
    </row>
    <row r="362" spans="1:29" x14ac:dyDescent="0.3">
      <c r="A362" s="1">
        <v>39591</v>
      </c>
      <c r="B362" s="19">
        <v>86.9</v>
      </c>
      <c r="C362" s="3">
        <f t="shared" si="60"/>
        <v>-1.0250569476081908E-2</v>
      </c>
      <c r="D362" s="2">
        <v>-1.0251E-2</v>
      </c>
      <c r="E362" s="2">
        <v>4.3052391809211832E-7</v>
      </c>
      <c r="F362" s="2">
        <f t="shared" si="61"/>
        <v>-2.5832519999999999</v>
      </c>
      <c r="G362" s="2">
        <f t="shared" si="55"/>
        <v>-2.5932519999999997</v>
      </c>
      <c r="H362" s="20">
        <v>48</v>
      </c>
      <c r="I362" s="3">
        <f t="shared" si="62"/>
        <v>9.4637223974764016E-3</v>
      </c>
      <c r="J362" s="2">
        <v>9.4640000000000002E-3</v>
      </c>
      <c r="K362" s="2">
        <v>-2.7760252359863846E-7</v>
      </c>
      <c r="L362" s="2">
        <f t="shared" si="63"/>
        <v>2.3849279999999999</v>
      </c>
      <c r="M362" s="2">
        <f t="shared" si="56"/>
        <v>2.3749280000000002</v>
      </c>
      <c r="N362" s="20">
        <v>65.5</v>
      </c>
      <c r="O362" s="2">
        <v>-2.0926756352765405E-2</v>
      </c>
      <c r="P362" s="2">
        <v>-2.0926999999999998E-2</v>
      </c>
      <c r="Q362" s="2">
        <v>2.4364723459277537E-7</v>
      </c>
      <c r="R362" s="2">
        <f t="shared" si="64"/>
        <v>-5.2736039999999997</v>
      </c>
      <c r="S362" s="2">
        <f t="shared" si="57"/>
        <v>-5.2836039999999995</v>
      </c>
      <c r="T362" s="20">
        <v>8834.73</v>
      </c>
      <c r="U362" s="4">
        <v>-1.9238390635910523E-2</v>
      </c>
      <c r="V362" s="4">
        <v>-1.9234000000000001E-2</v>
      </c>
      <c r="W362" s="21">
        <v>-4.390635910522106E-6</v>
      </c>
      <c r="X362" s="2">
        <f t="shared" si="65"/>
        <v>-4.8469680000000004</v>
      </c>
      <c r="Y362" s="2">
        <f t="shared" si="58"/>
        <v>-4.8569680000000002</v>
      </c>
      <c r="Z362" s="2"/>
      <c r="AA362" s="23">
        <f t="shared" si="59"/>
        <v>-48.92630134054081</v>
      </c>
      <c r="AB362" s="23">
        <f>AA362-r_f</f>
        <v>-48.936301340540808</v>
      </c>
      <c r="AC362" s="22"/>
    </row>
    <row r="363" spans="1:29" x14ac:dyDescent="0.3">
      <c r="A363" s="1">
        <v>39590</v>
      </c>
      <c r="B363" s="19">
        <v>87.8</v>
      </c>
      <c r="C363" s="3">
        <f t="shared" si="60"/>
        <v>-2.2727272727273051E-3</v>
      </c>
      <c r="D363" s="2">
        <v>-2.2729999999999998E-3</v>
      </c>
      <c r="E363" s="2">
        <v>2.7272727269470401E-7</v>
      </c>
      <c r="F363" s="2">
        <f t="shared" si="61"/>
        <v>-0.57279599999999997</v>
      </c>
      <c r="G363" s="2">
        <f t="shared" si="55"/>
        <v>-0.58279599999999998</v>
      </c>
      <c r="H363" s="20">
        <v>47.55</v>
      </c>
      <c r="I363" s="3">
        <f t="shared" si="62"/>
        <v>3.8209606986899569E-2</v>
      </c>
      <c r="J363" s="2">
        <v>3.8210000000000001E-2</v>
      </c>
      <c r="K363" s="2">
        <v>-3.9301310043177162E-7</v>
      </c>
      <c r="L363" s="2">
        <f t="shared" si="63"/>
        <v>9.6289200000000008</v>
      </c>
      <c r="M363" s="2">
        <f t="shared" si="56"/>
        <v>9.618920000000001</v>
      </c>
      <c r="N363" s="20">
        <v>66.900000000000006</v>
      </c>
      <c r="O363" s="2">
        <v>-5.9435364041603494E-3</v>
      </c>
      <c r="P363" s="2">
        <v>-5.9440000000000005E-3</v>
      </c>
      <c r="Q363" s="2">
        <v>4.6359583965108198E-7</v>
      </c>
      <c r="R363" s="2">
        <f t="shared" si="64"/>
        <v>-1.4978880000000001</v>
      </c>
      <c r="S363" s="2">
        <f t="shared" si="57"/>
        <v>-1.5078880000000001</v>
      </c>
      <c r="T363" s="20">
        <v>9008.0300000000007</v>
      </c>
      <c r="U363" s="4">
        <v>-8.3633092527694364E-4</v>
      </c>
      <c r="V363" s="4">
        <v>-8.3599999999999994E-4</v>
      </c>
      <c r="W363" s="21">
        <v>-3.3092527694370596E-7</v>
      </c>
      <c r="X363" s="2">
        <f t="shared" si="65"/>
        <v>-0.21067199999999997</v>
      </c>
      <c r="Y363" s="2">
        <f t="shared" si="58"/>
        <v>-0.22067199999999998</v>
      </c>
      <c r="Z363" s="2"/>
      <c r="AA363" s="23">
        <f t="shared" si="59"/>
        <v>-63.717241575548023</v>
      </c>
      <c r="AB363" s="23">
        <f>AA363-r_f</f>
        <v>-63.727241575548021</v>
      </c>
      <c r="AC363" s="22"/>
    </row>
    <row r="364" spans="1:29" x14ac:dyDescent="0.3">
      <c r="A364" s="1">
        <v>39589</v>
      </c>
      <c r="B364" s="19">
        <v>88</v>
      </c>
      <c r="C364" s="3">
        <f t="shared" si="60"/>
        <v>-1.1235955056179775E-2</v>
      </c>
      <c r="D364" s="2">
        <v>-1.1235999999999999E-2</v>
      </c>
      <c r="E364" s="2">
        <v>4.4943820224491171E-8</v>
      </c>
      <c r="F364" s="2">
        <f t="shared" si="61"/>
        <v>-2.8314719999999998</v>
      </c>
      <c r="G364" s="2">
        <f t="shared" si="55"/>
        <v>-2.8414719999999996</v>
      </c>
      <c r="H364" s="20">
        <v>45.8</v>
      </c>
      <c r="I364" s="3">
        <f t="shared" si="62"/>
        <v>4.3859649122806078E-3</v>
      </c>
      <c r="J364" s="2">
        <v>4.3860000000000001E-3</v>
      </c>
      <c r="K364" s="2">
        <v>-3.5087719392305761E-8</v>
      </c>
      <c r="L364" s="2">
        <f t="shared" si="63"/>
        <v>1.105272</v>
      </c>
      <c r="M364" s="2">
        <f t="shared" si="56"/>
        <v>1.095272</v>
      </c>
      <c r="N364" s="20">
        <v>67.3</v>
      </c>
      <c r="O364" s="2">
        <v>-1.3196480938416504E-2</v>
      </c>
      <c r="P364" s="2">
        <v>-1.3196000000000001E-2</v>
      </c>
      <c r="Q364" s="2">
        <v>-4.8093841650310998E-7</v>
      </c>
      <c r="R364" s="2">
        <f t="shared" si="64"/>
        <v>-3.3253920000000003</v>
      </c>
      <c r="S364" s="2">
        <f t="shared" si="57"/>
        <v>-3.3353920000000001</v>
      </c>
      <c r="T364" s="20">
        <v>9015.57</v>
      </c>
      <c r="U364" s="4">
        <v>-5.8794405930604199E-3</v>
      </c>
      <c r="V364" s="4">
        <v>-5.8789999999999997E-3</v>
      </c>
      <c r="W364" s="21">
        <v>-4.4059306042020657E-7</v>
      </c>
      <c r="X364" s="2">
        <f t="shared" si="65"/>
        <v>-1.4815079999999998</v>
      </c>
      <c r="Y364" s="2">
        <f t="shared" si="58"/>
        <v>-1.4915079999999998</v>
      </c>
      <c r="Z364" s="2"/>
      <c r="AA364" s="23">
        <f t="shared" si="59"/>
        <v>-28.151549654146887</v>
      </c>
      <c r="AB364" s="23">
        <f>AA364-r_f</f>
        <v>-28.161549654146889</v>
      </c>
      <c r="AC364" s="22"/>
    </row>
    <row r="365" spans="1:29" x14ac:dyDescent="0.3">
      <c r="A365" s="1">
        <v>39588</v>
      </c>
      <c r="B365" s="19">
        <v>89</v>
      </c>
      <c r="C365" s="3">
        <f t="shared" si="60"/>
        <v>-2.8384279475982474E-2</v>
      </c>
      <c r="D365" s="2">
        <v>-2.8384E-2</v>
      </c>
      <c r="E365" s="2">
        <v>-2.7947598247451966E-7</v>
      </c>
      <c r="F365" s="2">
        <f t="shared" si="61"/>
        <v>-7.152768</v>
      </c>
      <c r="G365" s="2">
        <f t="shared" si="55"/>
        <v>-7.1627679999999998</v>
      </c>
      <c r="H365" s="20">
        <v>45.6</v>
      </c>
      <c r="I365" s="3">
        <f t="shared" si="62"/>
        <v>1.6722408026755852E-2</v>
      </c>
      <c r="J365" s="2">
        <v>1.6722000000000001E-2</v>
      </c>
      <c r="K365" s="2">
        <v>4.080267558513595E-7</v>
      </c>
      <c r="L365" s="2">
        <f t="shared" si="63"/>
        <v>4.2139440000000006</v>
      </c>
      <c r="M365" s="2">
        <f t="shared" si="56"/>
        <v>4.2039440000000008</v>
      </c>
      <c r="N365" s="20">
        <v>68.2</v>
      </c>
      <c r="O365" s="2">
        <v>-1.7291066282420789E-2</v>
      </c>
      <c r="P365" s="2">
        <v>-1.7291000000000001E-2</v>
      </c>
      <c r="Q365" s="2">
        <v>-6.628242078809965E-8</v>
      </c>
      <c r="R365" s="2">
        <f t="shared" si="64"/>
        <v>-4.3573320000000004</v>
      </c>
      <c r="S365" s="2">
        <f t="shared" si="57"/>
        <v>-4.3673320000000002</v>
      </c>
      <c r="T365" s="20">
        <v>9068.89</v>
      </c>
      <c r="U365" s="4">
        <v>-2.4346974782683675E-2</v>
      </c>
      <c r="V365" s="4">
        <v>-2.4327000000000001E-2</v>
      </c>
      <c r="W365" s="21">
        <v>-1.9974782683673808E-5</v>
      </c>
      <c r="X365" s="2">
        <f t="shared" si="65"/>
        <v>-6.1304040000000004</v>
      </c>
      <c r="Y365" s="2">
        <f t="shared" si="58"/>
        <v>-6.1404040000000002</v>
      </c>
      <c r="Z365" s="2"/>
      <c r="AA365" s="23">
        <f t="shared" si="59"/>
        <v>-50.873167490968456</v>
      </c>
      <c r="AB365" s="23">
        <f>AA365-r_f</f>
        <v>-50.883167490968454</v>
      </c>
      <c r="AC365" s="22"/>
    </row>
    <row r="366" spans="1:29" x14ac:dyDescent="0.3">
      <c r="A366" s="1">
        <v>39587</v>
      </c>
      <c r="B366" s="19">
        <v>91.6</v>
      </c>
      <c r="C366" s="3">
        <f t="shared" si="60"/>
        <v>6.593406593406531E-3</v>
      </c>
      <c r="D366" s="2">
        <v>6.5929999999999999E-3</v>
      </c>
      <c r="E366" s="2">
        <v>4.0659340653104864E-7</v>
      </c>
      <c r="F366" s="2">
        <f t="shared" si="61"/>
        <v>1.6614359999999999</v>
      </c>
      <c r="G366" s="2">
        <f t="shared" si="55"/>
        <v>1.6514359999999999</v>
      </c>
      <c r="H366" s="20">
        <v>44.85</v>
      </c>
      <c r="I366" s="3">
        <f t="shared" si="62"/>
        <v>-1.1135857461023865E-3</v>
      </c>
      <c r="J366" s="2">
        <v>-1.114E-3</v>
      </c>
      <c r="K366" s="2">
        <v>4.1425389761345043E-7</v>
      </c>
      <c r="L366" s="2">
        <f t="shared" si="63"/>
        <v>-0.28072799999999998</v>
      </c>
      <c r="M366" s="2">
        <f t="shared" si="56"/>
        <v>-0.29072799999999999</v>
      </c>
      <c r="N366" s="20">
        <v>69.400000000000006</v>
      </c>
      <c r="O366" s="2">
        <v>2.8901734104046653E-3</v>
      </c>
      <c r="P366" s="2">
        <v>2.8899999999999998E-3</v>
      </c>
      <c r="Q366" s="2">
        <v>1.7341040466556032E-7</v>
      </c>
      <c r="R366" s="2">
        <f t="shared" si="64"/>
        <v>0.72827999999999993</v>
      </c>
      <c r="S366" s="2">
        <f t="shared" si="57"/>
        <v>0.71827999999999992</v>
      </c>
      <c r="T366" s="20">
        <v>9295.2000000000007</v>
      </c>
      <c r="U366" s="4">
        <v>1.0632341061233638E-2</v>
      </c>
      <c r="V366" s="4">
        <v>1.0632999999999998E-2</v>
      </c>
      <c r="W366" s="21">
        <v>-6.5893876636038962E-7</v>
      </c>
      <c r="X366" s="2">
        <f t="shared" si="65"/>
        <v>2.6795159999999996</v>
      </c>
      <c r="Y366" s="2">
        <f t="shared" si="58"/>
        <v>2.6695159999999998</v>
      </c>
      <c r="Z366" s="2"/>
      <c r="AA366" s="23">
        <f t="shared" si="59"/>
        <v>5.9607286883708648</v>
      </c>
      <c r="AB366" s="23">
        <f>AA366-r_f</f>
        <v>5.950728688370865</v>
      </c>
      <c r="AC366" s="22"/>
    </row>
    <row r="367" spans="1:29" x14ac:dyDescent="0.3">
      <c r="A367" s="1">
        <v>39584</v>
      </c>
      <c r="B367" s="19">
        <v>91</v>
      </c>
      <c r="C367" s="3">
        <f t="shared" si="60"/>
        <v>-5.4644808743169399E-3</v>
      </c>
      <c r="D367" s="2">
        <v>-5.4640000000000001E-3</v>
      </c>
      <c r="E367" s="2">
        <v>-4.8087431693977917E-7</v>
      </c>
      <c r="F367" s="2">
        <f t="shared" si="61"/>
        <v>-1.3769279999999999</v>
      </c>
      <c r="G367" s="2">
        <f t="shared" si="55"/>
        <v>-1.3869279999999999</v>
      </c>
      <c r="H367" s="20">
        <v>44.9</v>
      </c>
      <c r="I367" s="3">
        <f t="shared" si="62"/>
        <v>-9.9228224917310443E-3</v>
      </c>
      <c r="J367" s="2">
        <v>-9.9229999999999995E-3</v>
      </c>
      <c r="K367" s="2">
        <v>1.775082689552121E-7</v>
      </c>
      <c r="L367" s="2">
        <f t="shared" si="63"/>
        <v>-2.5005959999999998</v>
      </c>
      <c r="M367" s="2">
        <f t="shared" si="56"/>
        <v>-2.5105959999999996</v>
      </c>
      <c r="N367" s="20">
        <v>69.2</v>
      </c>
      <c r="O367" s="2">
        <v>8.7463556851313205E-3</v>
      </c>
      <c r="P367" s="2">
        <v>8.7460000000000003E-3</v>
      </c>
      <c r="Q367" s="2">
        <v>3.5568513132022694E-7</v>
      </c>
      <c r="R367" s="2">
        <f t="shared" si="64"/>
        <v>2.203992</v>
      </c>
      <c r="S367" s="2">
        <f t="shared" si="57"/>
        <v>2.1939920000000002</v>
      </c>
      <c r="T367" s="20">
        <v>9197.41</v>
      </c>
      <c r="U367" s="4">
        <v>4.3932739118374394E-3</v>
      </c>
      <c r="V367" s="4">
        <v>4.3930000000000002E-3</v>
      </c>
      <c r="W367" s="21">
        <v>2.7391183743917524E-7</v>
      </c>
      <c r="X367" s="2">
        <f t="shared" si="65"/>
        <v>1.1070360000000001</v>
      </c>
      <c r="Y367" s="2">
        <f t="shared" si="58"/>
        <v>1.0970360000000001</v>
      </c>
      <c r="Z367" s="2"/>
      <c r="AA367" s="23">
        <f t="shared" si="59"/>
        <v>29.796456935152055</v>
      </c>
      <c r="AB367" s="23">
        <f>AA367-r_f</f>
        <v>29.786456935152053</v>
      </c>
      <c r="AC367" s="22"/>
    </row>
    <row r="368" spans="1:29" x14ac:dyDescent="0.3">
      <c r="A368" s="1">
        <v>39583</v>
      </c>
      <c r="B368" s="19">
        <v>91.5</v>
      </c>
      <c r="C368" s="3">
        <f t="shared" si="60"/>
        <v>2.5784753363228666E-2</v>
      </c>
      <c r="D368" s="2">
        <v>2.5784999999999999E-2</v>
      </c>
      <c r="E368" s="2">
        <v>-2.4663677133246464E-7</v>
      </c>
      <c r="F368" s="2">
        <f t="shared" si="61"/>
        <v>6.4978199999999999</v>
      </c>
      <c r="G368" s="2">
        <f t="shared" si="55"/>
        <v>6.4878200000000001</v>
      </c>
      <c r="H368" s="20">
        <v>45.35</v>
      </c>
      <c r="I368" s="3">
        <f t="shared" si="62"/>
        <v>5.5432372505543233E-3</v>
      </c>
      <c r="J368" s="2">
        <v>5.5430000000000002E-3</v>
      </c>
      <c r="K368" s="2">
        <v>2.3725055432310266E-7</v>
      </c>
      <c r="L368" s="2">
        <f t="shared" si="63"/>
        <v>1.396836</v>
      </c>
      <c r="M368" s="2">
        <f t="shared" si="56"/>
        <v>1.386836</v>
      </c>
      <c r="N368" s="20">
        <v>68.599999999999994</v>
      </c>
      <c r="O368" s="2">
        <v>0</v>
      </c>
      <c r="P368" s="2">
        <v>0</v>
      </c>
      <c r="Q368" s="2">
        <v>0</v>
      </c>
      <c r="R368" s="2">
        <f t="shared" si="64"/>
        <v>0</v>
      </c>
      <c r="S368" s="2">
        <f t="shared" si="57"/>
        <v>-0.01</v>
      </c>
      <c r="T368" s="20">
        <v>9157.18</v>
      </c>
      <c r="U368" s="4">
        <v>1.538628717668951E-2</v>
      </c>
      <c r="V368" s="4">
        <v>1.5384999999999999E-2</v>
      </c>
      <c r="W368" s="21">
        <v>1.287176689511102E-6</v>
      </c>
      <c r="X368" s="2">
        <f t="shared" si="65"/>
        <v>3.8770199999999999</v>
      </c>
      <c r="Y368" s="2">
        <f t="shared" si="58"/>
        <v>3.8670200000000001</v>
      </c>
      <c r="Z368" s="2"/>
      <c r="AA368" s="23">
        <f t="shared" si="59"/>
        <v>-10.382048823947301</v>
      </c>
      <c r="AB368" s="23">
        <f>AA368-r_f</f>
        <v>-10.392048823947301</v>
      </c>
      <c r="AC368" s="22"/>
    </row>
    <row r="369" spans="1:29" x14ac:dyDescent="0.3">
      <c r="A369" s="1">
        <v>39582</v>
      </c>
      <c r="B369" s="19">
        <v>89.2</v>
      </c>
      <c r="C369" s="3">
        <f t="shared" si="60"/>
        <v>0</v>
      </c>
      <c r="D369" s="2">
        <v>0</v>
      </c>
      <c r="E369" s="2">
        <v>0</v>
      </c>
      <c r="F369" s="2">
        <f t="shared" si="61"/>
        <v>0</v>
      </c>
      <c r="G369" s="2">
        <f t="shared" si="55"/>
        <v>-0.01</v>
      </c>
      <c r="H369" s="20">
        <v>45.1</v>
      </c>
      <c r="I369" s="3">
        <f t="shared" si="62"/>
        <v>2.2222222222222539E-3</v>
      </c>
      <c r="J369" s="2">
        <v>2.222E-3</v>
      </c>
      <c r="K369" s="2">
        <v>2.2222222225386223E-7</v>
      </c>
      <c r="L369" s="2">
        <f t="shared" si="63"/>
        <v>0.559944</v>
      </c>
      <c r="M369" s="2">
        <f t="shared" si="56"/>
        <v>0.54994399999999999</v>
      </c>
      <c r="N369" s="20">
        <v>68.599999999999994</v>
      </c>
      <c r="O369" s="2">
        <v>-4.3541364296082923E-3</v>
      </c>
      <c r="P369" s="2">
        <v>-4.3540000000000002E-3</v>
      </c>
      <c r="Q369" s="2">
        <v>-1.3642960829205603E-7</v>
      </c>
      <c r="R369" s="2">
        <f t="shared" si="64"/>
        <v>-1.097208</v>
      </c>
      <c r="S369" s="2">
        <f t="shared" si="57"/>
        <v>-1.107208</v>
      </c>
      <c r="T369" s="20">
        <v>9018.42</v>
      </c>
      <c r="U369" s="4">
        <v>3.2137386492952819E-3</v>
      </c>
      <c r="V369" s="4">
        <v>3.2140000000000003E-3</v>
      </c>
      <c r="W369" s="21">
        <v>-2.6135070471840216E-7</v>
      </c>
      <c r="X369" s="2">
        <f t="shared" si="65"/>
        <v>0.80992800000000009</v>
      </c>
      <c r="Y369" s="2">
        <f t="shared" si="58"/>
        <v>0.79992800000000008</v>
      </c>
      <c r="Z369" s="2"/>
      <c r="AA369" s="23">
        <f t="shared" si="59"/>
        <v>-10.750292273761838</v>
      </c>
      <c r="AB369" s="23">
        <f>AA369-r_f</f>
        <v>-10.760292273761838</v>
      </c>
      <c r="AC369" s="22"/>
    </row>
    <row r="370" spans="1:29" x14ac:dyDescent="0.3">
      <c r="A370" s="1">
        <v>39581</v>
      </c>
      <c r="B370" s="19">
        <v>89.2</v>
      </c>
      <c r="C370" s="3">
        <f t="shared" si="60"/>
        <v>2.4110218140068987E-2</v>
      </c>
      <c r="D370" s="2">
        <v>2.4109999999999999E-2</v>
      </c>
      <c r="E370" s="2">
        <v>2.1814006898740468E-7</v>
      </c>
      <c r="F370" s="2">
        <f t="shared" si="61"/>
        <v>6.0757199999999996</v>
      </c>
      <c r="G370" s="2">
        <f t="shared" si="55"/>
        <v>6.0657199999999998</v>
      </c>
      <c r="H370" s="20">
        <v>45</v>
      </c>
      <c r="I370" s="3">
        <f t="shared" si="62"/>
        <v>3.4482758620689655E-2</v>
      </c>
      <c r="J370" s="2">
        <v>3.4483E-2</v>
      </c>
      <c r="K370" s="2">
        <v>-2.4137931034506899E-7</v>
      </c>
      <c r="L370" s="2">
        <f t="shared" si="63"/>
        <v>8.6897160000000007</v>
      </c>
      <c r="M370" s="2">
        <f t="shared" si="56"/>
        <v>8.6797160000000009</v>
      </c>
      <c r="N370" s="20">
        <v>68.900000000000006</v>
      </c>
      <c r="O370" s="2">
        <v>1.9230769230769402E-2</v>
      </c>
      <c r="P370" s="2">
        <v>1.9231000000000002E-2</v>
      </c>
      <c r="Q370" s="2">
        <v>-2.3076923059972554E-7</v>
      </c>
      <c r="R370" s="2">
        <f t="shared" si="64"/>
        <v>4.8462120000000004</v>
      </c>
      <c r="S370" s="2">
        <f t="shared" si="57"/>
        <v>4.8362120000000006</v>
      </c>
      <c r="T370" s="20">
        <v>8989.5300000000007</v>
      </c>
      <c r="U370" s="4">
        <v>1.806105288192042E-2</v>
      </c>
      <c r="V370" s="4">
        <v>1.8062000000000002E-2</v>
      </c>
      <c r="W370" s="21">
        <v>-9.4711807958197669E-7</v>
      </c>
      <c r="X370" s="2">
        <f t="shared" si="65"/>
        <v>4.5516240000000003</v>
      </c>
      <c r="Y370" s="2">
        <f t="shared" si="58"/>
        <v>4.5416240000000005</v>
      </c>
      <c r="Z370" s="2"/>
      <c r="AA370" s="23">
        <f t="shared" si="59"/>
        <v>-17.012674088769746</v>
      </c>
      <c r="AB370" s="23">
        <f>AA370-r_f</f>
        <v>-17.022674088769747</v>
      </c>
      <c r="AC370" s="22"/>
    </row>
    <row r="371" spans="1:29" x14ac:dyDescent="0.3">
      <c r="A371" s="1">
        <v>39580</v>
      </c>
      <c r="B371" s="19">
        <v>87.1</v>
      </c>
      <c r="C371" s="3">
        <f t="shared" si="60"/>
        <v>9.2699884125144513E-3</v>
      </c>
      <c r="D371" s="2">
        <v>9.2700000000000005E-3</v>
      </c>
      <c r="E371" s="2">
        <v>-1.1587485549205412E-8</v>
      </c>
      <c r="F371" s="2">
        <f t="shared" si="61"/>
        <v>2.3360400000000001</v>
      </c>
      <c r="G371" s="2">
        <f t="shared" si="55"/>
        <v>2.3260400000000003</v>
      </c>
      <c r="H371" s="20">
        <v>43.5</v>
      </c>
      <c r="I371" s="3">
        <f t="shared" si="62"/>
        <v>-1.1481056257175008E-3</v>
      </c>
      <c r="J371" s="2">
        <v>-1.1479999999999999E-3</v>
      </c>
      <c r="K371" s="2">
        <v>-1.0562571750084328E-7</v>
      </c>
      <c r="L371" s="2">
        <f t="shared" si="63"/>
        <v>-0.289296</v>
      </c>
      <c r="M371" s="2">
        <f t="shared" si="56"/>
        <v>-0.29929600000000001</v>
      </c>
      <c r="N371" s="20">
        <v>67.599999999999994</v>
      </c>
      <c r="O371" s="2">
        <v>1.960784313725486E-2</v>
      </c>
      <c r="P371" s="2">
        <v>1.9608E-2</v>
      </c>
      <c r="Q371" s="2">
        <v>-1.5686274514037368E-7</v>
      </c>
      <c r="R371" s="2">
        <f t="shared" si="64"/>
        <v>4.9412159999999998</v>
      </c>
      <c r="S371" s="2">
        <f t="shared" si="57"/>
        <v>4.931216</v>
      </c>
      <c r="T371" s="20">
        <v>8830.0499999999993</v>
      </c>
      <c r="U371" s="4">
        <v>4.2832494918901296E-3</v>
      </c>
      <c r="V371" s="4">
        <v>4.2820000000000002E-3</v>
      </c>
      <c r="W371" s="21">
        <v>1.2494918901293645E-6</v>
      </c>
      <c r="X371" s="2">
        <f t="shared" si="65"/>
        <v>1.079064</v>
      </c>
      <c r="Y371" s="2">
        <f t="shared" si="58"/>
        <v>1.069064</v>
      </c>
      <c r="Z371" s="2"/>
      <c r="AA371" s="23">
        <f t="shared" si="59"/>
        <v>35.063823545955692</v>
      </c>
      <c r="AB371" s="23">
        <f>AA371-r_f</f>
        <v>35.053823545955694</v>
      </c>
      <c r="AC371" s="22"/>
    </row>
    <row r="372" spans="1:29" x14ac:dyDescent="0.3">
      <c r="A372" s="1">
        <v>39577</v>
      </c>
      <c r="B372" s="19">
        <v>86.3</v>
      </c>
      <c r="C372" s="3">
        <f t="shared" si="60"/>
        <v>1.160092807424528E-3</v>
      </c>
      <c r="D372" s="2">
        <v>1.16E-3</v>
      </c>
      <c r="E372" s="2">
        <v>9.2807424527992927E-8</v>
      </c>
      <c r="F372" s="2">
        <f t="shared" si="61"/>
        <v>0.29232000000000002</v>
      </c>
      <c r="G372" s="2">
        <f t="shared" si="55"/>
        <v>0.28232000000000002</v>
      </c>
      <c r="H372" s="20">
        <v>43.55</v>
      </c>
      <c r="I372" s="3">
        <f t="shared" si="62"/>
        <v>-3.0066815144766178E-2</v>
      </c>
      <c r="J372" s="2">
        <v>-3.0067E-2</v>
      </c>
      <c r="K372" s="2">
        <v>1.84855233821557E-7</v>
      </c>
      <c r="L372" s="2">
        <f t="shared" si="63"/>
        <v>-7.5768839999999997</v>
      </c>
      <c r="M372" s="2">
        <f t="shared" si="56"/>
        <v>-7.5868839999999995</v>
      </c>
      <c r="N372" s="20">
        <v>66.3</v>
      </c>
      <c r="O372" s="2">
        <v>-1.7777777777777819E-2</v>
      </c>
      <c r="P372" s="2">
        <v>-1.7778000000000002E-2</v>
      </c>
      <c r="Q372" s="2">
        <v>2.2222222218273857E-7</v>
      </c>
      <c r="R372" s="2">
        <f t="shared" si="64"/>
        <v>-4.4800560000000003</v>
      </c>
      <c r="S372" s="2">
        <f t="shared" si="57"/>
        <v>-4.490056</v>
      </c>
      <c r="T372" s="20">
        <v>8792.39</v>
      </c>
      <c r="U372" s="4">
        <v>-8.371848573639264E-3</v>
      </c>
      <c r="V372" s="4">
        <v>-8.371E-3</v>
      </c>
      <c r="W372" s="21">
        <v>-8.4857363926403584E-7</v>
      </c>
      <c r="X372" s="2">
        <f t="shared" si="65"/>
        <v>-2.1094919999999999</v>
      </c>
      <c r="Y372" s="2">
        <f t="shared" si="58"/>
        <v>-2.1194919999999997</v>
      </c>
      <c r="Z372" s="2"/>
      <c r="AA372" s="23">
        <f t="shared" si="59"/>
        <v>10.810405952218593</v>
      </c>
      <c r="AB372" s="23">
        <f>AA372-r_f</f>
        <v>10.800405952218593</v>
      </c>
      <c r="AC372" s="22"/>
    </row>
    <row r="373" spans="1:29" x14ac:dyDescent="0.3">
      <c r="A373" s="1">
        <v>39576</v>
      </c>
      <c r="B373" s="19">
        <v>86.2</v>
      </c>
      <c r="C373" s="3">
        <f t="shared" si="60"/>
        <v>7.009345794392623E-3</v>
      </c>
      <c r="D373" s="2">
        <v>7.0089999999999996E-3</v>
      </c>
      <c r="E373" s="2">
        <v>3.4579439262341638E-7</v>
      </c>
      <c r="F373" s="2">
        <f t="shared" si="61"/>
        <v>1.7662679999999999</v>
      </c>
      <c r="G373" s="2">
        <f t="shared" si="55"/>
        <v>1.7562679999999999</v>
      </c>
      <c r="H373" s="20">
        <v>44.9</v>
      </c>
      <c r="I373" s="3">
        <f t="shared" si="62"/>
        <v>-2.3913043478260902E-2</v>
      </c>
      <c r="J373" s="2">
        <v>-2.3913000000000004E-2</v>
      </c>
      <c r="K373" s="2">
        <v>-4.3478260897816812E-8</v>
      </c>
      <c r="L373" s="2">
        <f t="shared" si="63"/>
        <v>-6.0260760000000007</v>
      </c>
      <c r="M373" s="2">
        <f t="shared" si="56"/>
        <v>-6.0360760000000004</v>
      </c>
      <c r="N373" s="20">
        <v>67.5</v>
      </c>
      <c r="O373" s="2">
        <v>-1.026392961876837E-2</v>
      </c>
      <c r="P373" s="2">
        <v>-1.0264000000000001E-2</v>
      </c>
      <c r="Q373" s="2">
        <v>7.038123163091714E-8</v>
      </c>
      <c r="R373" s="2">
        <f t="shared" si="64"/>
        <v>-2.5865279999999999</v>
      </c>
      <c r="S373" s="2">
        <f t="shared" si="57"/>
        <v>-2.5965279999999997</v>
      </c>
      <c r="T373" s="20">
        <v>8866.6200000000008</v>
      </c>
      <c r="U373" s="4">
        <v>-6.6903120427856599E-3</v>
      </c>
      <c r="V373" s="4">
        <v>-6.6909999999999999E-3</v>
      </c>
      <c r="W373" s="21">
        <v>6.8795721433999313E-7</v>
      </c>
      <c r="X373" s="2">
        <f t="shared" si="65"/>
        <v>-1.686132</v>
      </c>
      <c r="Y373" s="2">
        <f t="shared" si="58"/>
        <v>-1.696132</v>
      </c>
      <c r="Z373" s="2"/>
      <c r="AA373" s="23">
        <f t="shared" si="59"/>
        <v>14.777937469619051</v>
      </c>
      <c r="AB373" s="23">
        <f>AA373-r_f</f>
        <v>14.767937469619051</v>
      </c>
      <c r="AC373" s="22"/>
    </row>
    <row r="374" spans="1:29" x14ac:dyDescent="0.3">
      <c r="A374" s="1">
        <v>39575</v>
      </c>
      <c r="B374" s="19">
        <v>85.6</v>
      </c>
      <c r="C374" s="3">
        <f t="shared" si="60"/>
        <v>2.3419203747071268E-3</v>
      </c>
      <c r="D374" s="2">
        <v>2.3419999999999999E-3</v>
      </c>
      <c r="E374" s="2">
        <v>-7.9625292873086728E-8</v>
      </c>
      <c r="F374" s="2">
        <f t="shared" si="61"/>
        <v>0.59018399999999993</v>
      </c>
      <c r="G374" s="2">
        <f t="shared" si="55"/>
        <v>0.58018399999999992</v>
      </c>
      <c r="H374" s="20">
        <v>46</v>
      </c>
      <c r="I374" s="3">
        <f t="shared" si="62"/>
        <v>2.678571428571435E-2</v>
      </c>
      <c r="J374" s="2">
        <v>2.6785999999999997E-2</v>
      </c>
      <c r="K374" s="2">
        <v>-2.8571428564716506E-7</v>
      </c>
      <c r="L374" s="2">
        <f t="shared" si="63"/>
        <v>6.7500719999999994</v>
      </c>
      <c r="M374" s="2">
        <f t="shared" si="56"/>
        <v>6.7400719999999996</v>
      </c>
      <c r="N374" s="20">
        <v>68.2</v>
      </c>
      <c r="O374" s="2">
        <v>2.9411764705882769E-3</v>
      </c>
      <c r="P374" s="2">
        <v>2.9409999999999996E-3</v>
      </c>
      <c r="Q374" s="2">
        <v>1.7647058827728254E-7</v>
      </c>
      <c r="R374" s="2">
        <f t="shared" si="64"/>
        <v>0.7411319999999999</v>
      </c>
      <c r="S374" s="2">
        <f t="shared" si="57"/>
        <v>0.73113199999999989</v>
      </c>
      <c r="T374" s="20">
        <v>8926.34</v>
      </c>
      <c r="U374" s="4">
        <v>7.7867357917755882E-3</v>
      </c>
      <c r="V374" s="4">
        <v>7.7859999999999995E-3</v>
      </c>
      <c r="W374" s="21">
        <v>7.3579177558864145E-7</v>
      </c>
      <c r="X374" s="2">
        <f t="shared" si="65"/>
        <v>1.9620719999999998</v>
      </c>
      <c r="Y374" s="2">
        <f t="shared" si="58"/>
        <v>1.9520719999999998</v>
      </c>
      <c r="Z374" s="2"/>
      <c r="AA374" s="23">
        <f t="shared" si="59"/>
        <v>-32.597812625016999</v>
      </c>
      <c r="AB374" s="23">
        <f>AA374-r_f</f>
        <v>-32.607812625016997</v>
      </c>
      <c r="AC374" s="22"/>
    </row>
    <row r="375" spans="1:29" x14ac:dyDescent="0.3">
      <c r="A375" s="1">
        <v>39574</v>
      </c>
      <c r="B375" s="19">
        <v>85.4</v>
      </c>
      <c r="C375" s="3">
        <f t="shared" si="60"/>
        <v>-2.0642201834862352E-2</v>
      </c>
      <c r="D375" s="2">
        <v>-2.0642000000000001E-2</v>
      </c>
      <c r="E375" s="2">
        <v>-2.0183486235114678E-7</v>
      </c>
      <c r="F375" s="2">
        <f t="shared" si="61"/>
        <v>-5.201784</v>
      </c>
      <c r="G375" s="2">
        <f t="shared" si="55"/>
        <v>-5.2117839999999998</v>
      </c>
      <c r="H375" s="20">
        <v>44.8</v>
      </c>
      <c r="I375" s="3">
        <f t="shared" si="62"/>
        <v>-6.651884700665283E-3</v>
      </c>
      <c r="J375" s="2">
        <v>-6.6519999999999999E-3</v>
      </c>
      <c r="K375" s="2">
        <v>1.1529933471692011E-7</v>
      </c>
      <c r="L375" s="2">
        <f t="shared" si="63"/>
        <v>-1.676304</v>
      </c>
      <c r="M375" s="2">
        <f t="shared" si="56"/>
        <v>-1.686304</v>
      </c>
      <c r="N375" s="20">
        <v>68</v>
      </c>
      <c r="O375" s="2">
        <v>1.1904761904761862E-2</v>
      </c>
      <c r="P375" s="2">
        <v>1.1904999999999999E-2</v>
      </c>
      <c r="Q375" s="2">
        <v>-2.3809523813644873E-7</v>
      </c>
      <c r="R375" s="2">
        <f t="shared" si="64"/>
        <v>3.0000599999999995</v>
      </c>
      <c r="S375" s="2">
        <f t="shared" si="57"/>
        <v>2.9900599999999997</v>
      </c>
      <c r="T375" s="20">
        <v>8857.3700000000008</v>
      </c>
      <c r="U375" s="4">
        <v>2.2971414733617694E-3</v>
      </c>
      <c r="V375" s="4">
        <v>2.2980000000000001E-3</v>
      </c>
      <c r="W375" s="21">
        <v>-8.5852663823070274E-7</v>
      </c>
      <c r="X375" s="2">
        <f t="shared" si="65"/>
        <v>0.57909600000000006</v>
      </c>
      <c r="Y375" s="2">
        <f t="shared" si="58"/>
        <v>0.56909600000000005</v>
      </c>
      <c r="Z375" s="2"/>
      <c r="AA375" s="23">
        <f t="shared" si="59"/>
        <v>32.297402876207677</v>
      </c>
      <c r="AB375" s="23">
        <f>AA375-r_f</f>
        <v>32.287402876207679</v>
      </c>
      <c r="AC375" s="22"/>
    </row>
    <row r="376" spans="1:29" x14ac:dyDescent="0.3">
      <c r="A376" s="1">
        <v>39573</v>
      </c>
      <c r="B376" s="19">
        <v>87.2</v>
      </c>
      <c r="C376" s="3">
        <f t="shared" si="60"/>
        <v>-1.3574660633484194E-2</v>
      </c>
      <c r="D376" s="2">
        <v>-1.3574999999999999E-2</v>
      </c>
      <c r="E376" s="2">
        <v>3.3936651580405985E-7</v>
      </c>
      <c r="F376" s="2">
        <f t="shared" si="61"/>
        <v>-3.4208999999999996</v>
      </c>
      <c r="G376" s="2">
        <f t="shared" si="55"/>
        <v>-3.4308999999999994</v>
      </c>
      <c r="H376" s="20">
        <v>45.1</v>
      </c>
      <c r="I376" s="3">
        <f t="shared" si="62"/>
        <v>4.5191193511008178E-2</v>
      </c>
      <c r="J376" s="2">
        <v>4.5191000000000002E-2</v>
      </c>
      <c r="K376" s="2">
        <v>1.9351100817577294E-7</v>
      </c>
      <c r="L376" s="2">
        <f t="shared" si="63"/>
        <v>11.388132000000001</v>
      </c>
      <c r="M376" s="2">
        <f t="shared" si="56"/>
        <v>11.378132000000001</v>
      </c>
      <c r="N376" s="20">
        <v>67.2</v>
      </c>
      <c r="O376" s="2">
        <v>-1.1764705882352899E-2</v>
      </c>
      <c r="P376" s="2">
        <v>-1.1765000000000001E-2</v>
      </c>
      <c r="Q376" s="2">
        <v>2.9411764710177146E-7</v>
      </c>
      <c r="R376" s="2">
        <f t="shared" si="64"/>
        <v>-2.9647800000000002</v>
      </c>
      <c r="S376" s="2">
        <f t="shared" si="57"/>
        <v>-2.97478</v>
      </c>
      <c r="T376" s="20">
        <v>8837.07</v>
      </c>
      <c r="U376" s="4">
        <v>-1.4119279800705686E-2</v>
      </c>
      <c r="V376" s="4">
        <v>-1.4119E-2</v>
      </c>
      <c r="W376" s="21">
        <v>-2.7980070568638105E-7</v>
      </c>
      <c r="X376" s="2">
        <f t="shared" si="65"/>
        <v>-3.5579879999999999</v>
      </c>
      <c r="Y376" s="2">
        <f t="shared" si="58"/>
        <v>-3.5679879999999997</v>
      </c>
      <c r="Z376" s="2"/>
      <c r="AA376" s="23">
        <f t="shared" si="59"/>
        <v>-82.559446112287219</v>
      </c>
      <c r="AB376" s="23">
        <f>AA376-r_f</f>
        <v>-82.569446112287224</v>
      </c>
      <c r="AC376" s="22"/>
    </row>
    <row r="377" spans="1:29" x14ac:dyDescent="0.3">
      <c r="A377" s="1">
        <v>39570</v>
      </c>
      <c r="B377" s="19">
        <v>88.4</v>
      </c>
      <c r="C377" s="3">
        <f t="shared" si="60"/>
        <v>1.6091954022988571E-2</v>
      </c>
      <c r="D377" s="2">
        <v>1.6091999999999999E-2</v>
      </c>
      <c r="E377" s="2">
        <v>-4.597701142722288E-8</v>
      </c>
      <c r="F377" s="2">
        <f t="shared" si="61"/>
        <v>4.0551839999999997</v>
      </c>
      <c r="G377" s="2">
        <f t="shared" si="55"/>
        <v>4.0451839999999999</v>
      </c>
      <c r="H377" s="20">
        <v>43.15</v>
      </c>
      <c r="I377" s="3">
        <f t="shared" si="62"/>
        <v>6.9392812887236602E-2</v>
      </c>
      <c r="J377" s="2">
        <v>6.9392999999999996E-2</v>
      </c>
      <c r="K377" s="2">
        <v>-1.8711276339455907E-7</v>
      </c>
      <c r="L377" s="2">
        <f t="shared" si="63"/>
        <v>17.487036</v>
      </c>
      <c r="M377" s="2">
        <f t="shared" si="56"/>
        <v>17.477035999999998</v>
      </c>
      <c r="N377" s="20">
        <v>68</v>
      </c>
      <c r="O377" s="2">
        <v>1.9490254872563676E-2</v>
      </c>
      <c r="P377" s="2">
        <v>1.949E-2</v>
      </c>
      <c r="Q377" s="2">
        <v>2.5487256367570654E-7</v>
      </c>
      <c r="R377" s="2">
        <f t="shared" si="64"/>
        <v>4.9114800000000001</v>
      </c>
      <c r="S377" s="2">
        <f t="shared" si="57"/>
        <v>4.9014800000000003</v>
      </c>
      <c r="T377" s="20">
        <v>8963.6299999999992</v>
      </c>
      <c r="U377" s="4">
        <v>4.9002681638399366E-3</v>
      </c>
      <c r="V377" s="4">
        <v>4.8999999999999998E-3</v>
      </c>
      <c r="W377" s="21">
        <v>2.6816383993672616E-7</v>
      </c>
      <c r="X377" s="2">
        <f t="shared" si="65"/>
        <v>1.2347999999999999</v>
      </c>
      <c r="Y377" s="2">
        <f t="shared" si="58"/>
        <v>1.2247999999999999</v>
      </c>
      <c r="Z377" s="2"/>
      <c r="AA377" s="23">
        <f t="shared" si="59"/>
        <v>-64.642798685249119</v>
      </c>
      <c r="AB377" s="23">
        <f>AA377-r_f</f>
        <v>-64.652798685249124</v>
      </c>
      <c r="AC377" s="22"/>
    </row>
    <row r="378" spans="1:29" x14ac:dyDescent="0.3">
      <c r="A378" s="1">
        <v>39568</v>
      </c>
      <c r="B378" s="19">
        <v>87</v>
      </c>
      <c r="C378" s="3">
        <f t="shared" si="60"/>
        <v>-1.8058690744920929E-2</v>
      </c>
      <c r="D378" s="2">
        <v>-1.8059000000000002E-2</v>
      </c>
      <c r="E378" s="2">
        <v>3.0925507907286764E-7</v>
      </c>
      <c r="F378" s="2">
        <f t="shared" si="61"/>
        <v>-4.5508680000000004</v>
      </c>
      <c r="G378" s="2">
        <f t="shared" si="55"/>
        <v>-4.5608680000000001</v>
      </c>
      <c r="H378" s="20">
        <v>40.35</v>
      </c>
      <c r="I378" s="3">
        <f t="shared" si="62"/>
        <v>8.7500000000000355E-3</v>
      </c>
      <c r="J378" s="2">
        <v>8.7500000000000008E-3</v>
      </c>
      <c r="K378" s="2">
        <v>3.4694469519536142E-17</v>
      </c>
      <c r="L378" s="2">
        <f t="shared" si="63"/>
        <v>2.2050000000000001</v>
      </c>
      <c r="M378" s="2">
        <f t="shared" si="56"/>
        <v>2.1950000000000003</v>
      </c>
      <c r="N378" s="20">
        <v>66.7</v>
      </c>
      <c r="O378" s="2">
        <v>3.0911901081916538E-2</v>
      </c>
      <c r="P378" s="2">
        <v>3.0912000000000002E-2</v>
      </c>
      <c r="Q378" s="2">
        <v>-9.8918083463878093E-8</v>
      </c>
      <c r="R378" s="2">
        <f t="shared" si="64"/>
        <v>7.7898240000000003</v>
      </c>
      <c r="S378" s="2">
        <f t="shared" si="57"/>
        <v>7.7798240000000005</v>
      </c>
      <c r="T378" s="20">
        <v>8919.92</v>
      </c>
      <c r="U378" s="4">
        <v>3.1692334683650547E-3</v>
      </c>
      <c r="V378" s="4">
        <v>3.1700000000000001E-3</v>
      </c>
      <c r="W378" s="21">
        <v>-7.6653163494540266E-7</v>
      </c>
      <c r="X378" s="2">
        <f t="shared" si="65"/>
        <v>0.79883999999999999</v>
      </c>
      <c r="Y378" s="2">
        <f t="shared" si="58"/>
        <v>0.78883999999999999</v>
      </c>
      <c r="Z378" s="2"/>
      <c r="AA378" s="23">
        <f t="shared" si="59"/>
        <v>43.804230570856873</v>
      </c>
      <c r="AB378" s="23">
        <f>AA378-r_f</f>
        <v>43.794230570856875</v>
      </c>
      <c r="AC378" s="22"/>
    </row>
    <row r="379" spans="1:29" x14ac:dyDescent="0.3">
      <c r="A379" s="1">
        <v>39567</v>
      </c>
      <c r="B379" s="19">
        <v>88.6</v>
      </c>
      <c r="C379" s="3">
        <f t="shared" si="60"/>
        <v>-3.0634573304157673E-2</v>
      </c>
      <c r="D379" s="2">
        <v>-3.0634999999999999E-2</v>
      </c>
      <c r="E379" s="2">
        <v>4.266958423260192E-7</v>
      </c>
      <c r="F379" s="2">
        <f t="shared" si="61"/>
        <v>-7.7200199999999999</v>
      </c>
      <c r="G379" s="2">
        <f t="shared" si="55"/>
        <v>-7.7300199999999997</v>
      </c>
      <c r="H379" s="20">
        <v>40</v>
      </c>
      <c r="I379" s="3">
        <f t="shared" si="62"/>
        <v>2.0408163265306048E-2</v>
      </c>
      <c r="J379" s="2">
        <v>2.0407999999999999E-2</v>
      </c>
      <c r="K379" s="2">
        <v>1.6326530604890421E-7</v>
      </c>
      <c r="L379" s="2">
        <f t="shared" si="63"/>
        <v>5.1428159999999998</v>
      </c>
      <c r="M379" s="2">
        <f t="shared" si="56"/>
        <v>5.132816</v>
      </c>
      <c r="N379" s="20">
        <v>64.7</v>
      </c>
      <c r="O379" s="2">
        <v>-2.7067669172932289E-2</v>
      </c>
      <c r="P379" s="2">
        <v>-2.7067999999999998E-2</v>
      </c>
      <c r="Q379" s="2">
        <v>3.3082706770923287E-7</v>
      </c>
      <c r="R379" s="2">
        <f t="shared" si="64"/>
        <v>-6.8211359999999992</v>
      </c>
      <c r="S379" s="2">
        <f t="shared" si="57"/>
        <v>-6.831135999999999</v>
      </c>
      <c r="T379" s="20">
        <v>8891.74</v>
      </c>
      <c r="U379" s="4">
        <v>-2.0690338781444179E-2</v>
      </c>
      <c r="V379" s="4">
        <v>-2.069E-2</v>
      </c>
      <c r="W379" s="21">
        <v>-3.3878144417923139E-7</v>
      </c>
      <c r="X379" s="2">
        <f t="shared" si="65"/>
        <v>-5.2138799999999996</v>
      </c>
      <c r="Y379" s="2">
        <f t="shared" si="58"/>
        <v>-5.2238799999999994</v>
      </c>
      <c r="Z379" s="2"/>
      <c r="AA379" s="23">
        <f t="shared" si="59"/>
        <v>-72.958750118435248</v>
      </c>
      <c r="AB379" s="23">
        <f>AA379-r_f</f>
        <v>-72.968750118435253</v>
      </c>
      <c r="AC379" s="22"/>
    </row>
    <row r="380" spans="1:29" x14ac:dyDescent="0.3">
      <c r="A380" s="1">
        <v>39566</v>
      </c>
      <c r="B380" s="19">
        <v>91.4</v>
      </c>
      <c r="C380" s="3">
        <f t="shared" si="60"/>
        <v>3.6281179138322024E-2</v>
      </c>
      <c r="D380" s="2">
        <v>3.6281000000000001E-2</v>
      </c>
      <c r="E380" s="2">
        <v>1.7913832202343105E-7</v>
      </c>
      <c r="F380" s="2">
        <f t="shared" si="61"/>
        <v>9.142812000000001</v>
      </c>
      <c r="G380" s="2">
        <f t="shared" si="55"/>
        <v>9.1328120000000013</v>
      </c>
      <c r="H380" s="20">
        <v>39.200000000000003</v>
      </c>
      <c r="I380" s="3">
        <f t="shared" si="62"/>
        <v>5.1282051282052011E-3</v>
      </c>
      <c r="J380" s="2">
        <v>5.1280000000000006E-3</v>
      </c>
      <c r="K380" s="2">
        <v>2.0512820520044578E-7</v>
      </c>
      <c r="L380" s="2">
        <f t="shared" si="63"/>
        <v>1.2922560000000001</v>
      </c>
      <c r="M380" s="2">
        <f t="shared" si="56"/>
        <v>1.2822560000000001</v>
      </c>
      <c r="N380" s="20">
        <v>66.5</v>
      </c>
      <c r="O380" s="2">
        <v>2.7820710973724839E-2</v>
      </c>
      <c r="P380" s="2">
        <v>2.7820999999999999E-2</v>
      </c>
      <c r="Q380" s="2">
        <v>-2.8902627515967061E-7</v>
      </c>
      <c r="R380" s="2">
        <f t="shared" si="64"/>
        <v>7.0108919999999992</v>
      </c>
      <c r="S380" s="2">
        <f t="shared" si="57"/>
        <v>7.0008919999999994</v>
      </c>
      <c r="T380" s="20">
        <v>9079.6</v>
      </c>
      <c r="U380" s="4">
        <v>1.4726475581230358E-2</v>
      </c>
      <c r="V380" s="4">
        <v>1.4726E-2</v>
      </c>
      <c r="W380" s="21">
        <v>4.7558123035876254E-7</v>
      </c>
      <c r="X380" s="2">
        <f t="shared" si="65"/>
        <v>3.7109519999999998</v>
      </c>
      <c r="Y380" s="2">
        <f t="shared" si="58"/>
        <v>3.700952</v>
      </c>
      <c r="Z380" s="2"/>
      <c r="AA380" s="23">
        <f t="shared" si="59"/>
        <v>37.938099077465779</v>
      </c>
      <c r="AB380" s="23">
        <f>AA380-r_f</f>
        <v>37.928099077465781</v>
      </c>
      <c r="AC380" s="22"/>
    </row>
    <row r="381" spans="1:29" x14ac:dyDescent="0.3">
      <c r="A381" s="1">
        <v>39563</v>
      </c>
      <c r="B381" s="19">
        <v>88.2</v>
      </c>
      <c r="C381" s="3">
        <f t="shared" si="60"/>
        <v>-1.1210762331838564E-2</v>
      </c>
      <c r="D381" s="2">
        <v>-1.1211E-2</v>
      </c>
      <c r="E381" s="2">
        <v>2.376681614360554E-7</v>
      </c>
      <c r="F381" s="2">
        <f t="shared" si="61"/>
        <v>-2.8251720000000002</v>
      </c>
      <c r="G381" s="2">
        <f t="shared" si="55"/>
        <v>-2.835172</v>
      </c>
      <c r="H381" s="20">
        <v>39</v>
      </c>
      <c r="I381" s="3">
        <f t="shared" si="62"/>
        <v>-5.1020408163266031E-3</v>
      </c>
      <c r="J381" s="2">
        <v>-5.1019999999999998E-3</v>
      </c>
      <c r="K381" s="2">
        <v>-4.0816326603299036E-8</v>
      </c>
      <c r="L381" s="2">
        <f t="shared" si="63"/>
        <v>-1.285704</v>
      </c>
      <c r="M381" s="2">
        <f t="shared" si="56"/>
        <v>-1.295704</v>
      </c>
      <c r="N381" s="20">
        <v>64.7</v>
      </c>
      <c r="O381" s="2">
        <v>1.2519561815336529E-2</v>
      </c>
      <c r="P381" s="2">
        <v>1.252E-2</v>
      </c>
      <c r="Q381" s="2">
        <v>-4.3818466347045337E-7</v>
      </c>
      <c r="R381" s="2">
        <f t="shared" si="64"/>
        <v>3.1550400000000001</v>
      </c>
      <c r="S381" s="2">
        <f t="shared" si="57"/>
        <v>3.1450400000000003</v>
      </c>
      <c r="T381" s="20">
        <v>8947.83</v>
      </c>
      <c r="U381" s="4">
        <v>-4.7273014449970138E-3</v>
      </c>
      <c r="V381" s="4">
        <v>-4.7279999999999996E-3</v>
      </c>
      <c r="W381" s="21">
        <v>6.9855500298577483E-7</v>
      </c>
      <c r="X381" s="2">
        <f t="shared" si="65"/>
        <v>-1.1914559999999998</v>
      </c>
      <c r="Y381" s="2">
        <f t="shared" si="58"/>
        <v>-1.2014559999999999</v>
      </c>
      <c r="Z381" s="2"/>
      <c r="AA381" s="23">
        <f t="shared" si="59"/>
        <v>30.247636657209636</v>
      </c>
      <c r="AB381" s="23">
        <f>AA381-r_f</f>
        <v>30.237636657209634</v>
      </c>
      <c r="AC381" s="22"/>
    </row>
    <row r="382" spans="1:29" x14ac:dyDescent="0.3">
      <c r="A382" s="1">
        <v>39562</v>
      </c>
      <c r="B382" s="19">
        <v>89.2</v>
      </c>
      <c r="C382" s="3">
        <f t="shared" si="60"/>
        <v>-3.3519553072625381E-3</v>
      </c>
      <c r="D382" s="2">
        <v>-3.3519999999999999E-3</v>
      </c>
      <c r="E382" s="2">
        <v>4.4692737461837079E-8</v>
      </c>
      <c r="F382" s="2">
        <f t="shared" si="61"/>
        <v>-0.84470400000000001</v>
      </c>
      <c r="G382" s="2">
        <f t="shared" si="55"/>
        <v>-0.85470400000000002</v>
      </c>
      <c r="H382" s="20">
        <v>39.200000000000003</v>
      </c>
      <c r="I382" s="3">
        <f t="shared" si="62"/>
        <v>3.4300791556728348E-2</v>
      </c>
      <c r="J382" s="2">
        <v>3.4300999999999998E-2</v>
      </c>
      <c r="K382" s="2">
        <v>-2.0844327165009391E-7</v>
      </c>
      <c r="L382" s="2">
        <f t="shared" si="63"/>
        <v>8.643851999999999</v>
      </c>
      <c r="M382" s="2">
        <f t="shared" si="56"/>
        <v>8.6338519999999992</v>
      </c>
      <c r="N382" s="20">
        <v>63.9</v>
      </c>
      <c r="O382" s="2">
        <v>-1.0835913312693433E-2</v>
      </c>
      <c r="P382" s="2">
        <v>-1.0835999999999998E-2</v>
      </c>
      <c r="Q382" s="2">
        <v>8.6687306565663702E-8</v>
      </c>
      <c r="R382" s="2">
        <f t="shared" si="64"/>
        <v>-2.7306719999999998</v>
      </c>
      <c r="S382" s="2">
        <f t="shared" si="57"/>
        <v>-2.7406719999999996</v>
      </c>
      <c r="T382" s="20">
        <v>8990.33</v>
      </c>
      <c r="U382" s="4">
        <v>-2.0158761346240994E-3</v>
      </c>
      <c r="V382" s="4">
        <v>-2.0150000000000003E-3</v>
      </c>
      <c r="W382" s="21">
        <v>-8.7613462409910983E-7</v>
      </c>
      <c r="X382" s="2">
        <f t="shared" si="65"/>
        <v>-0.50778000000000012</v>
      </c>
      <c r="Y382" s="2">
        <f t="shared" si="58"/>
        <v>-0.51778000000000013</v>
      </c>
      <c r="Z382" s="2"/>
      <c r="AA382" s="23">
        <f t="shared" si="59"/>
        <v>-66.714050656020717</v>
      </c>
      <c r="AB382" s="23">
        <f>AA382-r_f</f>
        <v>-66.724050656020722</v>
      </c>
      <c r="AC382" s="22"/>
    </row>
    <row r="383" spans="1:29" x14ac:dyDescent="0.3">
      <c r="A383" s="1">
        <v>39561</v>
      </c>
      <c r="B383" s="19">
        <v>89.5</v>
      </c>
      <c r="C383" s="3">
        <f t="shared" si="60"/>
        <v>-3.3407572383073181E-3</v>
      </c>
      <c r="D383" s="2">
        <v>-3.3410000000000002E-3</v>
      </c>
      <c r="E383" s="2">
        <v>2.4276169268214187E-7</v>
      </c>
      <c r="F383" s="2">
        <f t="shared" si="61"/>
        <v>-0.84193200000000001</v>
      </c>
      <c r="G383" s="2">
        <f t="shared" si="55"/>
        <v>-0.85193200000000002</v>
      </c>
      <c r="H383" s="20">
        <v>37.9</v>
      </c>
      <c r="I383" s="3">
        <f t="shared" si="62"/>
        <v>1.0666666666666628E-2</v>
      </c>
      <c r="J383" s="2">
        <v>1.0666999999999999E-2</v>
      </c>
      <c r="K383" s="2">
        <v>-3.3333333337125237E-7</v>
      </c>
      <c r="L383" s="2">
        <f t="shared" si="63"/>
        <v>2.6880839999999999</v>
      </c>
      <c r="M383" s="2">
        <f t="shared" si="56"/>
        <v>2.6780840000000001</v>
      </c>
      <c r="N383" s="20">
        <v>64.599999999999994</v>
      </c>
      <c r="O383" s="2">
        <v>-4.0118870728083254E-2</v>
      </c>
      <c r="P383" s="2">
        <v>-4.0118999999999995E-2</v>
      </c>
      <c r="Q383" s="2">
        <v>1.2927191674061422E-7</v>
      </c>
      <c r="R383" s="2">
        <f t="shared" si="64"/>
        <v>-10.109988</v>
      </c>
      <c r="S383" s="2">
        <f t="shared" si="57"/>
        <v>-10.119987999999999</v>
      </c>
      <c r="T383" s="20">
        <v>9008.49</v>
      </c>
      <c r="U383" s="4">
        <v>-3.1823840216880376E-3</v>
      </c>
      <c r="V383" s="4">
        <v>-3.1830000000000001E-3</v>
      </c>
      <c r="W383" s="21">
        <v>6.1597831196250757E-7</v>
      </c>
      <c r="X383" s="2">
        <f t="shared" si="65"/>
        <v>-0.80211600000000005</v>
      </c>
      <c r="Y383" s="2">
        <f t="shared" si="58"/>
        <v>-0.81211600000000006</v>
      </c>
      <c r="Z383" s="2"/>
      <c r="AA383" s="23">
        <f t="shared" si="59"/>
        <v>-84.980158961978688</v>
      </c>
      <c r="AB383" s="23">
        <f>AA383-r_f</f>
        <v>-84.990158961978693</v>
      </c>
      <c r="AC383" s="22"/>
    </row>
    <row r="384" spans="1:29" x14ac:dyDescent="0.3">
      <c r="A384" s="1">
        <v>39560</v>
      </c>
      <c r="B384" s="19">
        <v>89.8</v>
      </c>
      <c r="C384" s="3">
        <f t="shared" si="60"/>
        <v>-2.2850924918389644E-2</v>
      </c>
      <c r="D384" s="2">
        <v>-2.2851E-2</v>
      </c>
      <c r="E384" s="2">
        <v>7.5081610356048101E-8</v>
      </c>
      <c r="F384" s="2">
        <f t="shared" si="61"/>
        <v>-5.7584520000000001</v>
      </c>
      <c r="G384" s="2">
        <f t="shared" si="55"/>
        <v>-5.7684519999999999</v>
      </c>
      <c r="H384" s="20">
        <v>37.5</v>
      </c>
      <c r="I384" s="3">
        <f t="shared" si="62"/>
        <v>1.078167115902961E-2</v>
      </c>
      <c r="J384" s="2">
        <v>1.0782E-2</v>
      </c>
      <c r="K384" s="2">
        <v>-3.2884097038964055E-7</v>
      </c>
      <c r="L384" s="2">
        <f t="shared" si="63"/>
        <v>2.7170640000000001</v>
      </c>
      <c r="M384" s="2">
        <f t="shared" si="56"/>
        <v>2.7070640000000004</v>
      </c>
      <c r="N384" s="20">
        <v>67.3</v>
      </c>
      <c r="O384" s="2">
        <v>-1.4836795252226784E-3</v>
      </c>
      <c r="P384" s="2">
        <v>-1.4840000000000001E-3</v>
      </c>
      <c r="Q384" s="2">
        <v>3.2047477732167519E-7</v>
      </c>
      <c r="R384" s="2">
        <f t="shared" si="64"/>
        <v>-0.37396800000000002</v>
      </c>
      <c r="S384" s="2">
        <f t="shared" si="57"/>
        <v>-0.38396800000000003</v>
      </c>
      <c r="T384" s="20">
        <v>9037.25</v>
      </c>
      <c r="U384" s="4">
        <v>-5.0719340505453632E-3</v>
      </c>
      <c r="V384" s="4">
        <v>-5.0720000000000001E-3</v>
      </c>
      <c r="W384" s="21">
        <v>6.5949454636921034E-8</v>
      </c>
      <c r="X384" s="2">
        <f t="shared" si="65"/>
        <v>-1.2781439999999999</v>
      </c>
      <c r="Y384" s="2">
        <f t="shared" si="58"/>
        <v>-1.288144</v>
      </c>
      <c r="Z384" s="2"/>
      <c r="AA384" s="23">
        <f t="shared" si="59"/>
        <v>-15.385597274895121</v>
      </c>
      <c r="AB384" s="23">
        <f>AA384-r_f</f>
        <v>-15.39559727489512</v>
      </c>
      <c r="AC384" s="22"/>
    </row>
    <row r="385" spans="1:29" x14ac:dyDescent="0.3">
      <c r="A385" s="1">
        <v>39559</v>
      </c>
      <c r="B385" s="19">
        <v>91.9</v>
      </c>
      <c r="C385" s="3">
        <f t="shared" si="60"/>
        <v>7.6754385964912589E-3</v>
      </c>
      <c r="D385" s="2">
        <v>7.6749999999999995E-3</v>
      </c>
      <c r="E385" s="2">
        <v>4.3859649125933819E-7</v>
      </c>
      <c r="F385" s="2">
        <f t="shared" si="61"/>
        <v>1.9340999999999999</v>
      </c>
      <c r="G385" s="2">
        <f t="shared" si="55"/>
        <v>1.9240999999999999</v>
      </c>
      <c r="H385" s="20">
        <v>37.1</v>
      </c>
      <c r="I385" s="3">
        <f t="shared" si="62"/>
        <v>-1.4608233731739632E-2</v>
      </c>
      <c r="J385" s="2">
        <v>-1.4608000000000001E-2</v>
      </c>
      <c r="K385" s="2">
        <v>-2.3373173963121829E-7</v>
      </c>
      <c r="L385" s="2">
        <f t="shared" si="63"/>
        <v>-3.6812160000000005</v>
      </c>
      <c r="M385" s="2">
        <f t="shared" si="56"/>
        <v>-3.6912160000000003</v>
      </c>
      <c r="N385" s="20">
        <v>67.400000000000006</v>
      </c>
      <c r="O385" s="2">
        <v>8.9820359281438406E-3</v>
      </c>
      <c r="P385" s="2">
        <v>8.9820000000000004E-3</v>
      </c>
      <c r="Q385" s="2">
        <v>3.5928143840222027E-8</v>
      </c>
      <c r="R385" s="2">
        <f t="shared" si="64"/>
        <v>2.2634639999999999</v>
      </c>
      <c r="S385" s="2">
        <f t="shared" si="57"/>
        <v>2.2534640000000001</v>
      </c>
      <c r="T385" s="20">
        <v>9083.32</v>
      </c>
      <c r="U385" s="4">
        <v>9.8960365161538614E-4</v>
      </c>
      <c r="V385" s="4">
        <v>9.8900000000000008E-4</v>
      </c>
      <c r="W385" s="21">
        <v>6.0365161538606001E-7</v>
      </c>
      <c r="X385" s="2">
        <f t="shared" si="65"/>
        <v>0.24922800000000003</v>
      </c>
      <c r="Y385" s="2">
        <f t="shared" si="58"/>
        <v>0.23922800000000002</v>
      </c>
      <c r="Z385" s="2"/>
      <c r="AA385" s="23">
        <f t="shared" si="59"/>
        <v>35.438745670376207</v>
      </c>
      <c r="AB385" s="23">
        <f>AA385-r_f</f>
        <v>35.428745670376209</v>
      </c>
      <c r="AC385" s="22"/>
    </row>
    <row r="386" spans="1:29" x14ac:dyDescent="0.3">
      <c r="A386" s="1">
        <v>39556</v>
      </c>
      <c r="B386" s="19">
        <v>91.2</v>
      </c>
      <c r="C386" s="3">
        <f t="shared" si="60"/>
        <v>2.197802197802229E-3</v>
      </c>
      <c r="D386" s="2">
        <v>2.1979999999999999E-3</v>
      </c>
      <c r="E386" s="2">
        <v>-1.9780219777084176E-7</v>
      </c>
      <c r="F386" s="2">
        <f t="shared" si="61"/>
        <v>0.55389599999999994</v>
      </c>
      <c r="G386" s="2">
        <f t="shared" si="55"/>
        <v>0.54389599999999994</v>
      </c>
      <c r="H386" s="20">
        <v>37.65</v>
      </c>
      <c r="I386" s="3">
        <f t="shared" si="62"/>
        <v>-1.0512483574244379E-2</v>
      </c>
      <c r="J386" s="2">
        <v>-1.0511999999999999E-2</v>
      </c>
      <c r="K386" s="2">
        <v>-4.8357424438025265E-7</v>
      </c>
      <c r="L386" s="2">
        <f t="shared" si="63"/>
        <v>-2.6490239999999998</v>
      </c>
      <c r="M386" s="2">
        <f t="shared" si="56"/>
        <v>-2.6590239999999996</v>
      </c>
      <c r="N386" s="20">
        <v>66.8</v>
      </c>
      <c r="O386" s="2">
        <v>-4.4709388971683637E-3</v>
      </c>
      <c r="P386" s="2">
        <v>-4.4710000000000001E-3</v>
      </c>
      <c r="Q386" s="2">
        <v>6.110283163641983E-8</v>
      </c>
      <c r="R386" s="2">
        <f t="shared" si="64"/>
        <v>-1.126692</v>
      </c>
      <c r="S386" s="2">
        <f t="shared" si="57"/>
        <v>-1.136692</v>
      </c>
      <c r="T386" s="20">
        <v>9074.34</v>
      </c>
      <c r="U386" s="4">
        <v>-1.7699932786458005E-3</v>
      </c>
      <c r="V386" s="4">
        <v>-1.769E-3</v>
      </c>
      <c r="W386" s="21">
        <v>-9.9327864580057469E-7</v>
      </c>
      <c r="X386" s="2">
        <f t="shared" si="65"/>
        <v>-0.44578799999999996</v>
      </c>
      <c r="Y386" s="2">
        <f t="shared" si="58"/>
        <v>-0.45578799999999997</v>
      </c>
      <c r="Z386" s="2"/>
      <c r="AA386" s="23">
        <f t="shared" si="59"/>
        <v>6.6578503854491418</v>
      </c>
      <c r="AB386" s="23">
        <f>AA386-r_f</f>
        <v>6.647850385449142</v>
      </c>
      <c r="AC386" s="22"/>
    </row>
    <row r="387" spans="1:29" x14ac:dyDescent="0.3">
      <c r="A387" s="1">
        <v>39555</v>
      </c>
      <c r="B387" s="19">
        <v>91</v>
      </c>
      <c r="C387" s="3">
        <f t="shared" si="60"/>
        <v>5.5248618784530384E-3</v>
      </c>
      <c r="D387" s="2">
        <v>5.5249999999999995E-3</v>
      </c>
      <c r="E387" s="2">
        <v>-1.3812154696108553E-7</v>
      </c>
      <c r="F387" s="2">
        <f t="shared" si="61"/>
        <v>1.3922999999999999</v>
      </c>
      <c r="G387" s="2">
        <f t="shared" si="55"/>
        <v>1.3822999999999999</v>
      </c>
      <c r="H387" s="20">
        <v>38.049999999999997</v>
      </c>
      <c r="I387" s="3">
        <f t="shared" si="62"/>
        <v>-1.1688311688311762E-2</v>
      </c>
      <c r="J387" s="2">
        <v>-1.1688E-2</v>
      </c>
      <c r="K387" s="2">
        <v>-3.1168831176112133E-7</v>
      </c>
      <c r="L387" s="2">
        <f t="shared" si="63"/>
        <v>-2.945376</v>
      </c>
      <c r="M387" s="2">
        <f t="shared" si="56"/>
        <v>-2.9553759999999998</v>
      </c>
      <c r="N387" s="20">
        <v>67.099999999999994</v>
      </c>
      <c r="O387" s="2">
        <v>2.9141104294478394E-2</v>
      </c>
      <c r="P387" s="2">
        <v>2.9141E-2</v>
      </c>
      <c r="Q387" s="2">
        <v>1.0429447839382933E-7</v>
      </c>
      <c r="R387" s="2">
        <f t="shared" si="64"/>
        <v>7.3435319999999997</v>
      </c>
      <c r="S387" s="2">
        <f t="shared" si="57"/>
        <v>7.3335319999999999</v>
      </c>
      <c r="T387" s="20">
        <v>9090.43</v>
      </c>
      <c r="U387" s="4">
        <v>2.6902594738165081E-3</v>
      </c>
      <c r="V387" s="4">
        <v>2.6889999999999996E-3</v>
      </c>
      <c r="W387" s="21">
        <v>1.25947381650858E-6</v>
      </c>
      <c r="X387" s="2">
        <f t="shared" si="65"/>
        <v>0.6776279999999999</v>
      </c>
      <c r="Y387" s="2">
        <f t="shared" si="58"/>
        <v>0.66762799999999989</v>
      </c>
      <c r="Z387" s="2"/>
      <c r="AA387" s="23">
        <f t="shared" si="59"/>
        <v>66.93056536713668</v>
      </c>
      <c r="AB387" s="23">
        <f>AA387-r_f</f>
        <v>66.920565367136675</v>
      </c>
      <c r="AC387" s="22"/>
    </row>
    <row r="388" spans="1:29" x14ac:dyDescent="0.3">
      <c r="A388" s="1">
        <v>39554</v>
      </c>
      <c r="B388" s="19">
        <v>90.5</v>
      </c>
      <c r="C388" s="3">
        <f t="shared" si="60"/>
        <v>-1.1037527593818358E-3</v>
      </c>
      <c r="D388" s="2">
        <v>-1.1039999999999999E-3</v>
      </c>
      <c r="E388" s="2">
        <v>2.4724061816415975E-7</v>
      </c>
      <c r="F388" s="2">
        <f t="shared" si="61"/>
        <v>-0.27820800000000001</v>
      </c>
      <c r="G388" s="2">
        <f t="shared" si="55"/>
        <v>-0.28820800000000002</v>
      </c>
      <c r="H388" s="20">
        <v>38.5</v>
      </c>
      <c r="I388" s="3">
        <f t="shared" si="62"/>
        <v>5.2219321148825812E-3</v>
      </c>
      <c r="J388" s="2">
        <v>5.2220000000000001E-3</v>
      </c>
      <c r="K388" s="2">
        <v>-6.788511741889075E-8</v>
      </c>
      <c r="L388" s="2">
        <f t="shared" si="63"/>
        <v>1.315944</v>
      </c>
      <c r="M388" s="2">
        <f t="shared" si="56"/>
        <v>1.305944</v>
      </c>
      <c r="N388" s="20">
        <v>65.2</v>
      </c>
      <c r="O388" s="2">
        <v>3.4920634920634963E-2</v>
      </c>
      <c r="P388" s="2">
        <v>3.4921000000000001E-2</v>
      </c>
      <c r="Q388" s="2">
        <v>-3.6507936503754612E-7</v>
      </c>
      <c r="R388" s="2">
        <f t="shared" si="64"/>
        <v>8.8000919999999994</v>
      </c>
      <c r="S388" s="2">
        <f t="shared" si="57"/>
        <v>8.7900919999999996</v>
      </c>
      <c r="T388" s="20">
        <v>9066.0400000000009</v>
      </c>
      <c r="U388" s="4">
        <v>1.5827841134459359E-2</v>
      </c>
      <c r="V388" s="4">
        <v>1.5828999999999999E-2</v>
      </c>
      <c r="W388" s="21">
        <v>-1.1588655406402637E-6</v>
      </c>
      <c r="X388" s="2">
        <f t="shared" si="65"/>
        <v>3.9889079999999999</v>
      </c>
      <c r="Y388" s="2">
        <f t="shared" si="58"/>
        <v>3.9789080000000001</v>
      </c>
      <c r="Z388" s="2"/>
      <c r="AA388" s="23">
        <f t="shared" si="59"/>
        <v>54.057188352559095</v>
      </c>
      <c r="AB388" s="23">
        <f>AA388-r_f</f>
        <v>54.047188352559097</v>
      </c>
      <c r="AC388" s="22"/>
    </row>
    <row r="389" spans="1:29" x14ac:dyDescent="0.3">
      <c r="A389" s="1">
        <v>39553</v>
      </c>
      <c r="B389" s="19">
        <v>90.6</v>
      </c>
      <c r="C389" s="3">
        <f t="shared" si="60"/>
        <v>-4.3956043956044581E-3</v>
      </c>
      <c r="D389" s="2">
        <v>-4.3959999999999997E-3</v>
      </c>
      <c r="E389" s="2">
        <v>3.9560439554168353E-7</v>
      </c>
      <c r="F389" s="2">
        <f t="shared" si="61"/>
        <v>-1.1077919999999999</v>
      </c>
      <c r="G389" s="2">
        <f t="shared" ref="G389:G452" si="66">F389-r_f</f>
        <v>-1.1177919999999999</v>
      </c>
      <c r="H389" s="20">
        <v>38.299999999999997</v>
      </c>
      <c r="I389" s="3">
        <f t="shared" si="62"/>
        <v>-1.0335917312661645E-2</v>
      </c>
      <c r="J389" s="2">
        <v>-1.0336000000000001E-2</v>
      </c>
      <c r="K389" s="2">
        <v>8.2687338356576823E-8</v>
      </c>
      <c r="L389" s="2">
        <f t="shared" si="63"/>
        <v>-2.6046720000000003</v>
      </c>
      <c r="M389" s="2">
        <f t="shared" ref="M389:M452" si="67">L389-r_f</f>
        <v>-2.6146720000000001</v>
      </c>
      <c r="N389" s="20">
        <v>63</v>
      </c>
      <c r="O389" s="2">
        <v>0</v>
      </c>
      <c r="P389" s="2">
        <v>0</v>
      </c>
      <c r="Q389" s="2">
        <v>0</v>
      </c>
      <c r="R389" s="2">
        <f t="shared" si="64"/>
        <v>0</v>
      </c>
      <c r="S389" s="2">
        <f t="shared" ref="S389:S452" si="68">R389-r_f</f>
        <v>-0.01</v>
      </c>
      <c r="T389" s="20">
        <v>8924.7800000000007</v>
      </c>
      <c r="U389" s="4">
        <v>3.609710458489495E-3</v>
      </c>
      <c r="V389" s="4">
        <v>3.6099999999999999E-3</v>
      </c>
      <c r="W389" s="21">
        <v>-2.8954151050494467E-7</v>
      </c>
      <c r="X389" s="2">
        <f t="shared" si="65"/>
        <v>0.90971999999999997</v>
      </c>
      <c r="Y389" s="2">
        <f t="shared" ref="Y389:Y452" si="69">X389-r_f</f>
        <v>0.89971999999999996</v>
      </c>
      <c r="Z389" s="2"/>
      <c r="AA389" s="23">
        <f t="shared" ref="AA389:AA452" si="70">(w_1*D389+w_2*J389+w_3*P389)*252</f>
        <v>14.923991515729336</v>
      </c>
      <c r="AB389" s="23">
        <f>AA389-r_f</f>
        <v>14.913991515729336</v>
      </c>
      <c r="AC389" s="22"/>
    </row>
    <row r="390" spans="1:29" x14ac:dyDescent="0.3">
      <c r="A390" s="1">
        <v>39552</v>
      </c>
      <c r="B390" s="19">
        <v>91</v>
      </c>
      <c r="C390" s="3">
        <f t="shared" ref="C390:C453" si="71">(B390-B391)/B391</f>
        <v>0</v>
      </c>
      <c r="D390" s="2">
        <v>0</v>
      </c>
      <c r="E390" s="2">
        <v>0</v>
      </c>
      <c r="F390" s="2">
        <f t="shared" ref="F390:F453" si="72">D390*252</f>
        <v>0</v>
      </c>
      <c r="G390" s="2">
        <f t="shared" si="66"/>
        <v>-0.01</v>
      </c>
      <c r="H390" s="20">
        <v>38.700000000000003</v>
      </c>
      <c r="I390" s="3">
        <f t="shared" ref="I390:I453" si="73">(H390-H391)/H391</f>
        <v>1.574803149606303E-2</v>
      </c>
      <c r="J390" s="2">
        <v>1.5747999999999998E-2</v>
      </c>
      <c r="K390" s="2">
        <v>3.1496063031960508E-8</v>
      </c>
      <c r="L390" s="2">
        <f t="shared" ref="L390:L453" si="74">J390*252</f>
        <v>3.9684959999999996</v>
      </c>
      <c r="M390" s="2">
        <f t="shared" si="67"/>
        <v>3.9584959999999998</v>
      </c>
      <c r="N390" s="20">
        <v>63</v>
      </c>
      <c r="O390" s="2">
        <v>-1.7160686427457012E-2</v>
      </c>
      <c r="P390" s="2">
        <v>-1.7160999999999999E-2</v>
      </c>
      <c r="Q390" s="2">
        <v>3.1357254298702841E-7</v>
      </c>
      <c r="R390" s="2">
        <f t="shared" ref="R390:R453" si="75">P390*252</f>
        <v>-4.3245719999999999</v>
      </c>
      <c r="S390" s="2">
        <f t="shared" si="68"/>
        <v>-4.3345719999999996</v>
      </c>
      <c r="T390" s="20">
        <v>8892.68</v>
      </c>
      <c r="U390" s="4">
        <v>-1.896834643159345E-3</v>
      </c>
      <c r="V390" s="4">
        <v>-1.897E-3</v>
      </c>
      <c r="W390" s="21">
        <v>1.6535684065500239E-7</v>
      </c>
      <c r="X390" s="2">
        <f t="shared" ref="X390:X453" si="76">V390*252</f>
        <v>-0.47804400000000002</v>
      </c>
      <c r="Y390" s="2">
        <f t="shared" si="69"/>
        <v>-0.48804400000000003</v>
      </c>
      <c r="Z390" s="2"/>
      <c r="AA390" s="23">
        <f t="shared" si="70"/>
        <v>-52.162661717537205</v>
      </c>
      <c r="AB390" s="23">
        <f>AA390-r_f</f>
        <v>-52.172661717537203</v>
      </c>
      <c r="AC390" s="22"/>
    </row>
    <row r="391" spans="1:29" x14ac:dyDescent="0.3">
      <c r="A391" s="1">
        <v>39549</v>
      </c>
      <c r="B391" s="19">
        <v>91</v>
      </c>
      <c r="C391" s="3">
        <f t="shared" si="71"/>
        <v>0</v>
      </c>
      <c r="D391" s="2">
        <v>0</v>
      </c>
      <c r="E391" s="2">
        <v>0</v>
      </c>
      <c r="F391" s="2">
        <f t="shared" si="72"/>
        <v>0</v>
      </c>
      <c r="G391" s="2">
        <f t="shared" si="66"/>
        <v>-0.01</v>
      </c>
      <c r="H391" s="20">
        <v>38.1</v>
      </c>
      <c r="I391" s="3">
        <f t="shared" si="73"/>
        <v>-9.1027308192458099E-3</v>
      </c>
      <c r="J391" s="2">
        <v>-9.103E-3</v>
      </c>
      <c r="K391" s="2">
        <v>2.691807541900515E-7</v>
      </c>
      <c r="L391" s="2">
        <f t="shared" si="74"/>
        <v>-2.2939560000000001</v>
      </c>
      <c r="M391" s="2">
        <f t="shared" si="67"/>
        <v>-2.3039559999999999</v>
      </c>
      <c r="N391" s="20">
        <v>64.099999999999994</v>
      </c>
      <c r="O391" s="2">
        <v>-6.2015503875969876E-3</v>
      </c>
      <c r="P391" s="2">
        <v>-6.202E-3</v>
      </c>
      <c r="Q391" s="2">
        <v>4.4961240301243793E-7</v>
      </c>
      <c r="R391" s="2">
        <f t="shared" si="75"/>
        <v>-1.5629040000000001</v>
      </c>
      <c r="S391" s="2">
        <f t="shared" si="68"/>
        <v>-1.5729040000000001</v>
      </c>
      <c r="T391" s="20">
        <v>8909.58</v>
      </c>
      <c r="U391" s="4">
        <v>9.0810247581942487E-3</v>
      </c>
      <c r="V391" s="4">
        <v>9.0799999999999995E-3</v>
      </c>
      <c r="W391" s="21">
        <v>1.0247581942492145E-6</v>
      </c>
      <c r="X391" s="2">
        <f t="shared" si="76"/>
        <v>2.28816</v>
      </c>
      <c r="Y391" s="2">
        <f t="shared" si="69"/>
        <v>2.2781600000000002</v>
      </c>
      <c r="Z391" s="2"/>
      <c r="AA391" s="23">
        <f t="shared" si="70"/>
        <v>1.870845753309355</v>
      </c>
      <c r="AB391" s="23">
        <f>AA391-r_f</f>
        <v>1.860845753309355</v>
      </c>
      <c r="AC391" s="22"/>
    </row>
    <row r="392" spans="1:29" x14ac:dyDescent="0.3">
      <c r="A392" s="1">
        <v>39548</v>
      </c>
      <c r="B392" s="19">
        <v>91</v>
      </c>
      <c r="C392" s="3">
        <f t="shared" si="71"/>
        <v>2.7088036117381555E-2</v>
      </c>
      <c r="D392" s="2">
        <v>2.7088000000000001E-2</v>
      </c>
      <c r="E392" s="2">
        <v>3.6117381554262584E-8</v>
      </c>
      <c r="F392" s="2">
        <f t="shared" si="72"/>
        <v>6.8261760000000002</v>
      </c>
      <c r="G392" s="2">
        <f t="shared" si="66"/>
        <v>6.8161760000000005</v>
      </c>
      <c r="H392" s="20">
        <v>38.450000000000003</v>
      </c>
      <c r="I392" s="3">
        <f t="shared" si="73"/>
        <v>6.5445026178010462E-3</v>
      </c>
      <c r="J392" s="2">
        <v>6.5449999999999996E-3</v>
      </c>
      <c r="K392" s="2">
        <v>-4.9738219895338609E-7</v>
      </c>
      <c r="L392" s="2">
        <f t="shared" si="74"/>
        <v>1.6493399999999998</v>
      </c>
      <c r="M392" s="2">
        <f t="shared" si="67"/>
        <v>1.6393399999999998</v>
      </c>
      <c r="N392" s="20">
        <v>64.5</v>
      </c>
      <c r="O392" s="2">
        <v>2.2187004754358138E-2</v>
      </c>
      <c r="P392" s="2">
        <v>2.2187000000000002E-2</v>
      </c>
      <c r="Q392" s="2">
        <v>4.7543581363496124E-9</v>
      </c>
      <c r="R392" s="2">
        <f t="shared" si="75"/>
        <v>5.5911240000000006</v>
      </c>
      <c r="S392" s="2">
        <f t="shared" si="68"/>
        <v>5.5811240000000009</v>
      </c>
      <c r="T392" s="20">
        <v>8829.4</v>
      </c>
      <c r="U392" s="4">
        <v>1.8628438393018788E-2</v>
      </c>
      <c r="V392" s="4">
        <v>1.8627999999999999E-2</v>
      </c>
      <c r="W392" s="21">
        <v>4.3839301878956238E-7</v>
      </c>
      <c r="X392" s="2">
        <f t="shared" si="76"/>
        <v>4.6942559999999993</v>
      </c>
      <c r="Y392" s="2">
        <f t="shared" si="69"/>
        <v>4.6842559999999995</v>
      </c>
      <c r="Z392" s="2"/>
      <c r="AA392" s="23">
        <f t="shared" si="70"/>
        <v>27.003320263266907</v>
      </c>
      <c r="AB392" s="23">
        <f>AA392-r_f</f>
        <v>26.993320263266906</v>
      </c>
      <c r="AC392" s="22"/>
    </row>
    <row r="393" spans="1:29" x14ac:dyDescent="0.3">
      <c r="A393" s="1">
        <v>39547</v>
      </c>
      <c r="B393" s="19">
        <v>88.6</v>
      </c>
      <c r="C393" s="3">
        <f t="shared" si="71"/>
        <v>-4.4943820224719738E-3</v>
      </c>
      <c r="D393" s="2">
        <v>-4.4940000000000006E-3</v>
      </c>
      <c r="E393" s="2">
        <v>-3.8202247197322708E-7</v>
      </c>
      <c r="F393" s="2">
        <f t="shared" si="72"/>
        <v>-1.1324880000000002</v>
      </c>
      <c r="G393" s="2">
        <f t="shared" si="66"/>
        <v>-1.1424880000000002</v>
      </c>
      <c r="H393" s="20">
        <v>38.200000000000003</v>
      </c>
      <c r="I393" s="3">
        <f t="shared" si="73"/>
        <v>2.9649595687331574E-2</v>
      </c>
      <c r="J393" s="2">
        <v>2.9649999999999999E-2</v>
      </c>
      <c r="K393" s="2">
        <v>-4.0431266842486102E-7</v>
      </c>
      <c r="L393" s="2">
        <f t="shared" si="74"/>
        <v>7.4718</v>
      </c>
      <c r="M393" s="2">
        <f t="shared" si="67"/>
        <v>7.4618000000000002</v>
      </c>
      <c r="N393" s="20">
        <v>63.1</v>
      </c>
      <c r="O393" s="2">
        <v>-2.0186335403726774E-2</v>
      </c>
      <c r="P393" s="2">
        <v>-2.0186000000000003E-2</v>
      </c>
      <c r="Q393" s="2">
        <v>-3.354037267713772E-7</v>
      </c>
      <c r="R393" s="2">
        <f t="shared" si="75"/>
        <v>-5.0868720000000005</v>
      </c>
      <c r="S393" s="2">
        <f t="shared" si="68"/>
        <v>-5.0968720000000003</v>
      </c>
      <c r="T393" s="20">
        <v>8667.93</v>
      </c>
      <c r="U393" s="4">
        <v>-5.6728756982999502E-4</v>
      </c>
      <c r="V393" s="4">
        <v>-5.6599999999999999E-4</v>
      </c>
      <c r="W393" s="21">
        <v>-1.2875698299950281E-6</v>
      </c>
      <c r="X393" s="2">
        <f t="shared" si="76"/>
        <v>-0.14263200000000001</v>
      </c>
      <c r="Y393" s="2">
        <f t="shared" si="69"/>
        <v>-0.15263200000000002</v>
      </c>
      <c r="Z393" s="2"/>
      <c r="AA393" s="23">
        <f t="shared" si="70"/>
        <v>-76.485512391159489</v>
      </c>
      <c r="AB393" s="23">
        <f>AA393-r_f</f>
        <v>-76.495512391159494</v>
      </c>
      <c r="AC393" s="22"/>
    </row>
    <row r="394" spans="1:29" x14ac:dyDescent="0.3">
      <c r="A394" s="1">
        <v>39546</v>
      </c>
      <c r="B394" s="19">
        <v>89</v>
      </c>
      <c r="C394" s="3">
        <f t="shared" si="71"/>
        <v>1.5981735159817417E-2</v>
      </c>
      <c r="D394" s="2">
        <v>1.5982E-2</v>
      </c>
      <c r="E394" s="2">
        <v>-2.648401825830482E-7</v>
      </c>
      <c r="F394" s="2">
        <f t="shared" si="72"/>
        <v>4.0274640000000002</v>
      </c>
      <c r="G394" s="2">
        <f t="shared" si="66"/>
        <v>4.0174640000000004</v>
      </c>
      <c r="H394" s="20">
        <v>37.1</v>
      </c>
      <c r="I394" s="3">
        <f t="shared" si="73"/>
        <v>-1.0666666666666628E-2</v>
      </c>
      <c r="J394" s="2">
        <v>-1.0666999999999999E-2</v>
      </c>
      <c r="K394" s="2">
        <v>3.3333333337125237E-7</v>
      </c>
      <c r="L394" s="2">
        <f t="shared" si="74"/>
        <v>-2.6880839999999999</v>
      </c>
      <c r="M394" s="2">
        <f t="shared" si="67"/>
        <v>-2.6980839999999997</v>
      </c>
      <c r="N394" s="20">
        <v>64.400000000000006</v>
      </c>
      <c r="O394" s="2">
        <v>-9.2307692307691432E-3</v>
      </c>
      <c r="P394" s="2">
        <v>-9.2309999999999996E-3</v>
      </c>
      <c r="Q394" s="2">
        <v>2.3076923085646461E-7</v>
      </c>
      <c r="R394" s="2">
        <f t="shared" si="75"/>
        <v>-2.3262119999999999</v>
      </c>
      <c r="S394" s="2">
        <f t="shared" si="68"/>
        <v>-2.3362119999999997</v>
      </c>
      <c r="T394" s="20">
        <v>8672.85</v>
      </c>
      <c r="U394" s="4">
        <v>-6.5224936682326271E-3</v>
      </c>
      <c r="V394" s="4">
        <v>-6.5230000000000002E-3</v>
      </c>
      <c r="W394" s="21">
        <v>5.0633176737306662E-7</v>
      </c>
      <c r="X394" s="2">
        <f t="shared" si="76"/>
        <v>-1.643796</v>
      </c>
      <c r="Y394" s="2">
        <f t="shared" si="69"/>
        <v>-1.653796</v>
      </c>
      <c r="Z394" s="2"/>
      <c r="AA394" s="23">
        <f t="shared" si="70"/>
        <v>-2.8746799516225745</v>
      </c>
      <c r="AB394" s="23">
        <f>AA394-r_f</f>
        <v>-2.8846799516225743</v>
      </c>
      <c r="AC394" s="22"/>
    </row>
    <row r="395" spans="1:29" x14ac:dyDescent="0.3">
      <c r="A395" s="1">
        <v>39545</v>
      </c>
      <c r="B395" s="19">
        <v>87.6</v>
      </c>
      <c r="C395" s="3">
        <f t="shared" si="71"/>
        <v>3.4364261168384554E-3</v>
      </c>
      <c r="D395" s="2">
        <v>3.4360000000000003E-3</v>
      </c>
      <c r="E395" s="2">
        <v>4.2611683845512893E-7</v>
      </c>
      <c r="F395" s="2">
        <f t="shared" si="72"/>
        <v>0.86587200000000009</v>
      </c>
      <c r="G395" s="2">
        <f t="shared" si="66"/>
        <v>0.85587200000000008</v>
      </c>
      <c r="H395" s="20">
        <v>37.5</v>
      </c>
      <c r="I395" s="3">
        <f t="shared" si="73"/>
        <v>1.078167115902961E-2</v>
      </c>
      <c r="J395" s="2">
        <v>1.0782E-2</v>
      </c>
      <c r="K395" s="2">
        <v>-3.2884097038964055E-7</v>
      </c>
      <c r="L395" s="2">
        <f t="shared" si="74"/>
        <v>2.7170640000000001</v>
      </c>
      <c r="M395" s="2">
        <f t="shared" si="67"/>
        <v>2.7070640000000004</v>
      </c>
      <c r="N395" s="20">
        <v>65</v>
      </c>
      <c r="O395" s="2">
        <v>9.3167701863353155E-3</v>
      </c>
      <c r="P395" s="2">
        <v>9.3169999999999989E-3</v>
      </c>
      <c r="Q395" s="2">
        <v>-2.2981366468340092E-7</v>
      </c>
      <c r="R395" s="2">
        <f t="shared" si="75"/>
        <v>2.3478839999999996</v>
      </c>
      <c r="S395" s="2">
        <f t="shared" si="68"/>
        <v>2.3378839999999999</v>
      </c>
      <c r="T395" s="20">
        <v>8729.7900000000009</v>
      </c>
      <c r="U395" s="4">
        <v>1.5524048606732717E-2</v>
      </c>
      <c r="V395" s="4">
        <v>1.5524E-2</v>
      </c>
      <c r="W395" s="21">
        <v>4.860673271690763E-8</v>
      </c>
      <c r="X395" s="2">
        <f t="shared" si="76"/>
        <v>3.912048</v>
      </c>
      <c r="Y395" s="2">
        <f t="shared" si="69"/>
        <v>3.9020480000000002</v>
      </c>
      <c r="Z395" s="2"/>
      <c r="AA395" s="23">
        <f t="shared" si="70"/>
        <v>0.89295249141923749</v>
      </c>
      <c r="AB395" s="23">
        <f>AA395-r_f</f>
        <v>0.88295249141923748</v>
      </c>
      <c r="AC395" s="22"/>
    </row>
    <row r="396" spans="1:29" x14ac:dyDescent="0.3">
      <c r="A396" s="1">
        <v>39541</v>
      </c>
      <c r="B396" s="19">
        <v>87.3</v>
      </c>
      <c r="C396" s="3">
        <f t="shared" si="71"/>
        <v>-2.1300448430493335E-2</v>
      </c>
      <c r="D396" s="2">
        <v>-2.1299999999999999E-2</v>
      </c>
      <c r="E396" s="2">
        <v>-4.4843049333553875E-7</v>
      </c>
      <c r="F396" s="2">
        <f t="shared" si="72"/>
        <v>-5.3675999999999995</v>
      </c>
      <c r="G396" s="2">
        <f t="shared" si="66"/>
        <v>-5.3775999999999993</v>
      </c>
      <c r="H396" s="20">
        <v>37.1</v>
      </c>
      <c r="I396" s="3">
        <f t="shared" si="73"/>
        <v>-1.0666666666666628E-2</v>
      </c>
      <c r="J396" s="2">
        <v>-1.0666999999999999E-2</v>
      </c>
      <c r="K396" s="2">
        <v>3.3333333337125237E-7</v>
      </c>
      <c r="L396" s="2">
        <f t="shared" si="74"/>
        <v>-2.6880839999999999</v>
      </c>
      <c r="M396" s="2">
        <f t="shared" si="67"/>
        <v>-2.6980839999999997</v>
      </c>
      <c r="N396" s="20">
        <v>64.400000000000006</v>
      </c>
      <c r="O396" s="2">
        <v>6.2500000000000888E-3</v>
      </c>
      <c r="P396" s="2">
        <v>6.2500000000000003E-3</v>
      </c>
      <c r="Q396" s="2">
        <v>8.8470897274817162E-17</v>
      </c>
      <c r="R396" s="2">
        <f t="shared" si="75"/>
        <v>1.5750000000000002</v>
      </c>
      <c r="S396" s="2">
        <f t="shared" si="68"/>
        <v>1.5650000000000002</v>
      </c>
      <c r="T396" s="20">
        <v>8596.34</v>
      </c>
      <c r="U396" s="4">
        <v>-1.043540507499961E-3</v>
      </c>
      <c r="V396" s="4">
        <v>-1.0430000000000001E-3</v>
      </c>
      <c r="W396" s="21">
        <v>-5.4050749996093807E-7</v>
      </c>
      <c r="X396" s="2">
        <f t="shared" si="76"/>
        <v>-0.26283600000000001</v>
      </c>
      <c r="Y396" s="2">
        <f t="shared" si="69"/>
        <v>-0.27283600000000002</v>
      </c>
      <c r="Z396" s="2"/>
      <c r="AA396" s="23">
        <f t="shared" si="70"/>
        <v>28.067844388914143</v>
      </c>
      <c r="AB396" s="23">
        <f>AA396-r_f</f>
        <v>28.057844388914141</v>
      </c>
      <c r="AC396" s="22"/>
    </row>
    <row r="397" spans="1:29" x14ac:dyDescent="0.3">
      <c r="A397" s="1">
        <v>39540</v>
      </c>
      <c r="B397" s="19">
        <v>89.2</v>
      </c>
      <c r="C397" s="3">
        <f t="shared" si="71"/>
        <v>1.1337868480725623E-2</v>
      </c>
      <c r="D397" s="2">
        <v>1.1337999999999999E-2</v>
      </c>
      <c r="E397" s="2">
        <v>-1.3151927437567157E-7</v>
      </c>
      <c r="F397" s="2">
        <f t="shared" si="72"/>
        <v>2.8571759999999999</v>
      </c>
      <c r="G397" s="2">
        <f t="shared" si="66"/>
        <v>2.8471760000000002</v>
      </c>
      <c r="H397" s="20">
        <v>37.5</v>
      </c>
      <c r="I397" s="3">
        <f t="shared" si="73"/>
        <v>-1.9607843137254902E-2</v>
      </c>
      <c r="J397" s="2">
        <v>-1.9608E-2</v>
      </c>
      <c r="K397" s="2">
        <v>1.5686274509874032E-7</v>
      </c>
      <c r="L397" s="2">
        <f t="shared" si="74"/>
        <v>-4.9412159999999998</v>
      </c>
      <c r="M397" s="2">
        <f t="shared" si="67"/>
        <v>-4.9512159999999996</v>
      </c>
      <c r="N397" s="20">
        <v>64</v>
      </c>
      <c r="O397" s="2">
        <v>3.5598705501618172E-2</v>
      </c>
      <c r="P397" s="2">
        <v>3.5598999999999999E-2</v>
      </c>
      <c r="Q397" s="2">
        <v>-2.944983818267688E-7</v>
      </c>
      <c r="R397" s="2">
        <f t="shared" si="75"/>
        <v>8.9709479999999999</v>
      </c>
      <c r="S397" s="2">
        <f t="shared" si="68"/>
        <v>8.9609480000000001</v>
      </c>
      <c r="T397" s="20">
        <v>8605.32</v>
      </c>
      <c r="U397" s="4">
        <v>2.2043488382036503E-2</v>
      </c>
      <c r="V397" s="4">
        <v>2.2044000000000001E-2</v>
      </c>
      <c r="W397" s="21">
        <v>-5.116179634979956E-7</v>
      </c>
      <c r="X397" s="2">
        <f t="shared" si="76"/>
        <v>5.5550880000000005</v>
      </c>
      <c r="Y397" s="2">
        <f t="shared" si="69"/>
        <v>5.5450880000000007</v>
      </c>
      <c r="Z397" s="2"/>
      <c r="AA397" s="23">
        <f t="shared" si="70"/>
        <v>88.762774839430591</v>
      </c>
      <c r="AB397" s="23">
        <f>AA397-r_f</f>
        <v>88.752774839430586</v>
      </c>
      <c r="AC397" s="22"/>
    </row>
    <row r="398" spans="1:29" x14ac:dyDescent="0.3">
      <c r="A398" s="1">
        <v>39539</v>
      </c>
      <c r="B398" s="19">
        <v>88.2</v>
      </c>
      <c r="C398" s="3">
        <f t="shared" si="71"/>
        <v>-4.0261153427638766E-2</v>
      </c>
      <c r="D398" s="2">
        <v>-4.0260999999999998E-2</v>
      </c>
      <c r="E398" s="2">
        <v>-1.5342763876741161E-7</v>
      </c>
      <c r="F398" s="2">
        <f t="shared" si="72"/>
        <v>-10.145771999999999</v>
      </c>
      <c r="G398" s="2">
        <f t="shared" si="66"/>
        <v>-10.155771999999999</v>
      </c>
      <c r="H398" s="20">
        <v>38.25</v>
      </c>
      <c r="I398" s="3">
        <f t="shared" si="73"/>
        <v>-4.494382022471903E-2</v>
      </c>
      <c r="J398" s="2">
        <v>-4.4943999999999998E-2</v>
      </c>
      <c r="K398" s="2">
        <v>1.7977528096735362E-7</v>
      </c>
      <c r="L398" s="2">
        <f t="shared" si="74"/>
        <v>-11.325887999999999</v>
      </c>
      <c r="M398" s="2">
        <f t="shared" si="67"/>
        <v>-11.335887999999999</v>
      </c>
      <c r="N398" s="20">
        <v>61.8</v>
      </c>
      <c r="O398" s="2">
        <v>-2.0602218700475503E-2</v>
      </c>
      <c r="P398" s="2">
        <v>-2.0601999999999999E-2</v>
      </c>
      <c r="Q398" s="2">
        <v>-2.1870047550373584E-7</v>
      </c>
      <c r="R398" s="2">
        <f t="shared" si="75"/>
        <v>-5.1917039999999997</v>
      </c>
      <c r="S398" s="2">
        <f t="shared" si="68"/>
        <v>-5.2017039999999994</v>
      </c>
      <c r="T398" s="20">
        <v>8419.7199999999993</v>
      </c>
      <c r="U398" s="4">
        <v>-1.7832417040824396E-2</v>
      </c>
      <c r="V398" s="4">
        <v>-1.7832000000000001E-2</v>
      </c>
      <c r="W398" s="21">
        <v>-4.1704082439503187E-7</v>
      </c>
      <c r="X398" s="2">
        <f t="shared" si="76"/>
        <v>-4.4936639999999999</v>
      </c>
      <c r="Y398" s="2">
        <f t="shared" si="69"/>
        <v>-4.5036639999999997</v>
      </c>
      <c r="Z398" s="2"/>
      <c r="AA398" s="23">
        <f t="shared" si="70"/>
        <v>30.900185885256423</v>
      </c>
      <c r="AB398" s="23">
        <f>AA398-r_f</f>
        <v>30.890185885256422</v>
      </c>
      <c r="AC398" s="22"/>
    </row>
    <row r="399" spans="1:29" x14ac:dyDescent="0.3">
      <c r="A399" s="1">
        <v>39538</v>
      </c>
      <c r="B399" s="19">
        <v>91.9</v>
      </c>
      <c r="C399" s="3">
        <f t="shared" si="71"/>
        <v>-3.9707419017763812E-2</v>
      </c>
      <c r="D399" s="2">
        <v>-3.9706999999999999E-2</v>
      </c>
      <c r="E399" s="2">
        <v>-4.1901776381275679E-7</v>
      </c>
      <c r="F399" s="2">
        <f t="shared" si="72"/>
        <v>-10.006164</v>
      </c>
      <c r="G399" s="2">
        <f t="shared" si="66"/>
        <v>-10.016164</v>
      </c>
      <c r="H399" s="20">
        <v>40.049999999999997</v>
      </c>
      <c r="I399" s="3">
        <f t="shared" si="73"/>
        <v>-8.6633663366336988E-3</v>
      </c>
      <c r="J399" s="2">
        <v>-8.6629999999999988E-3</v>
      </c>
      <c r="K399" s="2">
        <v>-3.6633663369999014E-7</v>
      </c>
      <c r="L399" s="2">
        <f t="shared" si="74"/>
        <v>-2.1830759999999998</v>
      </c>
      <c r="M399" s="2">
        <f t="shared" si="67"/>
        <v>-2.1930759999999996</v>
      </c>
      <c r="N399" s="20">
        <v>63.1</v>
      </c>
      <c r="O399" s="2">
        <v>1.2841091492776955E-2</v>
      </c>
      <c r="P399" s="2">
        <v>1.2841E-2</v>
      </c>
      <c r="Q399" s="2">
        <v>9.1492776955331978E-8</v>
      </c>
      <c r="R399" s="2">
        <f t="shared" si="75"/>
        <v>3.235932</v>
      </c>
      <c r="S399" s="2">
        <f t="shared" si="68"/>
        <v>3.2259320000000002</v>
      </c>
      <c r="T399" s="20">
        <v>8572.59</v>
      </c>
      <c r="U399" s="4">
        <v>-5.9013298575516402E-3</v>
      </c>
      <c r="V399" s="4">
        <v>-5.901E-3</v>
      </c>
      <c r="W399" s="21">
        <v>-3.2985755164024327E-7</v>
      </c>
      <c r="X399" s="2">
        <f t="shared" si="76"/>
        <v>-1.487052</v>
      </c>
      <c r="Y399" s="2">
        <f t="shared" si="69"/>
        <v>-1.497052</v>
      </c>
      <c r="Z399" s="2"/>
      <c r="AA399" s="23">
        <f t="shared" si="70"/>
        <v>38.691849065841474</v>
      </c>
      <c r="AB399" s="23">
        <f>AA399-r_f</f>
        <v>38.681849065841476</v>
      </c>
      <c r="AC399" s="22"/>
    </row>
    <row r="400" spans="1:29" x14ac:dyDescent="0.3">
      <c r="A400" s="1">
        <v>39535</v>
      </c>
      <c r="B400" s="19">
        <v>95.7</v>
      </c>
      <c r="C400" s="3">
        <f t="shared" si="71"/>
        <v>-6.2305295950155172E-3</v>
      </c>
      <c r="D400" s="2">
        <v>-6.2309999999999996E-3</v>
      </c>
      <c r="E400" s="2">
        <v>4.704049844823921E-7</v>
      </c>
      <c r="F400" s="2">
        <f t="shared" si="72"/>
        <v>-1.5702119999999999</v>
      </c>
      <c r="G400" s="2">
        <f t="shared" si="66"/>
        <v>-1.580212</v>
      </c>
      <c r="H400" s="20">
        <v>40.4</v>
      </c>
      <c r="I400" s="3">
        <f t="shared" si="73"/>
        <v>1.5075376884422148E-2</v>
      </c>
      <c r="J400" s="2">
        <v>1.5075E-2</v>
      </c>
      <c r="K400" s="2">
        <v>3.7688442214821316E-7</v>
      </c>
      <c r="L400" s="2">
        <f t="shared" si="74"/>
        <v>3.7989000000000002</v>
      </c>
      <c r="M400" s="2">
        <f t="shared" si="67"/>
        <v>3.7889000000000004</v>
      </c>
      <c r="N400" s="20">
        <v>62.3</v>
      </c>
      <c r="O400" s="2">
        <v>-2.3510971786833857E-2</v>
      </c>
      <c r="P400" s="2">
        <v>-2.3511000000000001E-2</v>
      </c>
      <c r="Q400" s="2">
        <v>2.8213166143598034E-8</v>
      </c>
      <c r="R400" s="2">
        <f t="shared" si="75"/>
        <v>-5.9247719999999999</v>
      </c>
      <c r="S400" s="2">
        <f t="shared" si="68"/>
        <v>-5.9347719999999997</v>
      </c>
      <c r="T400" s="20">
        <v>8623.48</v>
      </c>
      <c r="U400" s="4">
        <v>2.0369627989935842E-3</v>
      </c>
      <c r="V400" s="4">
        <v>2.036E-3</v>
      </c>
      <c r="W400" s="21">
        <v>9.6279899358415327E-7</v>
      </c>
      <c r="X400" s="2">
        <f t="shared" si="76"/>
        <v>0.51307199999999997</v>
      </c>
      <c r="Y400" s="2">
        <f t="shared" si="69"/>
        <v>0.50307199999999996</v>
      </c>
      <c r="Z400" s="2"/>
      <c r="AA400" s="23">
        <f t="shared" si="70"/>
        <v>-61.726734271763235</v>
      </c>
      <c r="AB400" s="23">
        <f>AA400-r_f</f>
        <v>-61.736734271763233</v>
      </c>
      <c r="AC400" s="22"/>
    </row>
    <row r="401" spans="1:29" x14ac:dyDescent="0.3">
      <c r="A401" s="1">
        <v>39534</v>
      </c>
      <c r="B401" s="19">
        <v>96.3</v>
      </c>
      <c r="C401" s="3">
        <f t="shared" si="71"/>
        <v>-3.0211480362537766E-2</v>
      </c>
      <c r="D401" s="2">
        <v>-3.0211000000000002E-2</v>
      </c>
      <c r="E401" s="2">
        <v>-4.8036253776431725E-7</v>
      </c>
      <c r="F401" s="2">
        <f t="shared" si="72"/>
        <v>-7.6131720000000005</v>
      </c>
      <c r="G401" s="2">
        <f t="shared" si="66"/>
        <v>-7.6231720000000003</v>
      </c>
      <c r="H401" s="20">
        <v>39.799999999999997</v>
      </c>
      <c r="I401" s="3">
        <f t="shared" si="73"/>
        <v>-9.9502487562190458E-3</v>
      </c>
      <c r="J401" s="2">
        <v>-9.9500000000000005E-3</v>
      </c>
      <c r="K401" s="2">
        <v>-2.4875621904528467E-7</v>
      </c>
      <c r="L401" s="2">
        <f t="shared" si="74"/>
        <v>-2.5074000000000001</v>
      </c>
      <c r="M401" s="2">
        <f t="shared" si="67"/>
        <v>-2.5173999999999999</v>
      </c>
      <c r="N401" s="20">
        <v>63.8</v>
      </c>
      <c r="O401" s="2">
        <v>-4.7761194029850788E-2</v>
      </c>
      <c r="P401" s="2">
        <v>-4.7760999999999998E-2</v>
      </c>
      <c r="Q401" s="2">
        <v>-1.9402985079047808E-7</v>
      </c>
      <c r="R401" s="2">
        <f t="shared" si="75"/>
        <v>-12.035772</v>
      </c>
      <c r="S401" s="2">
        <f t="shared" si="68"/>
        <v>-12.045771999999999</v>
      </c>
      <c r="T401" s="20">
        <v>8605.9500000000007</v>
      </c>
      <c r="U401" s="4">
        <v>-1.8484218785997261E-2</v>
      </c>
      <c r="V401" s="4">
        <v>-1.8484E-2</v>
      </c>
      <c r="W401" s="21">
        <v>-2.1878599726007919E-7</v>
      </c>
      <c r="X401" s="2">
        <f t="shared" si="76"/>
        <v>-4.6579680000000003</v>
      </c>
      <c r="Y401" s="2">
        <f t="shared" si="69"/>
        <v>-4.6679680000000001</v>
      </c>
      <c r="Z401" s="2"/>
      <c r="AA401" s="23">
        <f t="shared" si="70"/>
        <v>-66.779602624272215</v>
      </c>
      <c r="AB401" s="23">
        <f>AA401-r_f</f>
        <v>-66.78960262427222</v>
      </c>
      <c r="AC401" s="22"/>
    </row>
    <row r="402" spans="1:29" x14ac:dyDescent="0.3">
      <c r="A402" s="1">
        <v>39533</v>
      </c>
      <c r="B402" s="19">
        <v>99.3</v>
      </c>
      <c r="C402" s="3">
        <f t="shared" si="71"/>
        <v>0</v>
      </c>
      <c r="D402" s="2">
        <v>0</v>
      </c>
      <c r="E402" s="2">
        <v>0</v>
      </c>
      <c r="F402" s="2">
        <f t="shared" si="72"/>
        <v>0</v>
      </c>
      <c r="G402" s="2">
        <f t="shared" si="66"/>
        <v>-0.01</v>
      </c>
      <c r="H402" s="20">
        <v>40.200000000000003</v>
      </c>
      <c r="I402" s="3">
        <f t="shared" si="73"/>
        <v>1.0050251256281551E-2</v>
      </c>
      <c r="J402" s="2">
        <v>1.0049999999999998E-2</v>
      </c>
      <c r="K402" s="2">
        <v>2.5125628155299451E-7</v>
      </c>
      <c r="L402" s="2">
        <f t="shared" si="74"/>
        <v>2.5325999999999995</v>
      </c>
      <c r="M402" s="2">
        <f t="shared" si="67"/>
        <v>2.5225999999999997</v>
      </c>
      <c r="N402" s="20">
        <v>67</v>
      </c>
      <c r="O402" s="2">
        <v>-2.9761904761905185E-3</v>
      </c>
      <c r="P402" s="2">
        <v>-2.9759999999999999E-3</v>
      </c>
      <c r="Q402" s="2">
        <v>-1.9047619051861323E-7</v>
      </c>
      <c r="R402" s="2">
        <f t="shared" si="75"/>
        <v>-0.74995199999999995</v>
      </c>
      <c r="S402" s="2">
        <f t="shared" si="68"/>
        <v>-0.75995199999999996</v>
      </c>
      <c r="T402" s="20">
        <v>8768.02</v>
      </c>
      <c r="U402" s="4">
        <v>-3.0778536660795637E-3</v>
      </c>
      <c r="V402" s="4">
        <v>-3.078E-3</v>
      </c>
      <c r="W402" s="21">
        <v>1.463339204363541E-7</v>
      </c>
      <c r="X402" s="2">
        <f t="shared" si="76"/>
        <v>-0.77565600000000001</v>
      </c>
      <c r="Y402" s="2">
        <f t="shared" si="69"/>
        <v>-0.78565600000000002</v>
      </c>
      <c r="Z402" s="2"/>
      <c r="AA402" s="23">
        <f t="shared" si="70"/>
        <v>-19.297661688836683</v>
      </c>
      <c r="AB402" s="23">
        <f>AA402-r_f</f>
        <v>-19.307661688836685</v>
      </c>
      <c r="AC402" s="22"/>
    </row>
    <row r="403" spans="1:29" x14ac:dyDescent="0.3">
      <c r="A403" s="1">
        <v>39532</v>
      </c>
      <c r="B403" s="19">
        <v>99.3</v>
      </c>
      <c r="C403" s="3">
        <f t="shared" si="71"/>
        <v>-3.5922330097087403E-2</v>
      </c>
      <c r="D403" s="2">
        <v>-3.5922000000000003E-2</v>
      </c>
      <c r="E403" s="2">
        <v>-3.300970874003939E-7</v>
      </c>
      <c r="F403" s="2">
        <f t="shared" si="72"/>
        <v>-9.0523440000000015</v>
      </c>
      <c r="G403" s="2">
        <f t="shared" si="66"/>
        <v>-9.0623440000000013</v>
      </c>
      <c r="H403" s="20">
        <v>39.799999999999997</v>
      </c>
      <c r="I403" s="3">
        <f t="shared" si="73"/>
        <v>-3.3980582524271982E-2</v>
      </c>
      <c r="J403" s="2">
        <v>-3.3980999999999997E-2</v>
      </c>
      <c r="K403" s="2">
        <v>4.1747572801509314E-7</v>
      </c>
      <c r="L403" s="2">
        <f t="shared" si="74"/>
        <v>-8.563212</v>
      </c>
      <c r="M403" s="2">
        <f t="shared" si="67"/>
        <v>-8.5732119999999998</v>
      </c>
      <c r="N403" s="20">
        <v>67.2</v>
      </c>
      <c r="O403" s="2">
        <v>-2.9673590504451456E-3</v>
      </c>
      <c r="P403" s="2">
        <v>-2.967E-3</v>
      </c>
      <c r="Q403" s="2">
        <v>-3.5905044514557977E-7</v>
      </c>
      <c r="R403" s="2">
        <f t="shared" si="75"/>
        <v>-0.74768400000000002</v>
      </c>
      <c r="S403" s="2">
        <f t="shared" si="68"/>
        <v>-0.75768400000000002</v>
      </c>
      <c r="T403" s="20">
        <v>8795.09</v>
      </c>
      <c r="U403" s="4">
        <v>-7.9252370182790553E-3</v>
      </c>
      <c r="V403" s="4">
        <v>-7.9249999999999998E-3</v>
      </c>
      <c r="W403" s="21">
        <v>-2.3701827905550643E-7</v>
      </c>
      <c r="X403" s="2">
        <f t="shared" si="76"/>
        <v>-1.9970999999999999</v>
      </c>
      <c r="Y403" s="2">
        <f t="shared" si="69"/>
        <v>-2.0070999999999999</v>
      </c>
      <c r="Z403" s="2"/>
      <c r="AA403" s="23">
        <f t="shared" si="70"/>
        <v>46.039639415330178</v>
      </c>
      <c r="AB403" s="23">
        <f>AA403-r_f</f>
        <v>46.02963941533018</v>
      </c>
      <c r="AC403" s="22"/>
    </row>
    <row r="404" spans="1:29" x14ac:dyDescent="0.3">
      <c r="A404" s="1">
        <v>39531</v>
      </c>
      <c r="B404" s="19">
        <v>103</v>
      </c>
      <c r="C404" s="3">
        <f t="shared" si="71"/>
        <v>4.0404040404040407E-2</v>
      </c>
      <c r="D404" s="2">
        <v>4.0404000000000002E-2</v>
      </c>
      <c r="E404" s="2">
        <v>4.0404040405062069E-8</v>
      </c>
      <c r="F404" s="2">
        <f t="shared" si="72"/>
        <v>10.181808</v>
      </c>
      <c r="G404" s="2">
        <f t="shared" si="66"/>
        <v>10.171808</v>
      </c>
      <c r="H404" s="20">
        <v>41.2</v>
      </c>
      <c r="I404" s="3">
        <f t="shared" si="73"/>
        <v>4.7013977128335487E-2</v>
      </c>
      <c r="J404" s="2">
        <v>4.7013999999999993E-2</v>
      </c>
      <c r="K404" s="2">
        <v>-2.2871664506762812E-8</v>
      </c>
      <c r="L404" s="2">
        <f t="shared" si="74"/>
        <v>11.847527999999999</v>
      </c>
      <c r="M404" s="2">
        <f t="shared" si="67"/>
        <v>11.837527999999999</v>
      </c>
      <c r="N404" s="20">
        <v>67.400000000000006</v>
      </c>
      <c r="O404" s="2">
        <v>4.0123456790123593E-2</v>
      </c>
      <c r="P404" s="2">
        <v>4.0122999999999999E-2</v>
      </c>
      <c r="Q404" s="2">
        <v>4.5679012359439719E-7</v>
      </c>
      <c r="R404" s="2">
        <f t="shared" si="75"/>
        <v>10.110996</v>
      </c>
      <c r="S404" s="2">
        <f t="shared" si="68"/>
        <v>10.100996</v>
      </c>
      <c r="T404" s="20">
        <v>8865.35</v>
      </c>
      <c r="U404" s="4">
        <v>3.9924973519030592E-2</v>
      </c>
      <c r="V404" s="4">
        <v>3.9924000000000001E-2</v>
      </c>
      <c r="W404" s="21">
        <v>9.7351903059067491E-7</v>
      </c>
      <c r="X404" s="2">
        <f t="shared" si="76"/>
        <v>10.060848</v>
      </c>
      <c r="Y404" s="2">
        <f t="shared" si="69"/>
        <v>10.050848</v>
      </c>
      <c r="Z404" s="2"/>
      <c r="AA404" s="23">
        <f t="shared" si="70"/>
        <v>0.43022223143499749</v>
      </c>
      <c r="AB404" s="23">
        <f>AA404-r_f</f>
        <v>0.42022223143499748</v>
      </c>
      <c r="AC404" s="22"/>
    </row>
    <row r="405" spans="1:29" x14ac:dyDescent="0.3">
      <c r="A405" s="1">
        <v>39528</v>
      </c>
      <c r="B405" s="19">
        <v>99</v>
      </c>
      <c r="C405" s="3">
        <f t="shared" si="71"/>
        <v>2.8037383177570124E-2</v>
      </c>
      <c r="D405" s="2">
        <v>2.8036999999999999E-2</v>
      </c>
      <c r="E405" s="2">
        <v>3.8317757012490405E-7</v>
      </c>
      <c r="F405" s="2">
        <f t="shared" si="72"/>
        <v>7.0653239999999995</v>
      </c>
      <c r="G405" s="2">
        <f t="shared" si="66"/>
        <v>7.0553239999999997</v>
      </c>
      <c r="H405" s="20">
        <v>39.35</v>
      </c>
      <c r="I405" s="3">
        <f t="shared" si="73"/>
        <v>8.9743589743590101E-3</v>
      </c>
      <c r="J405" s="2">
        <v>8.9739999999999993E-3</v>
      </c>
      <c r="K405" s="2">
        <v>3.5897435901079133E-7</v>
      </c>
      <c r="L405" s="2">
        <f t="shared" si="74"/>
        <v>2.2614479999999997</v>
      </c>
      <c r="M405" s="2">
        <f t="shared" si="67"/>
        <v>2.2514479999999999</v>
      </c>
      <c r="N405" s="20">
        <v>64.8</v>
      </c>
      <c r="O405" s="2">
        <v>3.5143769968051047E-2</v>
      </c>
      <c r="P405" s="2">
        <v>3.5144000000000002E-2</v>
      </c>
      <c r="Q405" s="2">
        <v>-2.3003194895426793E-7</v>
      </c>
      <c r="R405" s="2">
        <f t="shared" si="75"/>
        <v>8.856288000000001</v>
      </c>
      <c r="S405" s="2">
        <f t="shared" si="68"/>
        <v>8.8462880000000013</v>
      </c>
      <c r="T405" s="20">
        <v>8524.99</v>
      </c>
      <c r="U405" s="4">
        <v>2.2472839971118732E-2</v>
      </c>
      <c r="V405" s="4">
        <v>2.2473E-2</v>
      </c>
      <c r="W405" s="21">
        <v>-1.60028881267954E-7</v>
      </c>
      <c r="X405" s="2">
        <f t="shared" si="76"/>
        <v>5.6631960000000001</v>
      </c>
      <c r="Y405" s="2">
        <f t="shared" si="69"/>
        <v>5.6531960000000003</v>
      </c>
      <c r="Z405" s="2"/>
      <c r="AA405" s="23">
        <f t="shared" si="70"/>
        <v>46.234257538891519</v>
      </c>
      <c r="AB405" s="23">
        <f>AA405-r_f</f>
        <v>46.224257538891521</v>
      </c>
      <c r="AC405" s="22"/>
    </row>
    <row r="406" spans="1:29" x14ac:dyDescent="0.3">
      <c r="A406" s="1">
        <v>39527</v>
      </c>
      <c r="B406" s="19">
        <v>96.3</v>
      </c>
      <c r="C406" s="3">
        <f t="shared" si="71"/>
        <v>2.4468085106382948E-2</v>
      </c>
      <c r="D406" s="2">
        <v>2.4468E-2</v>
      </c>
      <c r="E406" s="2">
        <v>8.5106382947952586E-8</v>
      </c>
      <c r="F406" s="2">
        <f t="shared" si="72"/>
        <v>6.1659360000000003</v>
      </c>
      <c r="G406" s="2">
        <f t="shared" si="66"/>
        <v>6.1559360000000005</v>
      </c>
      <c r="H406" s="20">
        <v>39</v>
      </c>
      <c r="I406" s="3">
        <f t="shared" si="73"/>
        <v>2.362204724409445E-2</v>
      </c>
      <c r="J406" s="2">
        <v>2.3622000000000001E-2</v>
      </c>
      <c r="K406" s="2">
        <v>4.7244094449061524E-8</v>
      </c>
      <c r="L406" s="2">
        <f t="shared" si="74"/>
        <v>5.952744</v>
      </c>
      <c r="M406" s="2">
        <f t="shared" si="67"/>
        <v>5.9427440000000002</v>
      </c>
      <c r="N406" s="20">
        <v>62.6</v>
      </c>
      <c r="O406" s="2">
        <v>8.0515297906602248E-3</v>
      </c>
      <c r="P406" s="2">
        <v>8.0520000000000001E-3</v>
      </c>
      <c r="Q406" s="2">
        <v>-4.7020933977535984E-7</v>
      </c>
      <c r="R406" s="2">
        <f t="shared" si="75"/>
        <v>2.0291040000000002</v>
      </c>
      <c r="S406" s="2">
        <f t="shared" si="68"/>
        <v>2.0191040000000005</v>
      </c>
      <c r="T406" s="20">
        <v>8337.6200000000008</v>
      </c>
      <c r="U406" s="4">
        <v>1.9349948345528733E-2</v>
      </c>
      <c r="V406" s="4">
        <v>1.9349999999999999E-2</v>
      </c>
      <c r="W406" s="21">
        <v>-5.1654471266288082E-8</v>
      </c>
      <c r="X406" s="2">
        <f t="shared" si="76"/>
        <v>4.8761999999999999</v>
      </c>
      <c r="Y406" s="2">
        <f t="shared" si="69"/>
        <v>4.8662000000000001</v>
      </c>
      <c r="Z406" s="2"/>
      <c r="AA406" s="23">
        <f t="shared" si="70"/>
        <v>-21.446557893082094</v>
      </c>
      <c r="AB406" s="23">
        <f>AA406-r_f</f>
        <v>-21.456557893082095</v>
      </c>
      <c r="AC406" s="22"/>
    </row>
    <row r="407" spans="1:29" x14ac:dyDescent="0.3">
      <c r="A407" s="1">
        <v>39526</v>
      </c>
      <c r="B407" s="19">
        <v>94</v>
      </c>
      <c r="C407" s="3">
        <f t="shared" si="71"/>
        <v>1.9522776572668082E-2</v>
      </c>
      <c r="D407" s="2">
        <v>1.9522999999999999E-2</v>
      </c>
      <c r="E407" s="2">
        <v>-2.234273319169644E-7</v>
      </c>
      <c r="F407" s="2">
        <f t="shared" si="72"/>
        <v>4.9197959999999998</v>
      </c>
      <c r="G407" s="2">
        <f t="shared" si="66"/>
        <v>4.909796</v>
      </c>
      <c r="H407" s="20">
        <v>38.1</v>
      </c>
      <c r="I407" s="3">
        <f t="shared" si="73"/>
        <v>-7.8124999999999263E-3</v>
      </c>
      <c r="J407" s="2">
        <v>-7.8120000000000004E-3</v>
      </c>
      <c r="K407" s="2">
        <v>-4.9999999992590693E-7</v>
      </c>
      <c r="L407" s="2">
        <f t="shared" si="74"/>
        <v>-1.9686240000000002</v>
      </c>
      <c r="M407" s="2">
        <f t="shared" si="67"/>
        <v>-1.9786240000000002</v>
      </c>
      <c r="N407" s="20">
        <v>62.1</v>
      </c>
      <c r="O407" s="2">
        <v>3.6727879799666158E-2</v>
      </c>
      <c r="P407" s="2">
        <v>3.6728000000000004E-2</v>
      </c>
      <c r="Q407" s="2">
        <v>-1.2020033384602113E-7</v>
      </c>
      <c r="R407" s="2">
        <f t="shared" si="75"/>
        <v>9.2554560000000006</v>
      </c>
      <c r="S407" s="2">
        <f t="shared" si="68"/>
        <v>9.2454560000000008</v>
      </c>
      <c r="T407" s="20">
        <v>8179.35</v>
      </c>
      <c r="U407" s="4">
        <v>1.5082243088080977E-2</v>
      </c>
      <c r="V407" s="4">
        <v>1.5082E-2</v>
      </c>
      <c r="W407" s="21">
        <v>2.4308808097700529E-7</v>
      </c>
      <c r="X407" s="2">
        <f t="shared" si="76"/>
        <v>3.8006639999999998</v>
      </c>
      <c r="Y407" s="2">
        <f t="shared" si="69"/>
        <v>3.790664</v>
      </c>
      <c r="Z407" s="2"/>
      <c r="AA407" s="23">
        <f t="shared" si="70"/>
        <v>73.389588703660138</v>
      </c>
      <c r="AB407" s="23">
        <f>AA407-r_f</f>
        <v>73.379588703660133</v>
      </c>
      <c r="AC407" s="22"/>
    </row>
    <row r="408" spans="1:29" x14ac:dyDescent="0.3">
      <c r="A408" s="1">
        <v>39525</v>
      </c>
      <c r="B408" s="19">
        <v>92.2</v>
      </c>
      <c r="C408" s="3">
        <f t="shared" si="71"/>
        <v>2.4444444444444477E-2</v>
      </c>
      <c r="D408" s="2">
        <v>2.4444E-2</v>
      </c>
      <c r="E408" s="2">
        <v>4.4444444447649945E-7</v>
      </c>
      <c r="F408" s="2">
        <f t="shared" si="72"/>
        <v>6.1598880000000005</v>
      </c>
      <c r="G408" s="2">
        <f t="shared" si="66"/>
        <v>6.1498880000000007</v>
      </c>
      <c r="H408" s="20">
        <v>38.4</v>
      </c>
      <c r="I408" s="3">
        <f t="shared" si="73"/>
        <v>9.1984231274639013E-3</v>
      </c>
      <c r="J408" s="2">
        <v>9.1979999999999996E-3</v>
      </c>
      <c r="K408" s="2">
        <v>4.2312746390167633E-7</v>
      </c>
      <c r="L408" s="2">
        <f t="shared" si="74"/>
        <v>2.3178959999999997</v>
      </c>
      <c r="M408" s="2">
        <f t="shared" si="67"/>
        <v>2.3078959999999999</v>
      </c>
      <c r="N408" s="20">
        <v>59.9</v>
      </c>
      <c r="O408" s="2">
        <v>0</v>
      </c>
      <c r="P408" s="2">
        <v>0</v>
      </c>
      <c r="Q408" s="2">
        <v>0</v>
      </c>
      <c r="R408" s="2">
        <f t="shared" si="75"/>
        <v>0</v>
      </c>
      <c r="S408" s="2">
        <f t="shared" si="68"/>
        <v>-0.01</v>
      </c>
      <c r="T408" s="20">
        <v>8057.82</v>
      </c>
      <c r="U408" s="4">
        <v>6.5405360841225453E-3</v>
      </c>
      <c r="V408" s="4">
        <v>6.5409999999999999E-3</v>
      </c>
      <c r="W408" s="21">
        <v>-4.6391587745463203E-7</v>
      </c>
      <c r="X408" s="2">
        <f t="shared" si="76"/>
        <v>1.6483319999999999</v>
      </c>
      <c r="Y408" s="2">
        <f t="shared" si="69"/>
        <v>1.6383319999999999</v>
      </c>
      <c r="Z408" s="2"/>
      <c r="AA408" s="23">
        <f t="shared" si="70"/>
        <v>-15.365466189501495</v>
      </c>
      <c r="AB408" s="23">
        <f>AA408-r_f</f>
        <v>-15.375466189501495</v>
      </c>
      <c r="AC408" s="22"/>
    </row>
    <row r="409" spans="1:29" x14ac:dyDescent="0.3">
      <c r="A409" s="1">
        <v>39524</v>
      </c>
      <c r="B409" s="19">
        <v>90</v>
      </c>
      <c r="C409" s="3">
        <f t="shared" si="71"/>
        <v>-4.4247787610620093E-3</v>
      </c>
      <c r="D409" s="2">
        <v>-4.4250000000000001E-3</v>
      </c>
      <c r="E409" s="2">
        <v>2.212389379908225E-7</v>
      </c>
      <c r="F409" s="2">
        <f t="shared" si="72"/>
        <v>-1.1151</v>
      </c>
      <c r="G409" s="2">
        <f t="shared" si="66"/>
        <v>-1.1251</v>
      </c>
      <c r="H409" s="20">
        <v>38.049999999999997</v>
      </c>
      <c r="I409" s="3">
        <f t="shared" si="73"/>
        <v>1.3157894736841357E-3</v>
      </c>
      <c r="J409" s="2">
        <v>1.3159999999999999E-3</v>
      </c>
      <c r="K409" s="2">
        <v>-2.1052631586420886E-7</v>
      </c>
      <c r="L409" s="2">
        <f t="shared" si="74"/>
        <v>0.33163199999999998</v>
      </c>
      <c r="M409" s="2">
        <f t="shared" si="67"/>
        <v>0.32163199999999997</v>
      </c>
      <c r="N409" s="20">
        <v>59.9</v>
      </c>
      <c r="O409" s="2">
        <v>-1.96399345335516E-2</v>
      </c>
      <c r="P409" s="2">
        <v>-1.9640000000000001E-2</v>
      </c>
      <c r="Q409" s="2">
        <v>6.5466448401219068E-8</v>
      </c>
      <c r="R409" s="2">
        <f t="shared" si="75"/>
        <v>-4.9492799999999999</v>
      </c>
      <c r="S409" s="2">
        <f t="shared" si="68"/>
        <v>-4.9592799999999997</v>
      </c>
      <c r="T409" s="20">
        <v>8005.46</v>
      </c>
      <c r="U409" s="4">
        <v>-1.9105814083140285E-2</v>
      </c>
      <c r="V409" s="4">
        <v>-1.9106999999999999E-2</v>
      </c>
      <c r="W409" s="21">
        <v>1.1859168597139202E-6</v>
      </c>
      <c r="X409" s="2">
        <f t="shared" si="76"/>
        <v>-4.8149639999999998</v>
      </c>
      <c r="Y409" s="2">
        <f t="shared" si="69"/>
        <v>-4.8249639999999996</v>
      </c>
      <c r="Z409" s="2"/>
      <c r="AA409" s="23">
        <f t="shared" si="70"/>
        <v>-35.847190221393113</v>
      </c>
      <c r="AB409" s="23">
        <f>AA409-r_f</f>
        <v>-35.857190221393111</v>
      </c>
      <c r="AC409" s="22"/>
    </row>
    <row r="410" spans="1:29" x14ac:dyDescent="0.3">
      <c r="A410" s="1">
        <v>39521</v>
      </c>
      <c r="B410" s="19">
        <v>90.4</v>
      </c>
      <c r="C410" s="3">
        <f t="shared" si="71"/>
        <v>0</v>
      </c>
      <c r="D410" s="2">
        <v>0</v>
      </c>
      <c r="E410" s="2">
        <v>0</v>
      </c>
      <c r="F410" s="2">
        <f t="shared" si="72"/>
        <v>0</v>
      </c>
      <c r="G410" s="2">
        <f t="shared" si="66"/>
        <v>-0.01</v>
      </c>
      <c r="H410" s="20">
        <v>38</v>
      </c>
      <c r="I410" s="3">
        <f t="shared" si="73"/>
        <v>-2.6246719160105359E-3</v>
      </c>
      <c r="J410" s="2">
        <v>-2.6250000000000002E-3</v>
      </c>
      <c r="K410" s="2">
        <v>3.2808398946421527E-7</v>
      </c>
      <c r="L410" s="2">
        <f t="shared" si="74"/>
        <v>-0.66150000000000009</v>
      </c>
      <c r="M410" s="2">
        <f t="shared" si="67"/>
        <v>-0.6715000000000001</v>
      </c>
      <c r="N410" s="20">
        <v>61.1</v>
      </c>
      <c r="O410" s="2">
        <v>-1.4516129032258041E-2</v>
      </c>
      <c r="P410" s="2">
        <v>-1.4515999999999999E-2</v>
      </c>
      <c r="Q410" s="2">
        <v>-1.2903225804147822E-7</v>
      </c>
      <c r="R410" s="2">
        <f t="shared" si="75"/>
        <v>-3.658032</v>
      </c>
      <c r="S410" s="2">
        <f t="shared" si="68"/>
        <v>-3.6680319999999997</v>
      </c>
      <c r="T410" s="20">
        <v>8161.39</v>
      </c>
      <c r="U410" s="4">
        <v>-6.0406844972408268E-3</v>
      </c>
      <c r="V410" s="4">
        <v>-6.0390000000000001E-3</v>
      </c>
      <c r="W410" s="21">
        <v>-1.6844972408266989E-6</v>
      </c>
      <c r="X410" s="2">
        <f t="shared" si="76"/>
        <v>-1.521828</v>
      </c>
      <c r="Y410" s="2">
        <f t="shared" si="69"/>
        <v>-1.531828</v>
      </c>
      <c r="Z410" s="2"/>
      <c r="AA410" s="23">
        <f t="shared" si="70"/>
        <v>-21.787600740429234</v>
      </c>
      <c r="AB410" s="23">
        <f>AA410-r_f</f>
        <v>-21.797600740429235</v>
      </c>
      <c r="AC410" s="22"/>
    </row>
    <row r="411" spans="1:29" x14ac:dyDescent="0.3">
      <c r="A411" s="1">
        <v>39520</v>
      </c>
      <c r="B411" s="19">
        <v>90.4</v>
      </c>
      <c r="C411" s="3">
        <f t="shared" si="71"/>
        <v>-2.7956989247311766E-2</v>
      </c>
      <c r="D411" s="2">
        <v>-2.7956999999999999E-2</v>
      </c>
      <c r="E411" s="2">
        <v>1.0752688232862351E-8</v>
      </c>
      <c r="F411" s="2">
        <f t="shared" si="72"/>
        <v>-7.0451639999999998</v>
      </c>
      <c r="G411" s="2">
        <f t="shared" si="66"/>
        <v>-7.0551639999999995</v>
      </c>
      <c r="H411" s="20">
        <v>38.1</v>
      </c>
      <c r="I411" s="3">
        <f t="shared" si="73"/>
        <v>-2.307692307692304E-2</v>
      </c>
      <c r="J411" s="2">
        <v>-2.3077E-2</v>
      </c>
      <c r="K411" s="2">
        <v>7.6923076960250247E-8</v>
      </c>
      <c r="L411" s="2">
        <f t="shared" si="74"/>
        <v>-5.815404</v>
      </c>
      <c r="M411" s="2">
        <f t="shared" si="67"/>
        <v>-5.8254039999999998</v>
      </c>
      <c r="N411" s="20">
        <v>62</v>
      </c>
      <c r="O411" s="2">
        <v>-2.8213166144200583E-2</v>
      </c>
      <c r="P411" s="2">
        <v>-2.8212999999999998E-2</v>
      </c>
      <c r="Q411" s="2">
        <v>-1.6614420058486123E-7</v>
      </c>
      <c r="R411" s="2">
        <f t="shared" si="75"/>
        <v>-7.1096759999999994</v>
      </c>
      <c r="S411" s="2">
        <f t="shared" si="68"/>
        <v>-7.1196759999999992</v>
      </c>
      <c r="T411" s="20">
        <v>8210.99</v>
      </c>
      <c r="U411" s="4">
        <v>-2.6591822460374795E-2</v>
      </c>
      <c r="V411" s="4">
        <v>-2.6591999999999998E-2</v>
      </c>
      <c r="W411" s="21">
        <v>1.7753962520267175E-7</v>
      </c>
      <c r="X411" s="2">
        <f t="shared" si="76"/>
        <v>-6.7011839999999996</v>
      </c>
      <c r="Y411" s="2">
        <f t="shared" si="69"/>
        <v>-6.7111839999999994</v>
      </c>
      <c r="Z411" s="2"/>
      <c r="AA411" s="23">
        <f t="shared" si="70"/>
        <v>-14.329677892361877</v>
      </c>
      <c r="AB411" s="23">
        <f>AA411-r_f</f>
        <v>-14.339677892361877</v>
      </c>
      <c r="AC411" s="22"/>
    </row>
    <row r="412" spans="1:29" x14ac:dyDescent="0.3">
      <c r="A412" s="1">
        <v>39519</v>
      </c>
      <c r="B412" s="19">
        <v>93</v>
      </c>
      <c r="C412" s="3">
        <f t="shared" si="71"/>
        <v>2.0856201975850776E-2</v>
      </c>
      <c r="D412" s="2">
        <v>2.0856E-2</v>
      </c>
      <c r="E412" s="2">
        <v>2.0197585077694202E-7</v>
      </c>
      <c r="F412" s="2">
        <f t="shared" si="72"/>
        <v>5.2557119999999999</v>
      </c>
      <c r="G412" s="2">
        <f t="shared" si="66"/>
        <v>5.2457120000000002</v>
      </c>
      <c r="H412" s="20">
        <v>39</v>
      </c>
      <c r="I412" s="3">
        <f t="shared" si="73"/>
        <v>-2.2556390977443573E-2</v>
      </c>
      <c r="J412" s="2">
        <v>-2.2556E-2</v>
      </c>
      <c r="K412" s="2">
        <v>-3.909774435734148E-7</v>
      </c>
      <c r="L412" s="2">
        <f t="shared" si="74"/>
        <v>-5.6841119999999998</v>
      </c>
      <c r="M412" s="2">
        <f t="shared" si="67"/>
        <v>-5.6941119999999996</v>
      </c>
      <c r="N412" s="20">
        <v>63.8</v>
      </c>
      <c r="O412" s="2">
        <v>2.2435897435897415E-2</v>
      </c>
      <c r="P412" s="2">
        <v>2.2435999999999998E-2</v>
      </c>
      <c r="Q412" s="2">
        <v>-1.0256410258244197E-7</v>
      </c>
      <c r="R412" s="2">
        <f t="shared" si="75"/>
        <v>5.6538719999999998</v>
      </c>
      <c r="S412" s="2">
        <f t="shared" si="68"/>
        <v>5.643872</v>
      </c>
      <c r="T412" s="20">
        <v>8435.2999999999993</v>
      </c>
      <c r="U412" s="4">
        <v>6.4068912856732494E-3</v>
      </c>
      <c r="V412" s="4">
        <v>6.4070000000000004E-3</v>
      </c>
      <c r="W412" s="21">
        <v>-1.0871432675092774E-7</v>
      </c>
      <c r="X412" s="2">
        <f t="shared" si="76"/>
        <v>1.6145640000000001</v>
      </c>
      <c r="Y412" s="2">
        <f t="shared" si="69"/>
        <v>1.6045640000000001</v>
      </c>
      <c r="Z412" s="2"/>
      <c r="AA412" s="23">
        <f t="shared" si="70"/>
        <v>68.834715271927038</v>
      </c>
      <c r="AB412" s="23">
        <f>AA412-r_f</f>
        <v>68.824715271927033</v>
      </c>
      <c r="AC412" s="22"/>
    </row>
    <row r="413" spans="1:29" x14ac:dyDescent="0.3">
      <c r="A413" s="1">
        <v>39518</v>
      </c>
      <c r="B413" s="19">
        <v>91.1</v>
      </c>
      <c r="C413" s="3">
        <f t="shared" si="71"/>
        <v>-1.9375672766415622E-2</v>
      </c>
      <c r="D413" s="2">
        <v>-1.9376000000000001E-2</v>
      </c>
      <c r="E413" s="2">
        <v>3.2723358437888872E-7</v>
      </c>
      <c r="F413" s="2">
        <f t="shared" si="72"/>
        <v>-4.882752</v>
      </c>
      <c r="G413" s="2">
        <f t="shared" si="66"/>
        <v>-4.8927519999999998</v>
      </c>
      <c r="H413" s="20">
        <v>39.9</v>
      </c>
      <c r="I413" s="3">
        <f t="shared" si="73"/>
        <v>4.9999999999999961E-2</v>
      </c>
      <c r="J413" s="2">
        <v>0.05</v>
      </c>
      <c r="K413" s="2">
        <v>0</v>
      </c>
      <c r="L413" s="2">
        <f t="shared" si="74"/>
        <v>12.600000000000001</v>
      </c>
      <c r="M413" s="2">
        <f t="shared" si="67"/>
        <v>12.590000000000002</v>
      </c>
      <c r="N413" s="20">
        <v>62.4</v>
      </c>
      <c r="O413" s="2">
        <v>1.9607843137254832E-2</v>
      </c>
      <c r="P413" s="2">
        <v>1.9608E-2</v>
      </c>
      <c r="Q413" s="2">
        <v>-1.5686274516812926E-7</v>
      </c>
      <c r="R413" s="2">
        <f t="shared" si="75"/>
        <v>4.9412159999999998</v>
      </c>
      <c r="S413" s="2">
        <f t="shared" si="68"/>
        <v>4.931216</v>
      </c>
      <c r="T413" s="20">
        <v>8381.6</v>
      </c>
      <c r="U413" s="4">
        <v>9.9079809672299891E-3</v>
      </c>
      <c r="V413" s="4">
        <v>9.9080000000000001E-3</v>
      </c>
      <c r="W413" s="21">
        <v>-1.9032770011070954E-8</v>
      </c>
      <c r="X413" s="2">
        <f t="shared" si="76"/>
        <v>2.4968159999999999</v>
      </c>
      <c r="Y413" s="2">
        <f t="shared" si="69"/>
        <v>2.4868160000000001</v>
      </c>
      <c r="Z413" s="2"/>
      <c r="AA413" s="23">
        <f t="shared" si="70"/>
        <v>-33.670899377913763</v>
      </c>
      <c r="AB413" s="23">
        <f>AA413-r_f</f>
        <v>-33.680899377913761</v>
      </c>
      <c r="AC413" s="22"/>
    </row>
    <row r="414" spans="1:29" x14ac:dyDescent="0.3">
      <c r="A414" s="1">
        <v>39517</v>
      </c>
      <c r="B414" s="19">
        <v>92.9</v>
      </c>
      <c r="C414" s="3">
        <f t="shared" si="71"/>
        <v>-5.3533190578158455E-3</v>
      </c>
      <c r="D414" s="2">
        <v>-5.3530000000000001E-3</v>
      </c>
      <c r="E414" s="2">
        <v>-3.1905781584535414E-7</v>
      </c>
      <c r="F414" s="2">
        <f t="shared" si="72"/>
        <v>-1.348956</v>
      </c>
      <c r="G414" s="2">
        <f t="shared" si="66"/>
        <v>-1.3589560000000001</v>
      </c>
      <c r="H414" s="20">
        <v>38</v>
      </c>
      <c r="I414" s="3">
        <f t="shared" si="73"/>
        <v>-2.0618556701030855E-2</v>
      </c>
      <c r="J414" s="2">
        <v>-2.0619000000000002E-2</v>
      </c>
      <c r="K414" s="2">
        <v>4.4329896914732658E-7</v>
      </c>
      <c r="L414" s="2">
        <f t="shared" si="74"/>
        <v>-5.1959880000000007</v>
      </c>
      <c r="M414" s="2">
        <f t="shared" si="67"/>
        <v>-5.2059880000000005</v>
      </c>
      <c r="N414" s="20">
        <v>61.2</v>
      </c>
      <c r="O414" s="2">
        <v>-4.3749999999999956E-2</v>
      </c>
      <c r="P414" s="2">
        <v>-4.3749999999999997E-2</v>
      </c>
      <c r="Q414" s="2">
        <v>0</v>
      </c>
      <c r="R414" s="2">
        <f t="shared" si="75"/>
        <v>-11.024999999999999</v>
      </c>
      <c r="S414" s="2">
        <f t="shared" si="68"/>
        <v>-11.034999999999998</v>
      </c>
      <c r="T414" s="20">
        <v>8299.3700000000008</v>
      </c>
      <c r="U414" s="4">
        <v>-2.7194896956881352E-2</v>
      </c>
      <c r="V414" s="4">
        <v>-2.7195E-2</v>
      </c>
      <c r="W414" s="21">
        <v>1.0304311864883786E-7</v>
      </c>
      <c r="X414" s="2">
        <f t="shared" si="76"/>
        <v>-6.8531399999999998</v>
      </c>
      <c r="Y414" s="2">
        <f t="shared" si="69"/>
        <v>-6.8631399999999996</v>
      </c>
      <c r="Z414" s="2"/>
      <c r="AA414" s="23">
        <f t="shared" si="70"/>
        <v>-47.323108870270545</v>
      </c>
      <c r="AB414" s="23">
        <f>AA414-r_f</f>
        <v>-47.333108870270543</v>
      </c>
      <c r="AC414" s="22"/>
    </row>
    <row r="415" spans="1:29" x14ac:dyDescent="0.3">
      <c r="A415" s="1">
        <v>39514</v>
      </c>
      <c r="B415" s="19">
        <v>93.4</v>
      </c>
      <c r="C415" s="3">
        <f t="shared" si="71"/>
        <v>4.301075268817265E-3</v>
      </c>
      <c r="D415" s="2">
        <v>4.3010000000000001E-3</v>
      </c>
      <c r="E415" s="2">
        <v>7.5268817264877164E-8</v>
      </c>
      <c r="F415" s="2">
        <f t="shared" si="72"/>
        <v>1.083852</v>
      </c>
      <c r="G415" s="2">
        <f t="shared" si="66"/>
        <v>1.073852</v>
      </c>
      <c r="H415" s="20">
        <v>38.799999999999997</v>
      </c>
      <c r="I415" s="3">
        <f t="shared" si="73"/>
        <v>-4.6683046683046819E-2</v>
      </c>
      <c r="J415" s="2">
        <v>-4.6683000000000002E-2</v>
      </c>
      <c r="K415" s="2">
        <v>-4.6683046817097562E-8</v>
      </c>
      <c r="L415" s="2">
        <f t="shared" si="74"/>
        <v>-11.764116000000001</v>
      </c>
      <c r="M415" s="2">
        <f t="shared" si="67"/>
        <v>-11.774116000000001</v>
      </c>
      <c r="N415" s="20">
        <v>64</v>
      </c>
      <c r="O415" s="2">
        <v>-1.3867488443759717E-2</v>
      </c>
      <c r="P415" s="2">
        <v>-1.3867000000000001E-2</v>
      </c>
      <c r="Q415" s="2">
        <v>-4.8844375971635046E-7</v>
      </c>
      <c r="R415" s="2">
        <f t="shared" si="75"/>
        <v>-3.4944840000000004</v>
      </c>
      <c r="S415" s="2">
        <f t="shared" si="68"/>
        <v>-3.5044840000000002</v>
      </c>
      <c r="T415" s="20">
        <v>8531.3799999999992</v>
      </c>
      <c r="U415" s="4">
        <v>-1.4697458261343608E-2</v>
      </c>
      <c r="V415" s="4">
        <v>-1.4697E-2</v>
      </c>
      <c r="W415" s="21">
        <v>-4.5826134360826831E-7</v>
      </c>
      <c r="X415" s="2">
        <f t="shared" si="76"/>
        <v>-3.7036440000000002</v>
      </c>
      <c r="Y415" s="2">
        <f t="shared" si="69"/>
        <v>-3.7136439999999999</v>
      </c>
      <c r="Z415" s="2"/>
      <c r="AA415" s="23">
        <f t="shared" si="70"/>
        <v>40.626384937367931</v>
      </c>
      <c r="AB415" s="23">
        <f>AA415-r_f</f>
        <v>40.616384937367933</v>
      </c>
      <c r="AC415" s="22"/>
    </row>
    <row r="416" spans="1:29" x14ac:dyDescent="0.3">
      <c r="A416" s="1">
        <v>39513</v>
      </c>
      <c r="B416" s="19">
        <v>93</v>
      </c>
      <c r="C416" s="3">
        <f t="shared" si="71"/>
        <v>5.4054054054054057E-3</v>
      </c>
      <c r="D416" s="2">
        <v>5.4050000000000001E-3</v>
      </c>
      <c r="E416" s="2">
        <v>4.0540540540562331E-7</v>
      </c>
      <c r="F416" s="2">
        <f t="shared" si="72"/>
        <v>1.36206</v>
      </c>
      <c r="G416" s="2">
        <f t="shared" si="66"/>
        <v>1.35206</v>
      </c>
      <c r="H416" s="20">
        <v>40.700000000000003</v>
      </c>
      <c r="I416" s="3">
        <f t="shared" si="73"/>
        <v>-2.8639618138424722E-2</v>
      </c>
      <c r="J416" s="2">
        <v>-2.8639999999999999E-2</v>
      </c>
      <c r="K416" s="2">
        <v>3.8186157527708708E-7</v>
      </c>
      <c r="L416" s="2">
        <f t="shared" si="74"/>
        <v>-7.2172799999999997</v>
      </c>
      <c r="M416" s="2">
        <f t="shared" si="67"/>
        <v>-7.2272799999999995</v>
      </c>
      <c r="N416" s="20">
        <v>64.900000000000006</v>
      </c>
      <c r="O416" s="2">
        <v>2.5276461295418776E-2</v>
      </c>
      <c r="P416" s="2">
        <v>2.5276E-2</v>
      </c>
      <c r="Q416" s="2">
        <v>4.6129541877645841E-7</v>
      </c>
      <c r="R416" s="2">
        <f t="shared" si="75"/>
        <v>6.3695519999999997</v>
      </c>
      <c r="S416" s="2">
        <f t="shared" si="68"/>
        <v>6.3595519999999999</v>
      </c>
      <c r="T416" s="20">
        <v>8658.64</v>
      </c>
      <c r="U416" s="4">
        <v>2.0590644687910546E-2</v>
      </c>
      <c r="V416" s="4">
        <v>2.0590000000000001E-2</v>
      </c>
      <c r="W416" s="21">
        <v>6.4468791054553276E-7</v>
      </c>
      <c r="X416" s="2">
        <f t="shared" si="76"/>
        <v>5.1886799999999997</v>
      </c>
      <c r="Y416" s="2">
        <f t="shared" si="69"/>
        <v>5.1786799999999999</v>
      </c>
      <c r="Z416" s="2"/>
      <c r="AA416" s="23">
        <f t="shared" si="70"/>
        <v>83.907354416274913</v>
      </c>
      <c r="AB416" s="23">
        <f>AA416-r_f</f>
        <v>83.897354416274908</v>
      </c>
      <c r="AC416" s="22"/>
    </row>
    <row r="417" spans="1:29" x14ac:dyDescent="0.3">
      <c r="A417" s="1">
        <v>39512</v>
      </c>
      <c r="B417" s="19">
        <v>92.5</v>
      </c>
      <c r="C417" s="3">
        <f t="shared" si="71"/>
        <v>2.7777777777777776E-2</v>
      </c>
      <c r="D417" s="2">
        <v>2.7778000000000001E-2</v>
      </c>
      <c r="E417" s="2">
        <v>-2.2222222222437193E-7</v>
      </c>
      <c r="F417" s="2">
        <f t="shared" si="72"/>
        <v>7.0000559999999998</v>
      </c>
      <c r="G417" s="2">
        <f t="shared" si="66"/>
        <v>6.990056</v>
      </c>
      <c r="H417" s="20">
        <v>41.9</v>
      </c>
      <c r="I417" s="3">
        <f t="shared" si="73"/>
        <v>-7.1090047393365932E-3</v>
      </c>
      <c r="J417" s="2">
        <v>-7.1089999999999999E-3</v>
      </c>
      <c r="K417" s="2">
        <v>-4.7393365933123821E-9</v>
      </c>
      <c r="L417" s="2">
        <f t="shared" si="74"/>
        <v>-1.7914680000000001</v>
      </c>
      <c r="M417" s="2">
        <f t="shared" si="67"/>
        <v>-1.8014680000000001</v>
      </c>
      <c r="N417" s="20">
        <v>63.3</v>
      </c>
      <c r="O417" s="2">
        <v>6.3593004769475136E-3</v>
      </c>
      <c r="P417" s="2">
        <v>6.3590000000000001E-3</v>
      </c>
      <c r="Q417" s="2">
        <v>3.0047694751355464E-7</v>
      </c>
      <c r="R417" s="2">
        <f t="shared" si="75"/>
        <v>1.602468</v>
      </c>
      <c r="S417" s="2">
        <f t="shared" si="68"/>
        <v>1.592468</v>
      </c>
      <c r="T417" s="20">
        <v>8483.9500000000007</v>
      </c>
      <c r="U417" s="4">
        <v>1.6339811407408103E-3</v>
      </c>
      <c r="V417" s="4">
        <v>1.6339999999999998E-3</v>
      </c>
      <c r="W417" s="21">
        <v>-1.8859259189474981E-8</v>
      </c>
      <c r="X417" s="2">
        <f t="shared" si="76"/>
        <v>0.41176799999999997</v>
      </c>
      <c r="Y417" s="2">
        <f t="shared" si="69"/>
        <v>0.40176799999999996</v>
      </c>
      <c r="Z417" s="2"/>
      <c r="AA417" s="23">
        <f t="shared" si="70"/>
        <v>18.292462621844503</v>
      </c>
      <c r="AB417" s="23">
        <f>AA417-r_f</f>
        <v>18.282462621844502</v>
      </c>
      <c r="AC417" s="22"/>
    </row>
    <row r="418" spans="1:29" x14ac:dyDescent="0.3">
      <c r="A418" s="1">
        <v>39511</v>
      </c>
      <c r="B418" s="19">
        <v>90</v>
      </c>
      <c r="C418" s="3">
        <f t="shared" si="71"/>
        <v>3.5673187571921679E-2</v>
      </c>
      <c r="D418" s="2">
        <v>3.5672999999999996E-2</v>
      </c>
      <c r="E418" s="2">
        <v>1.8757192168233905E-7</v>
      </c>
      <c r="F418" s="2">
        <f t="shared" si="72"/>
        <v>8.9895959999999988</v>
      </c>
      <c r="G418" s="2">
        <f t="shared" si="66"/>
        <v>8.979595999999999</v>
      </c>
      <c r="H418" s="20">
        <v>42.2</v>
      </c>
      <c r="I418" s="3">
        <f t="shared" si="73"/>
        <v>1.1990407673860911E-2</v>
      </c>
      <c r="J418" s="2">
        <v>1.1990000000000001E-2</v>
      </c>
      <c r="K418" s="2">
        <v>4.0767386091065949E-7</v>
      </c>
      <c r="L418" s="2">
        <f t="shared" si="74"/>
        <v>3.0214800000000004</v>
      </c>
      <c r="M418" s="2">
        <f t="shared" si="67"/>
        <v>3.0114800000000006</v>
      </c>
      <c r="N418" s="20">
        <v>62.9</v>
      </c>
      <c r="O418" s="2">
        <v>3.6243822075782466E-2</v>
      </c>
      <c r="P418" s="2">
        <v>3.6243999999999998E-2</v>
      </c>
      <c r="Q418" s="2">
        <v>-1.7792421753287657E-7</v>
      </c>
      <c r="R418" s="2">
        <f t="shared" si="75"/>
        <v>9.1334879999999998</v>
      </c>
      <c r="S418" s="2">
        <f t="shared" si="68"/>
        <v>9.123488</v>
      </c>
      <c r="T418" s="20">
        <v>8470.11</v>
      </c>
      <c r="U418" s="4">
        <v>2.5080873836814541E-2</v>
      </c>
      <c r="V418" s="4">
        <v>2.5080000000000002E-2</v>
      </c>
      <c r="W418" s="21">
        <v>8.7383681453973017E-7</v>
      </c>
      <c r="X418" s="2">
        <f t="shared" si="76"/>
        <v>6.3201600000000004</v>
      </c>
      <c r="Y418" s="2">
        <f t="shared" si="69"/>
        <v>6.3101600000000007</v>
      </c>
      <c r="Z418" s="2"/>
      <c r="AA418" s="23">
        <f t="shared" si="70"/>
        <v>43.164110286847311</v>
      </c>
      <c r="AB418" s="23">
        <f>AA418-r_f</f>
        <v>43.154110286847313</v>
      </c>
      <c r="AC418" s="22"/>
    </row>
    <row r="419" spans="1:29" x14ac:dyDescent="0.3">
      <c r="A419" s="1">
        <v>39510</v>
      </c>
      <c r="B419" s="19">
        <v>86.9</v>
      </c>
      <c r="C419" s="3">
        <f t="shared" si="71"/>
        <v>2.1151586368977807E-2</v>
      </c>
      <c r="D419" s="2">
        <v>2.1152000000000001E-2</v>
      </c>
      <c r="E419" s="2">
        <v>-4.1363102219402204E-7</v>
      </c>
      <c r="F419" s="2">
        <f t="shared" si="72"/>
        <v>5.3303039999999999</v>
      </c>
      <c r="G419" s="2">
        <f t="shared" si="66"/>
        <v>5.3203040000000001</v>
      </c>
      <c r="H419" s="20">
        <v>41.7</v>
      </c>
      <c r="I419" s="3">
        <f t="shared" si="73"/>
        <v>1.9559902200489102E-2</v>
      </c>
      <c r="J419" s="2">
        <v>1.9560000000000001E-2</v>
      </c>
      <c r="K419" s="2">
        <v>-9.7799510899443387E-8</v>
      </c>
      <c r="L419" s="2">
        <f t="shared" si="74"/>
        <v>4.9291200000000002</v>
      </c>
      <c r="M419" s="2">
        <f t="shared" si="67"/>
        <v>4.9191200000000004</v>
      </c>
      <c r="N419" s="20">
        <v>60.7</v>
      </c>
      <c r="O419" s="2">
        <v>-1.4610389610389588E-2</v>
      </c>
      <c r="P419" s="2">
        <v>-1.4610000000000001E-2</v>
      </c>
      <c r="Q419" s="2">
        <v>-3.8961038958604255E-7</v>
      </c>
      <c r="R419" s="2">
        <f t="shared" si="75"/>
        <v>-3.6817200000000003</v>
      </c>
      <c r="S419" s="2">
        <f t="shared" si="68"/>
        <v>-3.6917200000000001</v>
      </c>
      <c r="T419" s="20">
        <v>8262.8700000000008</v>
      </c>
      <c r="U419" s="4">
        <v>-1.7816982773786415E-2</v>
      </c>
      <c r="V419" s="4">
        <v>-1.7816000000000002E-2</v>
      </c>
      <c r="W419" s="21">
        <v>-9.8277378641348223E-7</v>
      </c>
      <c r="X419" s="2">
        <f t="shared" si="76"/>
        <v>-4.4896320000000003</v>
      </c>
      <c r="Y419" s="2">
        <f t="shared" si="69"/>
        <v>-4.4996320000000001</v>
      </c>
      <c r="Z419" s="2"/>
      <c r="AA419" s="23">
        <f t="shared" si="70"/>
        <v>-55.17465670311212</v>
      </c>
      <c r="AB419" s="23">
        <f>AA419-r_f</f>
        <v>-55.184656703112118</v>
      </c>
      <c r="AC419" s="22"/>
    </row>
    <row r="420" spans="1:29" x14ac:dyDescent="0.3">
      <c r="A420" s="1">
        <v>39507</v>
      </c>
      <c r="B420" s="19">
        <v>85.1</v>
      </c>
      <c r="C420" s="3">
        <f t="shared" si="71"/>
        <v>-1.0465116279069833E-2</v>
      </c>
      <c r="D420" s="2">
        <v>-1.0465E-2</v>
      </c>
      <c r="E420" s="2">
        <v>-1.1627906983287251E-7</v>
      </c>
      <c r="F420" s="2">
        <f t="shared" si="72"/>
        <v>-2.6371800000000003</v>
      </c>
      <c r="G420" s="2">
        <f t="shared" si="66"/>
        <v>-2.6471800000000001</v>
      </c>
      <c r="H420" s="20">
        <v>40.9</v>
      </c>
      <c r="I420" s="3">
        <f t="shared" si="73"/>
        <v>1.1124845488257002E-2</v>
      </c>
      <c r="J420" s="2">
        <v>1.1125000000000001E-2</v>
      </c>
      <c r="K420" s="2">
        <v>-1.5451174299914439E-7</v>
      </c>
      <c r="L420" s="2">
        <f t="shared" si="74"/>
        <v>2.8035000000000001</v>
      </c>
      <c r="M420" s="2">
        <f t="shared" si="67"/>
        <v>2.7935000000000003</v>
      </c>
      <c r="N420" s="20">
        <v>61.6</v>
      </c>
      <c r="O420" s="2">
        <v>-3.1446540880503145E-2</v>
      </c>
      <c r="P420" s="2">
        <v>-3.1446999999999996E-2</v>
      </c>
      <c r="Q420" s="2">
        <v>4.5911949685117914E-7</v>
      </c>
      <c r="R420" s="2">
        <f t="shared" si="75"/>
        <v>-7.9246439999999989</v>
      </c>
      <c r="S420" s="2">
        <f t="shared" si="68"/>
        <v>-7.9346439999999987</v>
      </c>
      <c r="T420" s="20">
        <v>8412.76</v>
      </c>
      <c r="U420" s="4">
        <v>-5.8283542580547226E-3</v>
      </c>
      <c r="V420" s="4">
        <v>-5.8279999999999998E-3</v>
      </c>
      <c r="W420" s="21">
        <v>-3.5425805472270866E-7</v>
      </c>
      <c r="X420" s="2">
        <f t="shared" si="76"/>
        <v>-1.468656</v>
      </c>
      <c r="Y420" s="2">
        <f t="shared" si="69"/>
        <v>-1.478656</v>
      </c>
      <c r="Z420" s="2"/>
      <c r="AA420" s="23">
        <f t="shared" si="70"/>
        <v>-69.685672384865569</v>
      </c>
      <c r="AB420" s="23">
        <f>AA420-r_f</f>
        <v>-69.695672384865574</v>
      </c>
      <c r="AC420" s="22"/>
    </row>
    <row r="421" spans="1:29" x14ac:dyDescent="0.3">
      <c r="A421" s="1">
        <v>39505</v>
      </c>
      <c r="B421" s="19">
        <v>86</v>
      </c>
      <c r="C421" s="3">
        <f t="shared" si="71"/>
        <v>1.4150943396226448E-2</v>
      </c>
      <c r="D421" s="2">
        <v>1.4151E-2</v>
      </c>
      <c r="E421" s="2">
        <v>-5.6603773552002523E-8</v>
      </c>
      <c r="F421" s="2">
        <f t="shared" si="72"/>
        <v>3.566052</v>
      </c>
      <c r="G421" s="2">
        <f t="shared" si="66"/>
        <v>3.5560520000000002</v>
      </c>
      <c r="H421" s="20">
        <v>40.450000000000003</v>
      </c>
      <c r="I421" s="3">
        <f t="shared" si="73"/>
        <v>8.7281795511222303E-3</v>
      </c>
      <c r="J421" s="2">
        <v>8.7279999999999996E-3</v>
      </c>
      <c r="K421" s="2">
        <v>1.7955112223064229E-7</v>
      </c>
      <c r="L421" s="2">
        <f t="shared" si="74"/>
        <v>2.1994560000000001</v>
      </c>
      <c r="M421" s="2">
        <f t="shared" si="67"/>
        <v>2.1894560000000003</v>
      </c>
      <c r="N421" s="20">
        <v>63.6</v>
      </c>
      <c r="O421" s="2">
        <v>1.9230769230769277E-2</v>
      </c>
      <c r="P421" s="2">
        <v>1.9231000000000002E-2</v>
      </c>
      <c r="Q421" s="2">
        <v>-2.3076923072462563E-7</v>
      </c>
      <c r="R421" s="2">
        <f t="shared" si="75"/>
        <v>4.8462120000000004</v>
      </c>
      <c r="S421" s="2">
        <f t="shared" si="68"/>
        <v>4.8362120000000006</v>
      </c>
      <c r="T421" s="20">
        <v>8462.08</v>
      </c>
      <c r="U421" s="4">
        <v>1.8586438796918976E-2</v>
      </c>
      <c r="V421" s="4">
        <v>1.8586000000000002E-2</v>
      </c>
      <c r="W421" s="21">
        <v>4.3879691897369399E-7</v>
      </c>
      <c r="X421" s="2">
        <f t="shared" si="76"/>
        <v>4.6836720000000005</v>
      </c>
      <c r="Y421" s="2">
        <f t="shared" si="69"/>
        <v>4.6736720000000007</v>
      </c>
      <c r="Z421" s="2"/>
      <c r="AA421" s="23">
        <f t="shared" si="70"/>
        <v>20.073567462853692</v>
      </c>
      <c r="AB421" s="23">
        <f>AA421-r_f</f>
        <v>20.06356746285369</v>
      </c>
      <c r="AC421" s="22"/>
    </row>
    <row r="422" spans="1:29" x14ac:dyDescent="0.3">
      <c r="A422" s="1">
        <v>39504</v>
      </c>
      <c r="B422" s="19">
        <v>84.8</v>
      </c>
      <c r="C422" s="3">
        <f t="shared" si="71"/>
        <v>-8.1871345029240102E-3</v>
      </c>
      <c r="D422" s="2">
        <v>-8.1869999999999998E-3</v>
      </c>
      <c r="E422" s="2">
        <v>-1.3450292401032127E-7</v>
      </c>
      <c r="F422" s="2">
        <f t="shared" si="72"/>
        <v>-2.0631240000000002</v>
      </c>
      <c r="G422" s="2">
        <f t="shared" si="66"/>
        <v>-2.073124</v>
      </c>
      <c r="H422" s="20">
        <v>40.1</v>
      </c>
      <c r="I422" s="3">
        <f t="shared" si="73"/>
        <v>-1.3530135301352945E-2</v>
      </c>
      <c r="J422" s="2">
        <v>-1.353E-2</v>
      </c>
      <c r="K422" s="2">
        <v>-1.3530135294440027E-7</v>
      </c>
      <c r="L422" s="2">
        <f t="shared" si="74"/>
        <v>-3.4095599999999999</v>
      </c>
      <c r="M422" s="2">
        <f t="shared" si="67"/>
        <v>-3.4195599999999997</v>
      </c>
      <c r="N422" s="20">
        <v>62.4</v>
      </c>
      <c r="O422" s="2">
        <v>1.9607843137254832E-2</v>
      </c>
      <c r="P422" s="2">
        <v>1.9608E-2</v>
      </c>
      <c r="Q422" s="2">
        <v>-1.5686274516812926E-7</v>
      </c>
      <c r="R422" s="2">
        <f t="shared" si="75"/>
        <v>4.9412159999999998</v>
      </c>
      <c r="S422" s="2">
        <f t="shared" si="68"/>
        <v>4.931216</v>
      </c>
      <c r="T422" s="20">
        <v>8307.67</v>
      </c>
      <c r="U422" s="4">
        <v>2.5777457034555288E-3</v>
      </c>
      <c r="V422" s="4">
        <v>2.5779999999999996E-3</v>
      </c>
      <c r="W422" s="21">
        <v>-2.5429654447071612E-7</v>
      </c>
      <c r="X422" s="2">
        <f t="shared" si="76"/>
        <v>0.6496559999999999</v>
      </c>
      <c r="Y422" s="2">
        <f t="shared" si="69"/>
        <v>0.63965599999999989</v>
      </c>
      <c r="Z422" s="2"/>
      <c r="AA422" s="23">
        <f t="shared" si="70"/>
        <v>54.17973731985532</v>
      </c>
      <c r="AB422" s="23">
        <f>AA422-r_f</f>
        <v>54.169737319855322</v>
      </c>
      <c r="AC422" s="22"/>
    </row>
    <row r="423" spans="1:29" x14ac:dyDescent="0.3">
      <c r="A423" s="1">
        <v>39503</v>
      </c>
      <c r="B423" s="19">
        <v>85.5</v>
      </c>
      <c r="C423" s="3">
        <f t="shared" si="71"/>
        <v>1.7857142857142856E-2</v>
      </c>
      <c r="D423" s="2">
        <v>1.7857000000000001E-2</v>
      </c>
      <c r="E423" s="2">
        <v>1.4285714285480755E-7</v>
      </c>
      <c r="F423" s="2">
        <f t="shared" si="72"/>
        <v>4.4999640000000003</v>
      </c>
      <c r="G423" s="2">
        <f t="shared" si="66"/>
        <v>4.4899640000000005</v>
      </c>
      <c r="H423" s="20">
        <v>40.65</v>
      </c>
      <c r="I423" s="3">
        <f t="shared" si="73"/>
        <v>2.6515151515151443E-2</v>
      </c>
      <c r="J423" s="2">
        <v>2.6515E-2</v>
      </c>
      <c r="K423" s="2">
        <v>1.5151515144265493E-7</v>
      </c>
      <c r="L423" s="2">
        <f t="shared" si="74"/>
        <v>6.6817799999999998</v>
      </c>
      <c r="M423" s="2">
        <f t="shared" si="67"/>
        <v>6.67178</v>
      </c>
      <c r="N423" s="20">
        <v>61.2</v>
      </c>
      <c r="O423" s="2">
        <v>4.9261083743843068E-3</v>
      </c>
      <c r="P423" s="2">
        <v>4.9259999999999998E-3</v>
      </c>
      <c r="Q423" s="2">
        <v>1.083743843069418E-7</v>
      </c>
      <c r="R423" s="2">
        <f t="shared" si="75"/>
        <v>1.241352</v>
      </c>
      <c r="S423" s="2">
        <f t="shared" si="68"/>
        <v>1.231352</v>
      </c>
      <c r="T423" s="20">
        <v>8286.31</v>
      </c>
      <c r="U423" s="4">
        <v>2.1902374113761554E-2</v>
      </c>
      <c r="V423" s="4">
        <v>2.1903000000000002E-2</v>
      </c>
      <c r="W423" s="21">
        <v>-6.2588623844783697E-7</v>
      </c>
      <c r="X423" s="2">
        <f t="shared" si="76"/>
        <v>5.5195560000000006</v>
      </c>
      <c r="Y423" s="2">
        <f t="shared" si="69"/>
        <v>5.5095560000000008</v>
      </c>
      <c r="Z423" s="2"/>
      <c r="AA423" s="23">
        <f t="shared" si="70"/>
        <v>-30.311308518016617</v>
      </c>
      <c r="AB423" s="23">
        <f>AA423-r_f</f>
        <v>-30.321308518016618</v>
      </c>
      <c r="AC423" s="22"/>
    </row>
    <row r="424" spans="1:29" x14ac:dyDescent="0.3">
      <c r="A424" s="1">
        <v>39500</v>
      </c>
      <c r="B424" s="19">
        <v>84</v>
      </c>
      <c r="C424" s="3">
        <f t="shared" si="71"/>
        <v>-1.1890606420926792E-3</v>
      </c>
      <c r="D424" s="2">
        <v>-1.189E-3</v>
      </c>
      <c r="E424" s="2">
        <v>-6.0642092679233719E-8</v>
      </c>
      <c r="F424" s="2">
        <f t="shared" si="72"/>
        <v>-0.29962800000000001</v>
      </c>
      <c r="G424" s="2">
        <f t="shared" si="66"/>
        <v>-0.30962800000000001</v>
      </c>
      <c r="H424" s="20">
        <v>39.6</v>
      </c>
      <c r="I424" s="3">
        <f t="shared" si="73"/>
        <v>0</v>
      </c>
      <c r="J424" s="2">
        <v>0</v>
      </c>
      <c r="K424" s="2">
        <v>0</v>
      </c>
      <c r="L424" s="2">
        <f t="shared" si="74"/>
        <v>0</v>
      </c>
      <c r="M424" s="2">
        <f t="shared" si="67"/>
        <v>-0.01</v>
      </c>
      <c r="N424" s="20">
        <v>60.9</v>
      </c>
      <c r="O424" s="2">
        <v>-1.6155088852988692E-2</v>
      </c>
      <c r="P424" s="2">
        <v>-1.6154999999999999E-2</v>
      </c>
      <c r="Q424" s="2">
        <v>-8.8852988692350587E-8</v>
      </c>
      <c r="R424" s="2">
        <f t="shared" si="75"/>
        <v>-4.0710600000000001</v>
      </c>
      <c r="S424" s="2">
        <f t="shared" si="68"/>
        <v>-4.0810599999999999</v>
      </c>
      <c r="T424" s="20">
        <v>8108.71</v>
      </c>
      <c r="U424" s="4">
        <v>2.8172393280673645E-3</v>
      </c>
      <c r="V424" s="4">
        <v>2.8170000000000001E-3</v>
      </c>
      <c r="W424" s="21">
        <v>2.3932806736447557E-7</v>
      </c>
      <c r="X424" s="2">
        <f t="shared" si="76"/>
        <v>0.70988399999999996</v>
      </c>
      <c r="Y424" s="2">
        <f t="shared" si="69"/>
        <v>0.69988399999999995</v>
      </c>
      <c r="Z424" s="2"/>
      <c r="AA424" s="23">
        <f t="shared" si="70"/>
        <v>-28.218914517665791</v>
      </c>
      <c r="AB424" s="23">
        <f>AA424-r_f</f>
        <v>-28.228914517665793</v>
      </c>
      <c r="AC424" s="22"/>
    </row>
    <row r="425" spans="1:29" x14ac:dyDescent="0.3">
      <c r="A425" s="1">
        <v>39499</v>
      </c>
      <c r="B425" s="19">
        <v>84.1</v>
      </c>
      <c r="C425" s="3">
        <f t="shared" si="71"/>
        <v>1.4475271411338824E-2</v>
      </c>
      <c r="D425" s="2">
        <v>1.4475E-2</v>
      </c>
      <c r="E425" s="2">
        <v>2.7141133882371826E-7</v>
      </c>
      <c r="F425" s="2">
        <f t="shared" si="72"/>
        <v>3.6476999999999999</v>
      </c>
      <c r="G425" s="2">
        <f t="shared" si="66"/>
        <v>3.6377000000000002</v>
      </c>
      <c r="H425" s="20">
        <v>39.6</v>
      </c>
      <c r="I425" s="3">
        <f t="shared" si="73"/>
        <v>3.6649214659685826E-2</v>
      </c>
      <c r="J425" s="2">
        <v>3.6649000000000001E-2</v>
      </c>
      <c r="K425" s="2">
        <v>2.1465968582518036E-7</v>
      </c>
      <c r="L425" s="2">
        <f t="shared" si="74"/>
        <v>9.2355479999999996</v>
      </c>
      <c r="M425" s="2">
        <f t="shared" si="67"/>
        <v>9.2255479999999999</v>
      </c>
      <c r="N425" s="20">
        <v>61.9</v>
      </c>
      <c r="O425" s="2">
        <v>1.3093289689034324E-2</v>
      </c>
      <c r="P425" s="2">
        <v>1.3092999999999999E-2</v>
      </c>
      <c r="Q425" s="2">
        <v>2.8968903432492754E-7</v>
      </c>
      <c r="R425" s="2">
        <f t="shared" si="75"/>
        <v>3.2994359999999996</v>
      </c>
      <c r="S425" s="2">
        <f t="shared" si="68"/>
        <v>3.2894359999999998</v>
      </c>
      <c r="T425" s="20">
        <v>8085.93</v>
      </c>
      <c r="U425" s="4">
        <v>2.4252419731786937E-2</v>
      </c>
      <c r="V425" s="4">
        <v>2.4251999999999999E-2</v>
      </c>
      <c r="W425" s="21">
        <v>4.1973178693810453E-7</v>
      </c>
      <c r="X425" s="2">
        <f t="shared" si="76"/>
        <v>6.111504</v>
      </c>
      <c r="Y425" s="2">
        <f t="shared" si="69"/>
        <v>6.1015040000000003</v>
      </c>
      <c r="Z425" s="2"/>
      <c r="AA425" s="23">
        <f t="shared" si="70"/>
        <v>-29.835836525420856</v>
      </c>
      <c r="AB425" s="23">
        <f>AA425-r_f</f>
        <v>-29.845836525420857</v>
      </c>
      <c r="AC425" s="22"/>
    </row>
    <row r="426" spans="1:29" x14ac:dyDescent="0.3">
      <c r="A426" s="1">
        <v>39498</v>
      </c>
      <c r="B426" s="19">
        <v>82.9</v>
      </c>
      <c r="C426" s="3">
        <f t="shared" si="71"/>
        <v>-7.1856287425149023E-3</v>
      </c>
      <c r="D426" s="2">
        <v>-7.1860000000000005E-3</v>
      </c>
      <c r="E426" s="2">
        <v>3.7125748509822531E-7</v>
      </c>
      <c r="F426" s="2">
        <f t="shared" si="72"/>
        <v>-1.810872</v>
      </c>
      <c r="G426" s="2">
        <f t="shared" si="66"/>
        <v>-1.820872</v>
      </c>
      <c r="H426" s="20">
        <v>38.200000000000003</v>
      </c>
      <c r="I426" s="3">
        <f t="shared" si="73"/>
        <v>-3.1685678073510769E-2</v>
      </c>
      <c r="J426" s="2">
        <v>-3.1685999999999999E-2</v>
      </c>
      <c r="K426" s="2">
        <v>3.2192648923012879E-7</v>
      </c>
      <c r="L426" s="2">
        <f t="shared" si="74"/>
        <v>-7.9848719999999993</v>
      </c>
      <c r="M426" s="2">
        <f t="shared" si="67"/>
        <v>-7.9948719999999991</v>
      </c>
      <c r="N426" s="20">
        <v>61.1</v>
      </c>
      <c r="O426" s="2">
        <v>-6.5040650406503831E-3</v>
      </c>
      <c r="P426" s="2">
        <v>-6.5039999999999994E-3</v>
      </c>
      <c r="Q426" s="2">
        <v>-6.5040650383714482E-8</v>
      </c>
      <c r="R426" s="2">
        <f t="shared" si="75"/>
        <v>-1.6390079999999998</v>
      </c>
      <c r="S426" s="2">
        <f t="shared" si="68"/>
        <v>-1.6490079999999998</v>
      </c>
      <c r="T426" s="20">
        <v>7894.47</v>
      </c>
      <c r="U426" s="4">
        <v>-1.6193090831600032E-2</v>
      </c>
      <c r="V426" s="4">
        <v>-1.6192999999999999E-2</v>
      </c>
      <c r="W426" s="21">
        <v>-9.0831600033092208E-8</v>
      </c>
      <c r="X426" s="2">
        <f t="shared" si="76"/>
        <v>-4.0806360000000002</v>
      </c>
      <c r="Y426" s="2">
        <f t="shared" si="69"/>
        <v>-4.0906359999999999</v>
      </c>
      <c r="Z426" s="2"/>
      <c r="AA426" s="23">
        <f t="shared" si="70"/>
        <v>33.702736433097265</v>
      </c>
      <c r="AB426" s="23">
        <f>AA426-r_f</f>
        <v>33.692736433097267</v>
      </c>
      <c r="AC426" s="22"/>
    </row>
    <row r="427" spans="1:29" x14ac:dyDescent="0.3">
      <c r="A427" s="1">
        <v>39497</v>
      </c>
      <c r="B427" s="19">
        <v>83.5</v>
      </c>
      <c r="C427" s="3">
        <f t="shared" si="71"/>
        <v>1.8292682926829267E-2</v>
      </c>
      <c r="D427" s="2">
        <v>1.8293E-2</v>
      </c>
      <c r="E427" s="2">
        <v>-3.1707317073303987E-7</v>
      </c>
      <c r="F427" s="2">
        <f t="shared" si="72"/>
        <v>4.6098360000000005</v>
      </c>
      <c r="G427" s="2">
        <f t="shared" si="66"/>
        <v>4.5998360000000007</v>
      </c>
      <c r="H427" s="20">
        <v>39.450000000000003</v>
      </c>
      <c r="I427" s="3">
        <f t="shared" si="73"/>
        <v>0</v>
      </c>
      <c r="J427" s="2">
        <v>0</v>
      </c>
      <c r="K427" s="2">
        <v>0</v>
      </c>
      <c r="L427" s="2">
        <f t="shared" si="74"/>
        <v>0</v>
      </c>
      <c r="M427" s="2">
        <f t="shared" si="67"/>
        <v>-0.01</v>
      </c>
      <c r="N427" s="20">
        <v>61.5</v>
      </c>
      <c r="O427" s="2">
        <v>2.5000000000000001E-2</v>
      </c>
      <c r="P427" s="2">
        <v>2.5000000000000001E-2</v>
      </c>
      <c r="Q427" s="2">
        <v>0</v>
      </c>
      <c r="R427" s="2">
        <f t="shared" si="75"/>
        <v>6.3000000000000007</v>
      </c>
      <c r="S427" s="2">
        <f t="shared" si="68"/>
        <v>6.2900000000000009</v>
      </c>
      <c r="T427" s="20">
        <v>8024.41</v>
      </c>
      <c r="U427" s="4">
        <v>1.6919489538582445E-2</v>
      </c>
      <c r="V427" s="4">
        <v>1.6919E-2</v>
      </c>
      <c r="W427" s="21">
        <v>4.8953858244535353E-7</v>
      </c>
      <c r="X427" s="2">
        <f t="shared" si="76"/>
        <v>4.2635880000000004</v>
      </c>
      <c r="Y427" s="2">
        <f t="shared" si="69"/>
        <v>4.2535880000000006</v>
      </c>
      <c r="Z427" s="2"/>
      <c r="AA427" s="23">
        <f t="shared" si="70"/>
        <v>41.998535099303155</v>
      </c>
      <c r="AB427" s="23">
        <f>AA427-r_f</f>
        <v>41.988535099303157</v>
      </c>
      <c r="AC427" s="22"/>
    </row>
    <row r="428" spans="1:29" x14ac:dyDescent="0.3">
      <c r="A428" s="1">
        <v>39496</v>
      </c>
      <c r="B428" s="19">
        <v>82</v>
      </c>
      <c r="C428" s="3">
        <f t="shared" si="71"/>
        <v>-2.4330900243309346E-3</v>
      </c>
      <c r="D428" s="2">
        <v>-2.4329999999999998E-3</v>
      </c>
      <c r="E428" s="2">
        <v>-9.0024330934735525E-8</v>
      </c>
      <c r="F428" s="2">
        <f t="shared" si="72"/>
        <v>-0.61311599999999999</v>
      </c>
      <c r="G428" s="2">
        <f t="shared" si="66"/>
        <v>-0.623116</v>
      </c>
      <c r="H428" s="20">
        <v>39.450000000000003</v>
      </c>
      <c r="I428" s="3">
        <f t="shared" si="73"/>
        <v>6.9105691056910681E-2</v>
      </c>
      <c r="J428" s="2">
        <v>6.9106000000000001E-2</v>
      </c>
      <c r="K428" s="2">
        <v>-3.0894308931939118E-7</v>
      </c>
      <c r="L428" s="2">
        <f t="shared" si="74"/>
        <v>17.414712000000002</v>
      </c>
      <c r="M428" s="2">
        <f t="shared" si="67"/>
        <v>17.404712</v>
      </c>
      <c r="N428" s="20">
        <v>60</v>
      </c>
      <c r="O428" s="2">
        <v>-2.4390243902439025E-2</v>
      </c>
      <c r="P428" s="2">
        <v>-2.4390000000000002E-2</v>
      </c>
      <c r="Q428" s="2">
        <v>-2.4390243902328024E-7</v>
      </c>
      <c r="R428" s="2">
        <f t="shared" si="75"/>
        <v>-6.1462800000000009</v>
      </c>
      <c r="S428" s="2">
        <f t="shared" si="68"/>
        <v>-6.1562800000000006</v>
      </c>
      <c r="T428" s="20">
        <v>7890.9</v>
      </c>
      <c r="U428" s="4">
        <v>1.8447584356752851E-3</v>
      </c>
      <c r="V428" s="4">
        <v>1.8450000000000001E-3</v>
      </c>
      <c r="W428" s="21">
        <v>-2.4156432471499588E-7</v>
      </c>
      <c r="X428" s="2">
        <f t="shared" si="76"/>
        <v>0.46494000000000002</v>
      </c>
      <c r="Y428" s="2">
        <f t="shared" si="69"/>
        <v>0.45494000000000001</v>
      </c>
      <c r="Z428" s="2"/>
      <c r="AA428" s="23">
        <f t="shared" si="70"/>
        <v>-139.33569569386472</v>
      </c>
      <c r="AB428" s="23">
        <f>AA428-r_f</f>
        <v>-139.34569569386471</v>
      </c>
      <c r="AC428" s="22"/>
    </row>
    <row r="429" spans="1:29" x14ac:dyDescent="0.3">
      <c r="A429" s="1">
        <v>39493</v>
      </c>
      <c r="B429" s="19">
        <v>82.2</v>
      </c>
      <c r="C429" s="3">
        <f t="shared" si="71"/>
        <v>-2.1428571428571394E-2</v>
      </c>
      <c r="D429" s="2">
        <v>-2.1429E-2</v>
      </c>
      <c r="E429" s="2">
        <v>4.2857142860605602E-7</v>
      </c>
      <c r="F429" s="2">
        <f t="shared" si="72"/>
        <v>-5.4001080000000004</v>
      </c>
      <c r="G429" s="2">
        <f t="shared" si="66"/>
        <v>-5.4101080000000001</v>
      </c>
      <c r="H429" s="20">
        <v>36.9</v>
      </c>
      <c r="I429" s="3">
        <f t="shared" si="73"/>
        <v>-2.2516556291390766E-2</v>
      </c>
      <c r="J429" s="2">
        <v>-2.2516999999999999E-2</v>
      </c>
      <c r="K429" s="2">
        <v>4.4370860923306776E-7</v>
      </c>
      <c r="L429" s="2">
        <f t="shared" si="74"/>
        <v>-5.6742840000000001</v>
      </c>
      <c r="M429" s="2">
        <f t="shared" si="67"/>
        <v>-5.6842839999999999</v>
      </c>
      <c r="N429" s="20">
        <v>61.5</v>
      </c>
      <c r="O429" s="2">
        <v>-8.0645161290322578E-3</v>
      </c>
      <c r="P429" s="2">
        <v>-8.0649999999999993E-3</v>
      </c>
      <c r="Q429" s="2">
        <v>4.8387096774141214E-7</v>
      </c>
      <c r="R429" s="2">
        <f t="shared" si="75"/>
        <v>-2.0323799999999999</v>
      </c>
      <c r="S429" s="2">
        <f t="shared" si="68"/>
        <v>-2.0423799999999996</v>
      </c>
      <c r="T429" s="20">
        <v>7876.37</v>
      </c>
      <c r="U429" s="4">
        <v>1.4099943040807379E-3</v>
      </c>
      <c r="V429" s="4">
        <v>1.4099999999999998E-3</v>
      </c>
      <c r="W429" s="21">
        <v>-5.6959192618576127E-9</v>
      </c>
      <c r="X429" s="2">
        <f t="shared" si="76"/>
        <v>0.35531999999999997</v>
      </c>
      <c r="Y429" s="2">
        <f t="shared" si="69"/>
        <v>0.34531999999999996</v>
      </c>
      <c r="Z429" s="2"/>
      <c r="AA429" s="23">
        <f t="shared" si="70"/>
        <v>19.567426292309278</v>
      </c>
      <c r="AB429" s="23">
        <f>AA429-r_f</f>
        <v>19.557426292309277</v>
      </c>
      <c r="AC429" s="22"/>
    </row>
    <row r="430" spans="1:29" x14ac:dyDescent="0.3">
      <c r="A430" s="1">
        <v>39492</v>
      </c>
      <c r="B430" s="19">
        <v>84</v>
      </c>
      <c r="C430" s="3">
        <f t="shared" si="71"/>
        <v>2.9411764705882425E-2</v>
      </c>
      <c r="D430" s="2">
        <v>2.9411999999999997E-2</v>
      </c>
      <c r="E430" s="2">
        <v>-2.3529411757178265E-7</v>
      </c>
      <c r="F430" s="2">
        <f t="shared" si="72"/>
        <v>7.4118239999999993</v>
      </c>
      <c r="G430" s="2">
        <f t="shared" si="66"/>
        <v>7.4018239999999995</v>
      </c>
      <c r="H430" s="20">
        <v>37.75</v>
      </c>
      <c r="I430" s="3">
        <f t="shared" si="73"/>
        <v>2.5815217391304428E-2</v>
      </c>
      <c r="J430" s="2">
        <v>2.5815000000000001E-2</v>
      </c>
      <c r="K430" s="2">
        <v>2.1739130442663401E-7</v>
      </c>
      <c r="L430" s="2">
        <f t="shared" si="74"/>
        <v>6.5053800000000006</v>
      </c>
      <c r="M430" s="2">
        <f t="shared" si="67"/>
        <v>6.4953800000000008</v>
      </c>
      <c r="N430" s="20">
        <v>62</v>
      </c>
      <c r="O430" s="2">
        <v>3.5058430717863132E-2</v>
      </c>
      <c r="P430" s="2">
        <v>3.5057999999999999E-2</v>
      </c>
      <c r="Q430" s="2">
        <v>4.3071786313270133E-7</v>
      </c>
      <c r="R430" s="2">
        <f t="shared" si="75"/>
        <v>8.8346160000000005</v>
      </c>
      <c r="S430" s="2">
        <f t="shared" si="68"/>
        <v>8.8246160000000007</v>
      </c>
      <c r="T430" s="20">
        <v>7865.28</v>
      </c>
      <c r="U430" s="4">
        <v>4.1683056201203827E-2</v>
      </c>
      <c r="V430" s="4">
        <v>4.1683000000000005E-2</v>
      </c>
      <c r="W430" s="21">
        <v>5.6201203822714429E-8</v>
      </c>
      <c r="X430" s="2">
        <f t="shared" si="76"/>
        <v>10.504116000000002</v>
      </c>
      <c r="Y430" s="2">
        <f t="shared" si="69"/>
        <v>10.494116000000002</v>
      </c>
      <c r="Z430" s="2"/>
      <c r="AA430" s="23">
        <f t="shared" si="70"/>
        <v>22.354551796198496</v>
      </c>
      <c r="AB430" s="23">
        <f>AA430-r_f</f>
        <v>22.344551796198495</v>
      </c>
      <c r="AC430" s="22"/>
    </row>
    <row r="431" spans="1:29" x14ac:dyDescent="0.3">
      <c r="A431" s="1">
        <v>39491</v>
      </c>
      <c r="B431" s="19">
        <v>81.599999999999994</v>
      </c>
      <c r="C431" s="3">
        <f t="shared" si="71"/>
        <v>3.2911392405063217E-2</v>
      </c>
      <c r="D431" s="2">
        <v>3.2911000000000003E-2</v>
      </c>
      <c r="E431" s="2">
        <v>3.9240506321397417E-7</v>
      </c>
      <c r="F431" s="2">
        <f t="shared" si="72"/>
        <v>8.2935720000000011</v>
      </c>
      <c r="G431" s="2">
        <f t="shared" si="66"/>
        <v>8.2835720000000013</v>
      </c>
      <c r="H431" s="20">
        <v>36.799999999999997</v>
      </c>
      <c r="I431" s="3">
        <f t="shared" si="73"/>
        <v>0</v>
      </c>
      <c r="J431" s="2">
        <v>0</v>
      </c>
      <c r="K431" s="2">
        <v>0</v>
      </c>
      <c r="L431" s="2">
        <f t="shared" si="74"/>
        <v>0</v>
      </c>
      <c r="M431" s="2">
        <f t="shared" si="67"/>
        <v>-0.01</v>
      </c>
      <c r="N431" s="20">
        <v>59.9</v>
      </c>
      <c r="O431" s="2">
        <v>-1.6666666666666904E-3</v>
      </c>
      <c r="P431" s="2">
        <v>-1.6669999999999999E-3</v>
      </c>
      <c r="Q431" s="2">
        <v>3.3333333330945285E-7</v>
      </c>
      <c r="R431" s="2">
        <f t="shared" si="75"/>
        <v>-0.42008399999999996</v>
      </c>
      <c r="S431" s="2">
        <f t="shared" si="68"/>
        <v>-0.43008399999999997</v>
      </c>
      <c r="T431" s="20">
        <v>7550.55</v>
      </c>
      <c r="U431" s="4">
        <v>-3.640792766075755E-4</v>
      </c>
      <c r="V431" s="4">
        <v>-3.6400000000000001E-4</v>
      </c>
      <c r="W431" s="21">
        <v>-7.927660757549174E-8</v>
      </c>
      <c r="X431" s="2">
        <f t="shared" si="76"/>
        <v>-9.1728000000000004E-2</v>
      </c>
      <c r="Y431" s="2">
        <f t="shared" si="69"/>
        <v>-0.101728</v>
      </c>
      <c r="Z431" s="2"/>
      <c r="AA431" s="23">
        <f t="shared" si="70"/>
        <v>-6.265762103058071</v>
      </c>
      <c r="AB431" s="23">
        <f>AA431-r_f</f>
        <v>-6.2757621030580708</v>
      </c>
      <c r="AC431" s="22"/>
    </row>
    <row r="432" spans="1:29" x14ac:dyDescent="0.3">
      <c r="A432" s="1">
        <v>39490</v>
      </c>
      <c r="B432" s="19">
        <v>79</v>
      </c>
      <c r="C432" s="3">
        <f t="shared" si="71"/>
        <v>2.4643320363164797E-2</v>
      </c>
      <c r="D432" s="2">
        <v>2.4643000000000002E-2</v>
      </c>
      <c r="E432" s="2">
        <v>3.2036316479494564E-7</v>
      </c>
      <c r="F432" s="2">
        <f t="shared" si="72"/>
        <v>6.2100360000000006</v>
      </c>
      <c r="G432" s="2">
        <f t="shared" si="66"/>
        <v>6.2000360000000008</v>
      </c>
      <c r="H432" s="20">
        <v>36.799999999999997</v>
      </c>
      <c r="I432" s="3">
        <f t="shared" si="73"/>
        <v>5.8992805755395603E-2</v>
      </c>
      <c r="J432" s="2">
        <v>5.8993000000000004E-2</v>
      </c>
      <c r="K432" s="2">
        <v>-1.9424460440120583E-7</v>
      </c>
      <c r="L432" s="2">
        <f t="shared" si="74"/>
        <v>14.866236000000001</v>
      </c>
      <c r="M432" s="2">
        <f t="shared" si="67"/>
        <v>14.856236000000001</v>
      </c>
      <c r="N432" s="20">
        <v>60</v>
      </c>
      <c r="O432" s="2">
        <v>-2.280130293159607E-2</v>
      </c>
      <c r="P432" s="2">
        <v>-2.2801000000000002E-2</v>
      </c>
      <c r="Q432" s="2">
        <v>-3.0293159606828435E-7</v>
      </c>
      <c r="R432" s="2">
        <f t="shared" si="75"/>
        <v>-5.7458520000000002</v>
      </c>
      <c r="S432" s="2">
        <f t="shared" si="68"/>
        <v>-5.755852</v>
      </c>
      <c r="T432" s="20">
        <v>7553.3</v>
      </c>
      <c r="U432" s="4">
        <v>-1.5727151064830629E-2</v>
      </c>
      <c r="V432" s="4">
        <v>-1.5727999999999999E-2</v>
      </c>
      <c r="W432" s="21">
        <v>8.4893516937023517E-7</v>
      </c>
      <c r="X432" s="2">
        <f t="shared" si="76"/>
        <v>-3.9634559999999999</v>
      </c>
      <c r="Y432" s="2">
        <f t="shared" si="69"/>
        <v>-3.9734559999999997</v>
      </c>
      <c r="Z432" s="2"/>
      <c r="AA432" s="23">
        <f t="shared" si="70"/>
        <v>-125.13193870363892</v>
      </c>
      <c r="AB432" s="23">
        <f>AA432-r_f</f>
        <v>-125.14193870363893</v>
      </c>
      <c r="AC432" s="22"/>
    </row>
    <row r="433" spans="1:29" x14ac:dyDescent="0.3">
      <c r="A433" s="1">
        <v>39479</v>
      </c>
      <c r="B433" s="19">
        <v>77.099999999999994</v>
      </c>
      <c r="C433" s="3">
        <f t="shared" si="71"/>
        <v>5.7613168724279677E-2</v>
      </c>
      <c r="D433" s="2">
        <v>5.7613000000000004E-2</v>
      </c>
      <c r="E433" s="2">
        <v>1.687242796727384E-7</v>
      </c>
      <c r="F433" s="2">
        <f t="shared" si="72"/>
        <v>14.518476000000001</v>
      </c>
      <c r="G433" s="2">
        <f t="shared" si="66"/>
        <v>14.508476000000002</v>
      </c>
      <c r="H433" s="20">
        <v>34.75</v>
      </c>
      <c r="I433" s="3">
        <f t="shared" si="73"/>
        <v>6.9230769230769235E-2</v>
      </c>
      <c r="J433" s="2">
        <v>6.9231000000000001E-2</v>
      </c>
      <c r="K433" s="2">
        <v>-2.3076923076625899E-7</v>
      </c>
      <c r="L433" s="2">
        <f t="shared" si="74"/>
        <v>17.446211999999999</v>
      </c>
      <c r="M433" s="2">
        <f t="shared" si="67"/>
        <v>17.436211999999998</v>
      </c>
      <c r="N433" s="20">
        <v>61.4</v>
      </c>
      <c r="O433" s="2">
        <v>2.5041736227045076E-2</v>
      </c>
      <c r="P433" s="2">
        <v>2.5041999999999998E-2</v>
      </c>
      <c r="Q433" s="2">
        <v>-2.6377295492263642E-7</v>
      </c>
      <c r="R433" s="2">
        <f t="shared" si="75"/>
        <v>6.3105839999999995</v>
      </c>
      <c r="S433" s="2">
        <f t="shared" si="68"/>
        <v>6.3005839999999997</v>
      </c>
      <c r="T433" s="20">
        <v>7673.99</v>
      </c>
      <c r="U433" s="4">
        <v>2.0324073643189212E-2</v>
      </c>
      <c r="V433" s="4">
        <v>2.0323999999999998E-2</v>
      </c>
      <c r="W433" s="21">
        <v>7.3643189213434823E-8</v>
      </c>
      <c r="X433" s="2">
        <f t="shared" si="76"/>
        <v>5.1216479999999995</v>
      </c>
      <c r="Y433" s="2">
        <f t="shared" si="69"/>
        <v>5.1116479999999997</v>
      </c>
      <c r="Z433" s="2"/>
      <c r="AA433" s="23">
        <f t="shared" si="70"/>
        <v>-58.892012845377323</v>
      </c>
      <c r="AB433" s="23">
        <f>AA433-r_f</f>
        <v>-58.902012845377321</v>
      </c>
      <c r="AC433" s="22"/>
    </row>
    <row r="434" spans="1:29" x14ac:dyDescent="0.3">
      <c r="A434" s="1">
        <v>39478</v>
      </c>
      <c r="B434" s="19">
        <v>72.900000000000006</v>
      </c>
      <c r="C434" s="3">
        <f t="shared" si="71"/>
        <v>-5.9354838709677345E-2</v>
      </c>
      <c r="D434" s="2">
        <v>-5.9355000000000005E-2</v>
      </c>
      <c r="E434" s="2">
        <v>1.6129032266026799E-7</v>
      </c>
      <c r="F434" s="2">
        <f t="shared" si="72"/>
        <v>-14.957460000000001</v>
      </c>
      <c r="G434" s="2">
        <f t="shared" si="66"/>
        <v>-14.967460000000001</v>
      </c>
      <c r="H434" s="20">
        <v>32.5</v>
      </c>
      <c r="I434" s="3">
        <f t="shared" si="73"/>
        <v>4.8387096774193547E-2</v>
      </c>
      <c r="J434" s="2">
        <v>4.8386999999999999E-2</v>
      </c>
      <c r="K434" s="2">
        <v>9.6774193547588538E-8</v>
      </c>
      <c r="L434" s="2">
        <f t="shared" si="74"/>
        <v>12.193524</v>
      </c>
      <c r="M434" s="2">
        <f t="shared" si="67"/>
        <v>12.183524</v>
      </c>
      <c r="N434" s="20">
        <v>59.9</v>
      </c>
      <c r="O434" s="2">
        <v>3.6332179930795877E-2</v>
      </c>
      <c r="P434" s="2">
        <v>3.6332000000000003E-2</v>
      </c>
      <c r="Q434" s="2">
        <v>1.7993079587386163E-7</v>
      </c>
      <c r="R434" s="2">
        <f t="shared" si="75"/>
        <v>9.1556640000000016</v>
      </c>
      <c r="S434" s="2">
        <f t="shared" si="68"/>
        <v>9.1456640000000018</v>
      </c>
      <c r="T434" s="20">
        <v>7521.13</v>
      </c>
      <c r="U434" s="4">
        <v>-2.9654669583084629E-3</v>
      </c>
      <c r="V434" s="4">
        <v>-2.9649999999999998E-3</v>
      </c>
      <c r="W434" s="21">
        <v>-4.6695830846314734E-7</v>
      </c>
      <c r="X434" s="2">
        <f t="shared" si="76"/>
        <v>-0.74717999999999996</v>
      </c>
      <c r="Y434" s="2">
        <f t="shared" si="69"/>
        <v>-0.75717999999999996</v>
      </c>
      <c r="Z434" s="2"/>
      <c r="AA434" s="23">
        <f t="shared" si="70"/>
        <v>1.985296929755312</v>
      </c>
      <c r="AB434" s="23">
        <f>AA434-r_f</f>
        <v>1.975296929755312</v>
      </c>
      <c r="AC434" s="22"/>
    </row>
    <row r="435" spans="1:29" x14ac:dyDescent="0.3">
      <c r="A435" s="1">
        <v>39477</v>
      </c>
      <c r="B435" s="19">
        <v>77.5</v>
      </c>
      <c r="C435" s="3">
        <f t="shared" si="71"/>
        <v>-5.372405372405379E-2</v>
      </c>
      <c r="D435" s="2">
        <v>-5.3724000000000001E-2</v>
      </c>
      <c r="E435" s="2">
        <v>-5.3724053789006021E-8</v>
      </c>
      <c r="F435" s="2">
        <f t="shared" si="72"/>
        <v>-13.538448000000001</v>
      </c>
      <c r="G435" s="2">
        <f t="shared" si="66"/>
        <v>-13.548448</v>
      </c>
      <c r="H435" s="20">
        <v>31</v>
      </c>
      <c r="I435" s="3">
        <f t="shared" si="73"/>
        <v>-1.6103059581320679E-3</v>
      </c>
      <c r="J435" s="2">
        <v>-1.6100000000000001E-3</v>
      </c>
      <c r="K435" s="2">
        <v>-3.0595813206774937E-7</v>
      </c>
      <c r="L435" s="2">
        <f t="shared" si="74"/>
        <v>-0.40572000000000003</v>
      </c>
      <c r="M435" s="2">
        <f t="shared" si="67"/>
        <v>-0.41572000000000003</v>
      </c>
      <c r="N435" s="20">
        <v>57.8</v>
      </c>
      <c r="O435" s="2">
        <v>1.4035087719298196E-2</v>
      </c>
      <c r="P435" s="2">
        <v>1.4034999999999999E-2</v>
      </c>
      <c r="Q435" s="2">
        <v>8.7719298196703432E-8</v>
      </c>
      <c r="R435" s="2">
        <f t="shared" si="75"/>
        <v>3.5368199999999996</v>
      </c>
      <c r="S435" s="2">
        <f t="shared" si="68"/>
        <v>3.5268199999999998</v>
      </c>
      <c r="T435" s="20">
        <v>7543.5</v>
      </c>
      <c r="U435" s="4">
        <v>-4.3450600679476679E-3</v>
      </c>
      <c r="V435" s="4">
        <v>-4.3449999999999999E-3</v>
      </c>
      <c r="W435" s="21">
        <v>-6.0067947667968857E-8</v>
      </c>
      <c r="X435" s="2">
        <f t="shared" si="76"/>
        <v>-1.09494</v>
      </c>
      <c r="Y435" s="2">
        <f t="shared" si="69"/>
        <v>-1.10494</v>
      </c>
      <c r="Z435" s="2"/>
      <c r="AA435" s="23">
        <f t="shared" si="70"/>
        <v>32.330392364750786</v>
      </c>
      <c r="AB435" s="23">
        <f>AA435-r_f</f>
        <v>32.320392364750788</v>
      </c>
      <c r="AC435" s="22"/>
    </row>
    <row r="436" spans="1:29" x14ac:dyDescent="0.3">
      <c r="A436" s="1">
        <v>39476</v>
      </c>
      <c r="B436" s="19">
        <v>81.900000000000006</v>
      </c>
      <c r="C436" s="3">
        <f t="shared" si="71"/>
        <v>-3.6470588235294053E-2</v>
      </c>
      <c r="D436" s="2">
        <v>-3.6471000000000003E-2</v>
      </c>
      <c r="E436" s="2">
        <v>4.1176470595011283E-7</v>
      </c>
      <c r="F436" s="2">
        <f t="shared" si="72"/>
        <v>-9.1906920000000003</v>
      </c>
      <c r="G436" s="2">
        <f t="shared" si="66"/>
        <v>-9.2006920000000001</v>
      </c>
      <c r="H436" s="20">
        <v>31.05</v>
      </c>
      <c r="I436" s="3">
        <f t="shared" si="73"/>
        <v>-6.3999999999999769E-3</v>
      </c>
      <c r="J436" s="2">
        <v>-6.4000000000000003E-3</v>
      </c>
      <c r="K436" s="2">
        <v>2.3418766925686896E-17</v>
      </c>
      <c r="L436" s="2">
        <f t="shared" si="74"/>
        <v>-1.6128</v>
      </c>
      <c r="M436" s="2">
        <f t="shared" si="67"/>
        <v>-1.6228</v>
      </c>
      <c r="N436" s="20">
        <v>57</v>
      </c>
      <c r="O436" s="2">
        <v>5.1660516605165997E-2</v>
      </c>
      <c r="P436" s="2">
        <v>5.1660999999999999E-2</v>
      </c>
      <c r="Q436" s="2">
        <v>-4.8339483400133831E-7</v>
      </c>
      <c r="R436" s="2">
        <f t="shared" si="75"/>
        <v>13.018571999999999</v>
      </c>
      <c r="S436" s="2">
        <f t="shared" si="68"/>
        <v>13.008571999999999</v>
      </c>
      <c r="T436" s="20">
        <v>7576.42</v>
      </c>
      <c r="U436" s="4">
        <v>1.2106938613025494E-2</v>
      </c>
      <c r="V436" s="4">
        <v>1.2105999999999999E-2</v>
      </c>
      <c r="W436" s="21">
        <v>9.3861302549562431E-7</v>
      </c>
      <c r="X436" s="2">
        <f t="shared" si="76"/>
        <v>3.0507119999999999</v>
      </c>
      <c r="Y436" s="2">
        <f t="shared" si="69"/>
        <v>3.0407120000000001</v>
      </c>
      <c r="Z436" s="2"/>
      <c r="AA436" s="23">
        <f t="shared" si="70"/>
        <v>103.29283128894075</v>
      </c>
      <c r="AB436" s="23">
        <f>AA436-r_f</f>
        <v>103.28283128894074</v>
      </c>
      <c r="AC436" s="22"/>
    </row>
    <row r="437" spans="1:29" x14ac:dyDescent="0.3">
      <c r="A437" s="1">
        <v>39475</v>
      </c>
      <c r="B437" s="19">
        <v>85</v>
      </c>
      <c r="C437" s="3">
        <f t="shared" si="71"/>
        <v>-4.49438202247191E-2</v>
      </c>
      <c r="D437" s="2">
        <v>-4.4943999999999998E-2</v>
      </c>
      <c r="E437" s="2">
        <v>1.7977528089796468E-7</v>
      </c>
      <c r="F437" s="2">
        <f t="shared" si="72"/>
        <v>-11.325887999999999</v>
      </c>
      <c r="G437" s="2">
        <f t="shared" si="66"/>
        <v>-11.335887999999999</v>
      </c>
      <c r="H437" s="20">
        <v>31.25</v>
      </c>
      <c r="I437" s="3">
        <f t="shared" si="73"/>
        <v>-6.9940476190476233E-2</v>
      </c>
      <c r="J437" s="2">
        <v>-6.9940000000000002E-2</v>
      </c>
      <c r="K437" s="2">
        <v>-4.7619047623126409E-7</v>
      </c>
      <c r="L437" s="2">
        <f t="shared" si="74"/>
        <v>-17.624880000000001</v>
      </c>
      <c r="M437" s="2">
        <f t="shared" si="67"/>
        <v>-17.634880000000003</v>
      </c>
      <c r="N437" s="20">
        <v>54.2</v>
      </c>
      <c r="O437" s="2">
        <v>-2.3423423423423372E-2</v>
      </c>
      <c r="P437" s="2">
        <v>-2.3422999999999999E-2</v>
      </c>
      <c r="Q437" s="2">
        <v>-4.23423423372149E-7</v>
      </c>
      <c r="R437" s="2">
        <f t="shared" si="75"/>
        <v>-5.902596</v>
      </c>
      <c r="S437" s="2">
        <f t="shared" si="68"/>
        <v>-5.9125959999999997</v>
      </c>
      <c r="T437" s="20">
        <v>7485.79</v>
      </c>
      <c r="U437" s="4">
        <v>-3.2792434741375213E-2</v>
      </c>
      <c r="V437" s="4">
        <v>-3.2792000000000002E-2</v>
      </c>
      <c r="W437" s="21">
        <v>-4.3474137521176681E-7</v>
      </c>
      <c r="X437" s="2">
        <f t="shared" si="76"/>
        <v>-8.2635839999999998</v>
      </c>
      <c r="Y437" s="2">
        <f t="shared" si="69"/>
        <v>-8.2735839999999996</v>
      </c>
      <c r="Z437" s="2"/>
      <c r="AA437" s="23">
        <f t="shared" si="70"/>
        <v>61.438930105728531</v>
      </c>
      <c r="AB437" s="23">
        <f>AA437-r_f</f>
        <v>61.428930105728533</v>
      </c>
      <c r="AC437" s="22"/>
    </row>
    <row r="438" spans="1:29" x14ac:dyDescent="0.3">
      <c r="A438" s="1">
        <v>39472</v>
      </c>
      <c r="B438" s="19">
        <v>89</v>
      </c>
      <c r="C438" s="3">
        <f t="shared" si="71"/>
        <v>0</v>
      </c>
      <c r="D438" s="2">
        <v>0</v>
      </c>
      <c r="E438" s="2">
        <v>0</v>
      </c>
      <c r="F438" s="2">
        <f t="shared" si="72"/>
        <v>0</v>
      </c>
      <c r="G438" s="2">
        <f t="shared" si="66"/>
        <v>-0.01</v>
      </c>
      <c r="H438" s="20">
        <v>33.6</v>
      </c>
      <c r="I438" s="3">
        <f t="shared" si="73"/>
        <v>1.8181818181818226E-2</v>
      </c>
      <c r="J438" s="2">
        <v>1.8182E-2</v>
      </c>
      <c r="K438" s="2">
        <v>-1.8181818177420705E-7</v>
      </c>
      <c r="L438" s="2">
        <f t="shared" si="74"/>
        <v>4.5818640000000004</v>
      </c>
      <c r="M438" s="2">
        <f t="shared" si="67"/>
        <v>4.5718640000000006</v>
      </c>
      <c r="N438" s="20">
        <v>55.5</v>
      </c>
      <c r="O438" s="2">
        <v>3.3519553072625642E-2</v>
      </c>
      <c r="P438" s="2">
        <v>3.3520000000000001E-2</v>
      </c>
      <c r="Q438" s="2">
        <v>-4.4692737435902963E-7</v>
      </c>
      <c r="R438" s="2">
        <f t="shared" si="75"/>
        <v>8.4470399999999994</v>
      </c>
      <c r="S438" s="2">
        <f t="shared" si="68"/>
        <v>8.4370399999999997</v>
      </c>
      <c r="T438" s="20">
        <v>7739.59</v>
      </c>
      <c r="U438" s="4">
        <v>2.9604698651731723E-2</v>
      </c>
      <c r="V438" s="4">
        <v>2.9603999999999998E-2</v>
      </c>
      <c r="W438" s="21">
        <v>6.986517317245089E-7</v>
      </c>
      <c r="X438" s="2">
        <f t="shared" si="76"/>
        <v>7.4602079999999997</v>
      </c>
      <c r="Y438" s="2">
        <f t="shared" si="69"/>
        <v>7.4502079999999999</v>
      </c>
      <c r="Z438" s="2"/>
      <c r="AA438" s="23">
        <f t="shared" si="70"/>
        <v>33.334308922578558</v>
      </c>
      <c r="AB438" s="23">
        <f>AA438-r_f</f>
        <v>33.32430892257856</v>
      </c>
      <c r="AC438" s="22"/>
    </row>
    <row r="439" spans="1:29" x14ac:dyDescent="0.3">
      <c r="A439" s="1">
        <v>39471</v>
      </c>
      <c r="B439" s="19">
        <v>89</v>
      </c>
      <c r="C439" s="3">
        <f t="shared" si="71"/>
        <v>3.4883720930232558E-2</v>
      </c>
      <c r="D439" s="2">
        <v>3.4883999999999998E-2</v>
      </c>
      <c r="E439" s="2">
        <v>-2.7906976744068723E-7</v>
      </c>
      <c r="F439" s="2">
        <f t="shared" si="72"/>
        <v>8.7907679999999999</v>
      </c>
      <c r="G439" s="2">
        <f t="shared" si="66"/>
        <v>8.7807680000000001</v>
      </c>
      <c r="H439" s="20">
        <v>33</v>
      </c>
      <c r="I439" s="3">
        <f t="shared" si="73"/>
        <v>4.1009463722397499E-2</v>
      </c>
      <c r="J439" s="2">
        <v>4.1009000000000004E-2</v>
      </c>
      <c r="K439" s="2">
        <v>4.6372239749514765E-7</v>
      </c>
      <c r="L439" s="2">
        <f t="shared" si="74"/>
        <v>10.334268000000002</v>
      </c>
      <c r="M439" s="2">
        <f t="shared" si="67"/>
        <v>10.324268000000002</v>
      </c>
      <c r="N439" s="20">
        <v>53.7</v>
      </c>
      <c r="O439" s="2">
        <v>5.294117647058829E-2</v>
      </c>
      <c r="P439" s="2">
        <v>5.2941000000000002E-2</v>
      </c>
      <c r="Q439" s="2">
        <v>1.7647058828812456E-7</v>
      </c>
      <c r="R439" s="2">
        <f t="shared" si="75"/>
        <v>13.341132</v>
      </c>
      <c r="S439" s="2">
        <f t="shared" si="68"/>
        <v>13.331132</v>
      </c>
      <c r="T439" s="20">
        <v>7517.05</v>
      </c>
      <c r="U439" s="4">
        <v>1.4665784784838907E-2</v>
      </c>
      <c r="V439" s="4">
        <v>1.4664999999999999E-2</v>
      </c>
      <c r="W439" s="21">
        <v>7.8478483890760675E-7</v>
      </c>
      <c r="X439" s="2">
        <f t="shared" si="76"/>
        <v>3.6955799999999996</v>
      </c>
      <c r="Y439" s="2">
        <f t="shared" si="69"/>
        <v>3.6855799999999999</v>
      </c>
      <c r="Z439" s="2"/>
      <c r="AA439" s="23">
        <f t="shared" si="70"/>
        <v>31.887647494480451</v>
      </c>
      <c r="AB439" s="23">
        <f>AA439-r_f</f>
        <v>31.877647494480449</v>
      </c>
      <c r="AC439" s="22"/>
    </row>
    <row r="440" spans="1:29" x14ac:dyDescent="0.3">
      <c r="A440" s="1">
        <v>39470</v>
      </c>
      <c r="B440" s="19">
        <v>86</v>
      </c>
      <c r="C440" s="3">
        <f t="shared" si="71"/>
        <v>1.4150943396226448E-2</v>
      </c>
      <c r="D440" s="2">
        <v>1.4151E-2</v>
      </c>
      <c r="E440" s="2">
        <v>-5.6603773552002523E-8</v>
      </c>
      <c r="F440" s="2">
        <f t="shared" si="72"/>
        <v>3.566052</v>
      </c>
      <c r="G440" s="2">
        <f t="shared" si="66"/>
        <v>3.5560520000000002</v>
      </c>
      <c r="H440" s="20">
        <v>31.7</v>
      </c>
      <c r="I440" s="3">
        <f t="shared" si="73"/>
        <v>-6.9016152716593185E-2</v>
      </c>
      <c r="J440" s="2">
        <v>-6.9016000000000008E-2</v>
      </c>
      <c r="K440" s="2">
        <v>-1.5271659317694919E-7</v>
      </c>
      <c r="L440" s="2">
        <f t="shared" si="74"/>
        <v>-17.392032</v>
      </c>
      <c r="M440" s="2">
        <f t="shared" si="67"/>
        <v>-17.402032000000002</v>
      </c>
      <c r="N440" s="20">
        <v>51</v>
      </c>
      <c r="O440" s="2">
        <v>2.8225806451612875E-2</v>
      </c>
      <c r="P440" s="2">
        <v>2.8226000000000001E-2</v>
      </c>
      <c r="Q440" s="2">
        <v>-1.935483871264021E-7</v>
      </c>
      <c r="R440" s="2">
        <f t="shared" si="75"/>
        <v>7.1129519999999999</v>
      </c>
      <c r="S440" s="2">
        <f t="shared" si="68"/>
        <v>7.1029520000000002</v>
      </c>
      <c r="T440" s="20">
        <v>7408.4</v>
      </c>
      <c r="U440" s="4">
        <v>-2.2891178534310441E-2</v>
      </c>
      <c r="V440" s="4">
        <v>-2.2890999999999998E-2</v>
      </c>
      <c r="W440" s="21">
        <v>-1.7853431044309587E-7</v>
      </c>
      <c r="X440" s="2">
        <f t="shared" si="76"/>
        <v>-5.7685319999999995</v>
      </c>
      <c r="Y440" s="2">
        <f t="shared" si="69"/>
        <v>-5.7785319999999993</v>
      </c>
      <c r="Z440" s="2"/>
      <c r="AA440" s="23">
        <f t="shared" si="70"/>
        <v>144.74914091770981</v>
      </c>
      <c r="AB440" s="23">
        <f>AA440-r_f</f>
        <v>144.73914091770982</v>
      </c>
      <c r="AC440" s="22"/>
    </row>
    <row r="441" spans="1:29" x14ac:dyDescent="0.3">
      <c r="A441" s="1">
        <v>39469</v>
      </c>
      <c r="B441" s="19">
        <v>84.8</v>
      </c>
      <c r="C441" s="3">
        <f t="shared" si="71"/>
        <v>-5.4626532887402511E-2</v>
      </c>
      <c r="D441" s="2">
        <v>-5.4627000000000002E-2</v>
      </c>
      <c r="E441" s="2">
        <v>4.6711259749088185E-7</v>
      </c>
      <c r="F441" s="2">
        <f t="shared" si="72"/>
        <v>-13.766004000000001</v>
      </c>
      <c r="G441" s="2">
        <f t="shared" si="66"/>
        <v>-13.776004</v>
      </c>
      <c r="H441" s="20">
        <v>34.049999999999997</v>
      </c>
      <c r="I441" s="3">
        <f t="shared" si="73"/>
        <v>-6.9672131147541103E-2</v>
      </c>
      <c r="J441" s="2">
        <v>-6.9671999999999998E-2</v>
      </c>
      <c r="K441" s="2">
        <v>-1.3114754110477023E-7</v>
      </c>
      <c r="L441" s="2">
        <f t="shared" si="74"/>
        <v>-17.557344000000001</v>
      </c>
      <c r="M441" s="2">
        <f t="shared" si="67"/>
        <v>-17.567344000000002</v>
      </c>
      <c r="N441" s="20">
        <v>49.6</v>
      </c>
      <c r="O441" s="2">
        <v>-6.9418386491557141E-2</v>
      </c>
      <c r="P441" s="2">
        <v>-6.9417999999999994E-2</v>
      </c>
      <c r="Q441" s="2">
        <v>-3.8649155714720607E-7</v>
      </c>
      <c r="R441" s="2">
        <f t="shared" si="75"/>
        <v>-17.493335999999999</v>
      </c>
      <c r="S441" s="2">
        <f t="shared" si="68"/>
        <v>-17.503336000000001</v>
      </c>
      <c r="T441" s="20">
        <v>7581.96</v>
      </c>
      <c r="U441" s="4">
        <v>-6.5132795738699387E-2</v>
      </c>
      <c r="V441" s="4">
        <v>-6.5132999999999996E-2</v>
      </c>
      <c r="W441" s="21">
        <v>2.0426130060979819E-7</v>
      </c>
      <c r="X441" s="2">
        <f t="shared" si="76"/>
        <v>-16.413515999999998</v>
      </c>
      <c r="Y441" s="2">
        <f t="shared" si="69"/>
        <v>-16.423515999999999</v>
      </c>
      <c r="Z441" s="2"/>
      <c r="AA441" s="23">
        <f t="shared" si="70"/>
        <v>-18.639288541786645</v>
      </c>
      <c r="AB441" s="23">
        <f>AA441-r_f</f>
        <v>-18.649288541786646</v>
      </c>
      <c r="AC441" s="22"/>
    </row>
    <row r="442" spans="1:29" x14ac:dyDescent="0.3">
      <c r="A442" s="1">
        <v>39468</v>
      </c>
      <c r="B442" s="19">
        <v>89.7</v>
      </c>
      <c r="C442" s="3">
        <f t="shared" si="71"/>
        <v>-2.2875816993463992E-2</v>
      </c>
      <c r="D442" s="2">
        <v>-2.2875999999999997E-2</v>
      </c>
      <c r="E442" s="2">
        <v>1.8300653600519801E-7</v>
      </c>
      <c r="F442" s="2">
        <f t="shared" si="72"/>
        <v>-5.7647519999999997</v>
      </c>
      <c r="G442" s="2">
        <f t="shared" si="66"/>
        <v>-5.7747519999999994</v>
      </c>
      <c r="H442" s="20">
        <v>36.6</v>
      </c>
      <c r="I442" s="3">
        <f t="shared" si="73"/>
        <v>-1.6129032258064554E-2</v>
      </c>
      <c r="J442" s="2">
        <v>-1.6129000000000001E-2</v>
      </c>
      <c r="K442" s="2">
        <v>-3.225806455287028E-8</v>
      </c>
      <c r="L442" s="2">
        <f t="shared" si="74"/>
        <v>-4.064508</v>
      </c>
      <c r="M442" s="2">
        <f t="shared" si="67"/>
        <v>-4.0745079999999998</v>
      </c>
      <c r="N442" s="20">
        <v>53.3</v>
      </c>
      <c r="O442" s="2">
        <v>-2.3809523809523888E-2</v>
      </c>
      <c r="P442" s="2">
        <v>-2.3809999999999998E-2</v>
      </c>
      <c r="Q442" s="2">
        <v>4.7619047610983345E-7</v>
      </c>
      <c r="R442" s="2">
        <f t="shared" si="75"/>
        <v>-6.000119999999999</v>
      </c>
      <c r="S442" s="2">
        <f t="shared" si="68"/>
        <v>-6.0101199999999988</v>
      </c>
      <c r="T442" s="20">
        <v>8110.2</v>
      </c>
      <c r="U442" s="4">
        <v>-9.0962961152889644E-3</v>
      </c>
      <c r="V442" s="4">
        <v>-9.0969999999999992E-3</v>
      </c>
      <c r="W442" s="21">
        <v>7.0388471103480232E-7</v>
      </c>
      <c r="X442" s="2">
        <f t="shared" si="76"/>
        <v>-2.2924439999999997</v>
      </c>
      <c r="Y442" s="2">
        <f t="shared" si="69"/>
        <v>-2.3024439999999995</v>
      </c>
      <c r="Z442" s="2"/>
      <c r="AA442" s="23">
        <f t="shared" si="70"/>
        <v>-16.853748203117544</v>
      </c>
      <c r="AB442" s="23">
        <f>AA442-r_f</f>
        <v>-16.863748203117545</v>
      </c>
      <c r="AC442" s="22"/>
    </row>
    <row r="443" spans="1:29" x14ac:dyDescent="0.3">
      <c r="A443" s="1">
        <v>39465</v>
      </c>
      <c r="B443" s="19">
        <v>91.8</v>
      </c>
      <c r="C443" s="3">
        <f t="shared" si="71"/>
        <v>-2.2364217252396255E-2</v>
      </c>
      <c r="D443" s="2">
        <v>-2.2364000000000002E-2</v>
      </c>
      <c r="E443" s="2">
        <v>-2.1725239625347559E-7</v>
      </c>
      <c r="F443" s="2">
        <f t="shared" si="72"/>
        <v>-5.6357280000000003</v>
      </c>
      <c r="G443" s="2">
        <f t="shared" si="66"/>
        <v>-5.6457280000000001</v>
      </c>
      <c r="H443" s="20">
        <v>37.200000000000003</v>
      </c>
      <c r="I443" s="3">
        <f t="shared" si="73"/>
        <v>0</v>
      </c>
      <c r="J443" s="2">
        <v>0</v>
      </c>
      <c r="K443" s="2">
        <v>0</v>
      </c>
      <c r="L443" s="2">
        <f t="shared" si="74"/>
        <v>0</v>
      </c>
      <c r="M443" s="2">
        <f t="shared" si="67"/>
        <v>-0.01</v>
      </c>
      <c r="N443" s="20">
        <v>54.6</v>
      </c>
      <c r="O443" s="2">
        <v>-1.8281535648994774E-3</v>
      </c>
      <c r="P443" s="2">
        <v>-1.828E-3</v>
      </c>
      <c r="Q443" s="2">
        <v>-1.5356489947737119E-7</v>
      </c>
      <c r="R443" s="2">
        <f t="shared" si="75"/>
        <v>-0.46065600000000001</v>
      </c>
      <c r="S443" s="2">
        <f t="shared" si="68"/>
        <v>-0.47065600000000002</v>
      </c>
      <c r="T443" s="20">
        <v>8184.65</v>
      </c>
      <c r="U443" s="4">
        <v>1.0247320600916054E-2</v>
      </c>
      <c r="V443" s="4">
        <v>1.0248E-2</v>
      </c>
      <c r="W443" s="21">
        <v>-6.7939908394640258E-7</v>
      </c>
      <c r="X443" s="2">
        <f t="shared" si="76"/>
        <v>2.5824959999999999</v>
      </c>
      <c r="Y443" s="2">
        <f t="shared" si="69"/>
        <v>2.5724960000000001</v>
      </c>
      <c r="Z443" s="2"/>
      <c r="AA443" s="23">
        <f t="shared" si="70"/>
        <v>-0.93611967293173648</v>
      </c>
      <c r="AB443" s="23">
        <f>AA443-r_f</f>
        <v>-0.94611967293173649</v>
      </c>
      <c r="AC443" s="22"/>
    </row>
    <row r="444" spans="1:29" x14ac:dyDescent="0.3">
      <c r="A444" s="1">
        <v>39464</v>
      </c>
      <c r="B444" s="19">
        <v>93.9</v>
      </c>
      <c r="C444" s="3">
        <f t="shared" si="71"/>
        <v>-2.3908523908523879E-2</v>
      </c>
      <c r="D444" s="2">
        <v>-2.3909E-2</v>
      </c>
      <c r="E444" s="2">
        <v>4.7609147612107106E-7</v>
      </c>
      <c r="F444" s="2">
        <f t="shared" si="72"/>
        <v>-6.0250680000000001</v>
      </c>
      <c r="G444" s="2">
        <f t="shared" si="66"/>
        <v>-6.0350679999999999</v>
      </c>
      <c r="H444" s="20">
        <v>37.200000000000003</v>
      </c>
      <c r="I444" s="3">
        <f t="shared" si="73"/>
        <v>-4.2471042471042435E-2</v>
      </c>
      <c r="J444" s="2">
        <v>-4.2470999999999995E-2</v>
      </c>
      <c r="K444" s="2">
        <v>-4.2471042439873319E-8</v>
      </c>
      <c r="L444" s="2">
        <f t="shared" si="74"/>
        <v>-10.702691999999999</v>
      </c>
      <c r="M444" s="2">
        <f t="shared" si="67"/>
        <v>-10.712691999999999</v>
      </c>
      <c r="N444" s="20">
        <v>54.7</v>
      </c>
      <c r="O444" s="2">
        <v>-1.2635379061371764E-2</v>
      </c>
      <c r="P444" s="2">
        <v>-1.2635E-2</v>
      </c>
      <c r="Q444" s="2">
        <v>-3.7906137176357824E-7</v>
      </c>
      <c r="R444" s="2">
        <f t="shared" si="75"/>
        <v>-3.1840200000000003</v>
      </c>
      <c r="S444" s="2">
        <f t="shared" si="68"/>
        <v>-3.1940200000000001</v>
      </c>
      <c r="T444" s="20">
        <v>8101.63</v>
      </c>
      <c r="U444" s="4">
        <v>-9.5249855126327224E-3</v>
      </c>
      <c r="V444" s="4">
        <v>-9.5250000000000005E-3</v>
      </c>
      <c r="W444" s="21">
        <v>1.4487367278048779E-8</v>
      </c>
      <c r="X444" s="2">
        <f t="shared" si="76"/>
        <v>-2.4003000000000001</v>
      </c>
      <c r="Y444" s="2">
        <f t="shared" si="69"/>
        <v>-2.4102999999999999</v>
      </c>
      <c r="Z444" s="2"/>
      <c r="AA444" s="23">
        <f t="shared" si="70"/>
        <v>39.752002194396617</v>
      </c>
      <c r="AB444" s="23">
        <f>AA444-r_f</f>
        <v>39.742002194396619</v>
      </c>
      <c r="AC444" s="22"/>
    </row>
    <row r="445" spans="1:29" x14ac:dyDescent="0.3">
      <c r="A445" s="1">
        <v>39463</v>
      </c>
      <c r="B445" s="19">
        <v>96.2</v>
      </c>
      <c r="C445" s="3">
        <f t="shared" si="71"/>
        <v>-3.3165829145728618E-2</v>
      </c>
      <c r="D445" s="2">
        <v>-3.3166000000000001E-2</v>
      </c>
      <c r="E445" s="2">
        <v>1.7085427138352483E-7</v>
      </c>
      <c r="F445" s="2">
        <f t="shared" si="72"/>
        <v>-8.3578320000000001</v>
      </c>
      <c r="G445" s="2">
        <f t="shared" si="66"/>
        <v>-8.3678319999999999</v>
      </c>
      <c r="H445" s="20">
        <v>38.85</v>
      </c>
      <c r="I445" s="3">
        <f t="shared" si="73"/>
        <v>-3.2378580323785731E-2</v>
      </c>
      <c r="J445" s="2">
        <v>-3.2378999999999998E-2</v>
      </c>
      <c r="K445" s="2">
        <v>4.1967621426663992E-7</v>
      </c>
      <c r="L445" s="2">
        <f t="shared" si="74"/>
        <v>-8.1595079999999989</v>
      </c>
      <c r="M445" s="2">
        <f t="shared" si="67"/>
        <v>-8.1695079999999987</v>
      </c>
      <c r="N445" s="20">
        <v>55.4</v>
      </c>
      <c r="O445" s="2">
        <v>-3.6521739130434806E-2</v>
      </c>
      <c r="P445" s="2">
        <v>-3.6521999999999999E-2</v>
      </c>
      <c r="Q445" s="2">
        <v>2.6086956519261184E-7</v>
      </c>
      <c r="R445" s="2">
        <f t="shared" si="75"/>
        <v>-9.2035439999999991</v>
      </c>
      <c r="S445" s="2">
        <f t="shared" si="68"/>
        <v>-9.2135439999999988</v>
      </c>
      <c r="T445" s="20">
        <v>8179.54</v>
      </c>
      <c r="U445" s="4">
        <v>-2.9577023647382104E-2</v>
      </c>
      <c r="V445" s="4">
        <v>-2.9578000000000004E-2</v>
      </c>
      <c r="W445" s="21">
        <v>9.7635261789991157E-7</v>
      </c>
      <c r="X445" s="2">
        <f t="shared" si="76"/>
        <v>-7.4536560000000005</v>
      </c>
      <c r="Y445" s="2">
        <f t="shared" si="69"/>
        <v>-7.4636560000000003</v>
      </c>
      <c r="Z445" s="2"/>
      <c r="AA445" s="23">
        <f t="shared" si="70"/>
        <v>-15.347391071591359</v>
      </c>
      <c r="AB445" s="23">
        <f>AA445-r_f</f>
        <v>-15.357391071591358</v>
      </c>
      <c r="AC445" s="22"/>
    </row>
    <row r="446" spans="1:29" x14ac:dyDescent="0.3">
      <c r="A446" s="1">
        <v>39462</v>
      </c>
      <c r="B446" s="19">
        <v>99.5</v>
      </c>
      <c r="C446" s="3">
        <f t="shared" si="71"/>
        <v>-9.9502487562189053E-3</v>
      </c>
      <c r="D446" s="2">
        <v>-9.9500000000000005E-3</v>
      </c>
      <c r="E446" s="2">
        <v>-2.4875621890477206E-7</v>
      </c>
      <c r="F446" s="2">
        <f t="shared" si="72"/>
        <v>-2.5074000000000001</v>
      </c>
      <c r="G446" s="2">
        <f t="shared" si="66"/>
        <v>-2.5173999999999999</v>
      </c>
      <c r="H446" s="20">
        <v>40.15</v>
      </c>
      <c r="I446" s="3">
        <f t="shared" si="73"/>
        <v>6.7819148936170137E-2</v>
      </c>
      <c r="J446" s="2">
        <v>6.7819000000000004E-2</v>
      </c>
      <c r="K446" s="2">
        <v>1.4893617013289617E-7</v>
      </c>
      <c r="L446" s="2">
        <f t="shared" si="74"/>
        <v>17.090388000000001</v>
      </c>
      <c r="M446" s="2">
        <f t="shared" si="67"/>
        <v>17.080387999999999</v>
      </c>
      <c r="N446" s="20">
        <v>57.5</v>
      </c>
      <c r="O446" s="2">
        <v>4.7358834244080175E-2</v>
      </c>
      <c r="P446" s="2">
        <v>4.7358999999999998E-2</v>
      </c>
      <c r="Q446" s="2">
        <v>-1.6575591982315174E-7</v>
      </c>
      <c r="R446" s="2">
        <f t="shared" si="75"/>
        <v>11.934467999999999</v>
      </c>
      <c r="S446" s="2">
        <f t="shared" si="68"/>
        <v>11.924467999999999</v>
      </c>
      <c r="T446" s="20">
        <v>8428.84</v>
      </c>
      <c r="U446" s="4">
        <v>3.1251338180759355E-2</v>
      </c>
      <c r="V446" s="4">
        <v>3.1252000000000002E-2</v>
      </c>
      <c r="W446" s="21">
        <v>-6.6181924064656616E-7</v>
      </c>
      <c r="X446" s="2">
        <f t="shared" si="76"/>
        <v>7.8755040000000003</v>
      </c>
      <c r="Y446" s="2">
        <f t="shared" si="69"/>
        <v>7.8655040000000005</v>
      </c>
      <c r="Z446" s="2"/>
      <c r="AA446" s="23">
        <f t="shared" si="70"/>
        <v>-10.905327668151777</v>
      </c>
      <c r="AB446" s="23">
        <f>AA446-r_f</f>
        <v>-10.915327668151777</v>
      </c>
      <c r="AC446" s="22"/>
    </row>
    <row r="447" spans="1:29" x14ac:dyDescent="0.3">
      <c r="A447" s="1">
        <v>39461</v>
      </c>
      <c r="B447" s="19">
        <v>100.5</v>
      </c>
      <c r="C447" s="3">
        <f t="shared" si="71"/>
        <v>6.236786469344615E-2</v>
      </c>
      <c r="D447" s="2">
        <v>6.2368E-2</v>
      </c>
      <c r="E447" s="2">
        <v>-1.3530655385007861E-7</v>
      </c>
      <c r="F447" s="2">
        <f t="shared" si="72"/>
        <v>15.716735999999999</v>
      </c>
      <c r="G447" s="2">
        <f t="shared" si="66"/>
        <v>15.706735999999999</v>
      </c>
      <c r="H447" s="20">
        <v>37.6</v>
      </c>
      <c r="I447" s="3">
        <f t="shared" si="73"/>
        <v>3.0136986301369902E-2</v>
      </c>
      <c r="J447" s="2">
        <v>3.0137000000000001E-2</v>
      </c>
      <c r="K447" s="2">
        <v>-1.3698630098313291E-8</v>
      </c>
      <c r="L447" s="2">
        <f t="shared" si="74"/>
        <v>7.5945239999999998</v>
      </c>
      <c r="M447" s="2">
        <f t="shared" si="67"/>
        <v>7.584524</v>
      </c>
      <c r="N447" s="20">
        <v>54.9</v>
      </c>
      <c r="O447" s="2">
        <v>-1.818181818181844E-3</v>
      </c>
      <c r="P447" s="2">
        <v>-1.818E-3</v>
      </c>
      <c r="Q447" s="2">
        <v>-1.8181818184402967E-7</v>
      </c>
      <c r="R447" s="2">
        <f t="shared" si="75"/>
        <v>-0.45813599999999999</v>
      </c>
      <c r="S447" s="2">
        <f t="shared" si="68"/>
        <v>-0.468136</v>
      </c>
      <c r="T447" s="20">
        <v>8173.41</v>
      </c>
      <c r="U447" s="4">
        <v>1.7946747603467726E-2</v>
      </c>
      <c r="V447" s="4">
        <v>1.7947000000000001E-2</v>
      </c>
      <c r="W447" s="21">
        <v>-2.5239653227496217E-7</v>
      </c>
      <c r="X447" s="2">
        <f t="shared" si="76"/>
        <v>4.5226440000000006</v>
      </c>
      <c r="Y447" s="2">
        <f t="shared" si="69"/>
        <v>4.5126440000000008</v>
      </c>
      <c r="Z447" s="2"/>
      <c r="AA447" s="23">
        <f t="shared" si="70"/>
        <v>-51.734406095268817</v>
      </c>
      <c r="AB447" s="23">
        <f>AA447-r_f</f>
        <v>-51.744406095268815</v>
      </c>
      <c r="AC447" s="22"/>
    </row>
    <row r="448" spans="1:29" x14ac:dyDescent="0.3">
      <c r="A448" s="1">
        <v>39458</v>
      </c>
      <c r="B448" s="19">
        <v>94.6</v>
      </c>
      <c r="C448" s="3">
        <f t="shared" si="71"/>
        <v>-1.663201663201672E-2</v>
      </c>
      <c r="D448" s="2">
        <v>-1.6632000000000001E-2</v>
      </c>
      <c r="E448" s="2">
        <v>-1.6632016718726161E-8</v>
      </c>
      <c r="F448" s="2">
        <f t="shared" si="72"/>
        <v>-4.1912640000000003</v>
      </c>
      <c r="G448" s="2">
        <f t="shared" si="66"/>
        <v>-4.2012640000000001</v>
      </c>
      <c r="H448" s="20">
        <v>36.5</v>
      </c>
      <c r="I448" s="3">
        <f t="shared" si="73"/>
        <v>-2.1447721179624589E-2</v>
      </c>
      <c r="J448" s="2">
        <v>-2.1448000000000002E-2</v>
      </c>
      <c r="K448" s="2">
        <v>2.7882037541282489E-7</v>
      </c>
      <c r="L448" s="2">
        <f t="shared" si="74"/>
        <v>-5.4048960000000008</v>
      </c>
      <c r="M448" s="2">
        <f t="shared" si="67"/>
        <v>-5.4148960000000006</v>
      </c>
      <c r="N448" s="20">
        <v>55</v>
      </c>
      <c r="O448" s="2">
        <v>-1.2567324955116747E-2</v>
      </c>
      <c r="P448" s="2">
        <v>-1.2567E-2</v>
      </c>
      <c r="Q448" s="2">
        <v>-3.2495511674730804E-7</v>
      </c>
      <c r="R448" s="2">
        <f t="shared" si="75"/>
        <v>-3.166884</v>
      </c>
      <c r="S448" s="2">
        <f t="shared" si="68"/>
        <v>-3.1768839999999998</v>
      </c>
      <c r="T448" s="20">
        <v>8029.31</v>
      </c>
      <c r="U448" s="4">
        <v>-3.4701580063718897E-3</v>
      </c>
      <c r="V448" s="4">
        <v>-3.4710000000000001E-3</v>
      </c>
      <c r="W448" s="21">
        <v>8.419936281104691E-7</v>
      </c>
      <c r="X448" s="2">
        <f t="shared" si="76"/>
        <v>-0.87469200000000003</v>
      </c>
      <c r="Y448" s="2">
        <f t="shared" si="69"/>
        <v>-0.88469200000000003</v>
      </c>
      <c r="Z448" s="2"/>
      <c r="AA448" s="23">
        <f t="shared" si="70"/>
        <v>9.6854783178964361</v>
      </c>
      <c r="AB448" s="23">
        <f>AA448-r_f</f>
        <v>9.6754783178964363</v>
      </c>
      <c r="AC448" s="22"/>
    </row>
    <row r="449" spans="1:29" x14ac:dyDescent="0.3">
      <c r="A449" s="1">
        <v>39457</v>
      </c>
      <c r="B449" s="19">
        <v>96.2</v>
      </c>
      <c r="C449" s="3">
        <f t="shared" si="71"/>
        <v>-3.1088082901554108E-3</v>
      </c>
      <c r="D449" s="2">
        <v>-3.1090000000000002E-3</v>
      </c>
      <c r="E449" s="2">
        <v>1.9170984458943829E-7</v>
      </c>
      <c r="F449" s="2">
        <f t="shared" si="72"/>
        <v>-0.78346800000000005</v>
      </c>
      <c r="G449" s="2">
        <f t="shared" si="66"/>
        <v>-0.79346800000000006</v>
      </c>
      <c r="H449" s="20">
        <v>37.299999999999997</v>
      </c>
      <c r="I449" s="3">
        <f t="shared" si="73"/>
        <v>0</v>
      </c>
      <c r="J449" s="2">
        <v>0</v>
      </c>
      <c r="K449" s="2">
        <v>0</v>
      </c>
      <c r="L449" s="2">
        <f t="shared" si="74"/>
        <v>0</v>
      </c>
      <c r="M449" s="2">
        <f t="shared" si="67"/>
        <v>-0.01</v>
      </c>
      <c r="N449" s="20">
        <v>55.7</v>
      </c>
      <c r="O449" s="2">
        <v>-2.2807017543859599E-2</v>
      </c>
      <c r="P449" s="2">
        <v>-2.2807000000000001E-2</v>
      </c>
      <c r="Q449" s="2">
        <v>-1.7543859597707323E-8</v>
      </c>
      <c r="R449" s="2">
        <f t="shared" si="75"/>
        <v>-5.7473640000000001</v>
      </c>
      <c r="S449" s="2">
        <f t="shared" si="68"/>
        <v>-5.7573639999999999</v>
      </c>
      <c r="T449" s="20">
        <v>8057.27</v>
      </c>
      <c r="U449" s="4">
        <v>-3.4372039292225368E-3</v>
      </c>
      <c r="V449" s="4">
        <v>-3.437E-3</v>
      </c>
      <c r="W449" s="21">
        <v>-2.03929222536859E-7</v>
      </c>
      <c r="X449" s="2">
        <f t="shared" si="76"/>
        <v>-0.866124</v>
      </c>
      <c r="Y449" s="2">
        <f t="shared" si="69"/>
        <v>-0.87612400000000001</v>
      </c>
      <c r="Z449" s="2"/>
      <c r="AA449" s="23">
        <f t="shared" si="70"/>
        <v>-39.69313457516644</v>
      </c>
      <c r="AB449" s="23">
        <f>AA449-r_f</f>
        <v>-39.703134575166438</v>
      </c>
      <c r="AC449" s="22"/>
    </row>
    <row r="450" spans="1:29" x14ac:dyDescent="0.3">
      <c r="A450" s="1">
        <v>39456</v>
      </c>
      <c r="B450" s="19">
        <v>96.5</v>
      </c>
      <c r="C450" s="3">
        <f t="shared" si="71"/>
        <v>4.4372294372294306E-2</v>
      </c>
      <c r="D450" s="2">
        <v>4.4371999999999995E-2</v>
      </c>
      <c r="E450" s="2">
        <v>2.9437229431134027E-7</v>
      </c>
      <c r="F450" s="2">
        <f t="shared" si="72"/>
        <v>11.181743999999998</v>
      </c>
      <c r="G450" s="2">
        <f t="shared" si="66"/>
        <v>11.171743999999999</v>
      </c>
      <c r="H450" s="20">
        <v>37.299999999999997</v>
      </c>
      <c r="I450" s="3">
        <f t="shared" si="73"/>
        <v>-1.1920529801324579E-2</v>
      </c>
      <c r="J450" s="2">
        <v>-1.1920999999999999E-2</v>
      </c>
      <c r="K450" s="2">
        <v>4.7019867542054394E-7</v>
      </c>
      <c r="L450" s="2">
        <f t="shared" si="74"/>
        <v>-3.004092</v>
      </c>
      <c r="M450" s="2">
        <f t="shared" si="67"/>
        <v>-3.0140919999999998</v>
      </c>
      <c r="N450" s="20">
        <v>57</v>
      </c>
      <c r="O450" s="2">
        <v>1.7857142857142856E-2</v>
      </c>
      <c r="P450" s="2">
        <v>1.7857000000000001E-2</v>
      </c>
      <c r="Q450" s="2">
        <v>1.4285714285480755E-7</v>
      </c>
      <c r="R450" s="2">
        <f t="shared" si="75"/>
        <v>4.4999640000000003</v>
      </c>
      <c r="S450" s="2">
        <f t="shared" si="68"/>
        <v>4.4899640000000005</v>
      </c>
      <c r="T450" s="20">
        <v>8085.06</v>
      </c>
      <c r="U450" s="4">
        <v>1.5339869469829567E-2</v>
      </c>
      <c r="V450" s="4">
        <v>1.5339999999999999E-2</v>
      </c>
      <c r="W450" s="21">
        <v>-1.3053017043282433E-7</v>
      </c>
      <c r="X450" s="2">
        <f t="shared" si="76"/>
        <v>3.8656799999999998</v>
      </c>
      <c r="Y450" s="2">
        <f t="shared" si="69"/>
        <v>3.85568</v>
      </c>
      <c r="Z450" s="2"/>
      <c r="AA450" s="23">
        <f t="shared" si="70"/>
        <v>43.518026074480368</v>
      </c>
      <c r="AB450" s="23">
        <f>AA450-r_f</f>
        <v>43.50802607448037</v>
      </c>
      <c r="AC450" s="22"/>
    </row>
    <row r="451" spans="1:29" x14ac:dyDescent="0.3">
      <c r="A451" s="1">
        <v>39455</v>
      </c>
      <c r="B451" s="19">
        <v>92.4</v>
      </c>
      <c r="C451" s="3">
        <f t="shared" si="71"/>
        <v>4.4067796610169553E-2</v>
      </c>
      <c r="D451" s="2">
        <v>4.4067999999999996E-2</v>
      </c>
      <c r="E451" s="2">
        <v>-2.033898304429349E-7</v>
      </c>
      <c r="F451" s="2">
        <f t="shared" si="72"/>
        <v>11.105135999999998</v>
      </c>
      <c r="G451" s="2">
        <f t="shared" si="66"/>
        <v>11.095135999999998</v>
      </c>
      <c r="H451" s="20">
        <v>37.75</v>
      </c>
      <c r="I451" s="3">
        <f t="shared" si="73"/>
        <v>-1.3227513227512477E-3</v>
      </c>
      <c r="J451" s="2">
        <v>-1.323E-3</v>
      </c>
      <c r="K451" s="2">
        <v>2.4867724875230618E-7</v>
      </c>
      <c r="L451" s="2">
        <f t="shared" si="74"/>
        <v>-0.33339599999999997</v>
      </c>
      <c r="M451" s="2">
        <f t="shared" si="67"/>
        <v>-0.34339599999999998</v>
      </c>
      <c r="N451" s="20">
        <v>56</v>
      </c>
      <c r="O451" s="2">
        <v>3.5842293906810548E-3</v>
      </c>
      <c r="P451" s="2">
        <v>3.5839999999999999E-3</v>
      </c>
      <c r="Q451" s="2">
        <v>2.2939068105480923E-7</v>
      </c>
      <c r="R451" s="2">
        <f t="shared" si="75"/>
        <v>0.90316799999999997</v>
      </c>
      <c r="S451" s="2">
        <f t="shared" si="68"/>
        <v>0.89316799999999996</v>
      </c>
      <c r="T451" s="20">
        <v>7962.91</v>
      </c>
      <c r="U451" s="4">
        <v>1.0089593663623548E-2</v>
      </c>
      <c r="V451" s="4">
        <v>1.0089999999999998E-2</v>
      </c>
      <c r="W451" s="21">
        <v>-4.0633637645066945E-7</v>
      </c>
      <c r="X451" s="2">
        <f t="shared" si="76"/>
        <v>2.5426799999999994</v>
      </c>
      <c r="Y451" s="2">
        <f t="shared" si="69"/>
        <v>2.5326799999999996</v>
      </c>
      <c r="Z451" s="2"/>
      <c r="AA451" s="23">
        <f t="shared" si="70"/>
        <v>3.6660743728274681</v>
      </c>
      <c r="AB451" s="23">
        <f>AA451-r_f</f>
        <v>3.6560743728274683</v>
      </c>
      <c r="AC451" s="22"/>
    </row>
    <row r="452" spans="1:29" x14ac:dyDescent="0.3">
      <c r="A452" s="1">
        <v>39454</v>
      </c>
      <c r="B452" s="19">
        <v>88.5</v>
      </c>
      <c r="C452" s="3">
        <f t="shared" si="71"/>
        <v>-1.6666666666666666E-2</v>
      </c>
      <c r="D452" s="2">
        <v>-1.6667000000000001E-2</v>
      </c>
      <c r="E452" s="2">
        <v>3.3333333333482318E-7</v>
      </c>
      <c r="F452" s="2">
        <f t="shared" si="72"/>
        <v>-4.2000840000000004</v>
      </c>
      <c r="G452" s="2">
        <f t="shared" si="66"/>
        <v>-4.2100840000000002</v>
      </c>
      <c r="H452" s="20">
        <v>37.799999999999997</v>
      </c>
      <c r="I452" s="3">
        <f t="shared" si="73"/>
        <v>-5.2631578947369166E-3</v>
      </c>
      <c r="J452" s="2">
        <v>-5.2630000000000003E-3</v>
      </c>
      <c r="K452" s="2">
        <v>-1.5789473691626282E-7</v>
      </c>
      <c r="L452" s="2">
        <f t="shared" si="74"/>
        <v>-1.326276</v>
      </c>
      <c r="M452" s="2">
        <f t="shared" si="67"/>
        <v>-1.336276</v>
      </c>
      <c r="N452" s="20">
        <v>55.8</v>
      </c>
      <c r="O452" s="2">
        <v>-7.0000000000000048E-2</v>
      </c>
      <c r="P452" s="2">
        <v>-7.0000000000000007E-2</v>
      </c>
      <c r="Q452" s="2">
        <v>0</v>
      </c>
      <c r="R452" s="2">
        <f t="shared" si="75"/>
        <v>-17.64</v>
      </c>
      <c r="S452" s="2">
        <f t="shared" si="68"/>
        <v>-17.650000000000002</v>
      </c>
      <c r="T452" s="20">
        <v>7883.37</v>
      </c>
      <c r="U452" s="4">
        <v>-4.1080877254868628E-2</v>
      </c>
      <c r="V452" s="4">
        <v>-4.1079999999999998E-2</v>
      </c>
      <c r="W452" s="21">
        <v>-8.7725486862949564E-7</v>
      </c>
      <c r="X452" s="2">
        <f t="shared" si="76"/>
        <v>-10.35216</v>
      </c>
      <c r="Y452" s="2">
        <f t="shared" si="69"/>
        <v>-10.362159999999999</v>
      </c>
      <c r="Z452" s="2"/>
      <c r="AA452" s="23">
        <f t="shared" si="70"/>
        <v>-113.73220750545347</v>
      </c>
      <c r="AB452" s="23">
        <f>AA452-r_f</f>
        <v>-113.74220750545348</v>
      </c>
      <c r="AC452" s="22"/>
    </row>
    <row r="453" spans="1:29" x14ac:dyDescent="0.3">
      <c r="A453" s="1">
        <v>39451</v>
      </c>
      <c r="B453" s="19">
        <v>90</v>
      </c>
      <c r="C453" s="3">
        <f t="shared" si="71"/>
        <v>1.6949152542372881E-2</v>
      </c>
      <c r="D453" s="2">
        <v>1.6949000000000002E-2</v>
      </c>
      <c r="E453" s="2">
        <v>1.5254237287903871E-7</v>
      </c>
      <c r="F453" s="2">
        <f t="shared" si="72"/>
        <v>4.2711480000000002</v>
      </c>
      <c r="G453" s="2">
        <f t="shared" ref="G453:G500" si="77">F453-r_f</f>
        <v>4.2611480000000004</v>
      </c>
      <c r="H453" s="20">
        <v>38</v>
      </c>
      <c r="I453" s="3">
        <f t="shared" si="73"/>
        <v>5.4091539528432812E-2</v>
      </c>
      <c r="J453" s="2">
        <v>5.4092000000000001E-2</v>
      </c>
      <c r="K453" s="2">
        <v>-4.6047156718881377E-7</v>
      </c>
      <c r="L453" s="2">
        <f t="shared" si="74"/>
        <v>13.631184000000001</v>
      </c>
      <c r="M453" s="2">
        <f t="shared" ref="M453:M500" si="78">L453-r_f</f>
        <v>13.621184000000001</v>
      </c>
      <c r="N453" s="20">
        <v>60</v>
      </c>
      <c r="O453" s="2">
        <v>1.0101010101010124E-2</v>
      </c>
      <c r="P453" s="2">
        <v>1.0101000000000001E-2</v>
      </c>
      <c r="Q453" s="2">
        <v>1.0101010123816923E-8</v>
      </c>
      <c r="R453" s="2">
        <f t="shared" si="75"/>
        <v>2.545452</v>
      </c>
      <c r="S453" s="2">
        <f t="shared" ref="S453:S500" si="79">R453-r_f</f>
        <v>2.5354520000000003</v>
      </c>
      <c r="T453" s="20">
        <v>8221.1</v>
      </c>
      <c r="U453" s="4">
        <v>4.508687470980737E-3</v>
      </c>
      <c r="V453" s="4">
        <v>4.509E-3</v>
      </c>
      <c r="W453" s="21">
        <v>-3.1252901926299981E-7</v>
      </c>
      <c r="X453" s="2">
        <f t="shared" si="76"/>
        <v>1.1362680000000001</v>
      </c>
      <c r="Y453" s="2">
        <f t="shared" ref="Y453:Y500" si="80">X453-r_f</f>
        <v>1.126268</v>
      </c>
      <c r="Z453" s="2"/>
      <c r="AA453" s="23">
        <f t="shared" ref="AA453:AA500" si="81">(w_1*D453+w_2*J453+w_3*P453)*252</f>
        <v>-59.76814799289658</v>
      </c>
      <c r="AB453" s="23">
        <f>AA453-r_f</f>
        <v>-59.778147992896578</v>
      </c>
      <c r="AC453" s="22"/>
    </row>
    <row r="454" spans="1:29" x14ac:dyDescent="0.3">
      <c r="A454" s="1">
        <v>39450</v>
      </c>
      <c r="B454" s="19">
        <v>88.5</v>
      </c>
      <c r="C454" s="3">
        <f t="shared" ref="C454:C500" si="82">(B454-B455)/B455</f>
        <v>5.681818181818182E-3</v>
      </c>
      <c r="D454" s="2">
        <v>5.6820000000000004E-3</v>
      </c>
      <c r="E454" s="2">
        <v>-1.818181818184425E-7</v>
      </c>
      <c r="F454" s="2">
        <f t="shared" ref="F454:F500" si="83">D454*252</f>
        <v>1.431864</v>
      </c>
      <c r="G454" s="2">
        <f t="shared" si="77"/>
        <v>1.421864</v>
      </c>
      <c r="H454" s="20">
        <v>36.049999999999997</v>
      </c>
      <c r="I454" s="3">
        <f t="shared" ref="I454:I500" si="84">(H454-H455)/H455</f>
        <v>5.2554744525547363E-2</v>
      </c>
      <c r="J454" s="2">
        <v>5.2554999999999998E-2</v>
      </c>
      <c r="K454" s="2">
        <v>-2.5547445263451873E-7</v>
      </c>
      <c r="L454" s="2">
        <f t="shared" ref="L454:L500" si="85">J454*252</f>
        <v>13.24386</v>
      </c>
      <c r="M454" s="2">
        <f t="shared" si="78"/>
        <v>13.23386</v>
      </c>
      <c r="N454" s="20">
        <v>59.4</v>
      </c>
      <c r="O454" s="2">
        <v>-1.8181818181818205E-2</v>
      </c>
      <c r="P454" s="2">
        <v>-1.8182E-2</v>
      </c>
      <c r="Q454" s="2">
        <v>1.8181818179502374E-7</v>
      </c>
      <c r="R454" s="2">
        <f t="shared" ref="R454:R500" si="86">P454*252</f>
        <v>-4.5818640000000004</v>
      </c>
      <c r="S454" s="2">
        <f t="shared" si="79"/>
        <v>-4.5918640000000002</v>
      </c>
      <c r="T454" s="20">
        <v>8184.2</v>
      </c>
      <c r="U454" s="4">
        <v>-1.6682586311508336E-2</v>
      </c>
      <c r="V454" s="4">
        <v>-1.6683E-2</v>
      </c>
      <c r="W454" s="21">
        <v>4.1368849166417698E-7</v>
      </c>
      <c r="X454" s="2">
        <f t="shared" ref="X454:X500" si="87">V454*252</f>
        <v>-4.204116</v>
      </c>
      <c r="Y454" s="2">
        <f t="shared" si="80"/>
        <v>-4.2141159999999998</v>
      </c>
      <c r="Z454" s="2"/>
      <c r="AA454" s="23">
        <f t="shared" si="81"/>
        <v>-106.08629975554301</v>
      </c>
      <c r="AB454" s="23">
        <f>AA454-r_f</f>
        <v>-106.09629975554301</v>
      </c>
      <c r="AC454" s="22"/>
    </row>
    <row r="455" spans="1:29" x14ac:dyDescent="0.3">
      <c r="A455" s="1">
        <v>39449</v>
      </c>
      <c r="B455" s="19">
        <v>88</v>
      </c>
      <c r="C455" s="3">
        <f t="shared" si="82"/>
        <v>-3.4028540065861632E-2</v>
      </c>
      <c r="D455" s="2">
        <v>-3.4028999999999997E-2</v>
      </c>
      <c r="E455" s="2">
        <v>4.5993413836514785E-7</v>
      </c>
      <c r="F455" s="2">
        <f t="shared" si="83"/>
        <v>-8.5753079999999997</v>
      </c>
      <c r="G455" s="2">
        <f t="shared" si="77"/>
        <v>-8.5853079999999995</v>
      </c>
      <c r="H455" s="20">
        <v>34.25</v>
      </c>
      <c r="I455" s="3">
        <f t="shared" si="84"/>
        <v>-4.8611111111111112E-2</v>
      </c>
      <c r="J455" s="2">
        <v>-4.8611000000000001E-2</v>
      </c>
      <c r="K455" s="2">
        <v>-1.1111111111045124E-7</v>
      </c>
      <c r="L455" s="2">
        <f t="shared" si="85"/>
        <v>-12.249972</v>
      </c>
      <c r="M455" s="2">
        <f t="shared" si="78"/>
        <v>-12.259971999999999</v>
      </c>
      <c r="N455" s="20">
        <v>60.5</v>
      </c>
      <c r="O455" s="2">
        <v>-2.4193548387096774E-2</v>
      </c>
      <c r="P455" s="2">
        <v>-2.4194E-2</v>
      </c>
      <c r="Q455" s="2">
        <v>4.5161290322670578E-7</v>
      </c>
      <c r="R455" s="2">
        <f t="shared" si="86"/>
        <v>-6.0968879999999999</v>
      </c>
      <c r="S455" s="2">
        <f t="shared" si="79"/>
        <v>-6.1068879999999996</v>
      </c>
      <c r="T455" s="20">
        <v>8323.0499999999993</v>
      </c>
      <c r="U455" s="4">
        <v>-2.154055591868612E-2</v>
      </c>
      <c r="V455" s="4">
        <v>-2.154E-2</v>
      </c>
      <c r="W455" s="21">
        <v>-5.5591868611953865E-7</v>
      </c>
      <c r="X455" s="2">
        <f t="shared" si="87"/>
        <v>-5.4280800000000005</v>
      </c>
      <c r="Y455" s="2">
        <f t="shared" si="80"/>
        <v>-5.4380800000000002</v>
      </c>
      <c r="Z455" s="2"/>
      <c r="AA455" s="23">
        <f t="shared" si="81"/>
        <v>29.102623317385827</v>
      </c>
      <c r="AB455" s="23">
        <f>AA455-r_f</f>
        <v>29.092623317385826</v>
      </c>
      <c r="AC455" s="22"/>
    </row>
    <row r="456" spans="1:29" x14ac:dyDescent="0.3">
      <c r="A456" s="1">
        <v>39447</v>
      </c>
      <c r="B456" s="19">
        <v>91.1</v>
      </c>
      <c r="C456" s="3">
        <f t="shared" si="82"/>
        <v>2.2002200220020752E-3</v>
      </c>
      <c r="D456" s="2">
        <v>2.2000000000000001E-3</v>
      </c>
      <c r="E456" s="2">
        <v>2.2002200207506956E-7</v>
      </c>
      <c r="F456" s="2">
        <f t="shared" si="83"/>
        <v>0.5544</v>
      </c>
      <c r="G456" s="2">
        <f t="shared" si="77"/>
        <v>0.5444</v>
      </c>
      <c r="H456" s="20">
        <v>36</v>
      </c>
      <c r="I456" s="3">
        <f t="shared" si="84"/>
        <v>4.4992743105950569E-2</v>
      </c>
      <c r="J456" s="2">
        <v>4.4992999999999998E-2</v>
      </c>
      <c r="K456" s="2">
        <v>-2.568940494288019E-7</v>
      </c>
      <c r="L456" s="2">
        <f t="shared" si="85"/>
        <v>11.338236</v>
      </c>
      <c r="M456" s="2">
        <f t="shared" si="78"/>
        <v>11.328236</v>
      </c>
      <c r="N456" s="20">
        <v>62</v>
      </c>
      <c r="O456" s="2">
        <v>2.4793388429752067E-2</v>
      </c>
      <c r="P456" s="2">
        <v>2.4792999999999999E-2</v>
      </c>
      <c r="Q456" s="2">
        <v>3.8842975206773711E-7</v>
      </c>
      <c r="R456" s="2">
        <f t="shared" si="86"/>
        <v>6.2478359999999995</v>
      </c>
      <c r="S456" s="2">
        <f t="shared" si="79"/>
        <v>6.2378359999999997</v>
      </c>
      <c r="T456" s="20">
        <v>8506.2800000000007</v>
      </c>
      <c r="U456" s="4">
        <v>1.3020203764462087E-2</v>
      </c>
      <c r="V456" s="4">
        <v>1.3019000000000001E-2</v>
      </c>
      <c r="W456" s="21">
        <v>1.2037644620856158E-6</v>
      </c>
      <c r="X456" s="2">
        <f t="shared" si="87"/>
        <v>3.2807880000000003</v>
      </c>
      <c r="Y456" s="2">
        <f t="shared" si="80"/>
        <v>3.2707880000000005</v>
      </c>
      <c r="Z456" s="2"/>
      <c r="AA456" s="23">
        <f t="shared" si="81"/>
        <v>-19.752494392156642</v>
      </c>
      <c r="AB456" s="23">
        <f>AA456-r_f</f>
        <v>-19.762494392156643</v>
      </c>
      <c r="AC456" s="22"/>
    </row>
    <row r="457" spans="1:29" x14ac:dyDescent="0.3">
      <c r="A457" s="1">
        <v>39444</v>
      </c>
      <c r="B457" s="19">
        <v>90.9</v>
      </c>
      <c r="C457" s="3">
        <f t="shared" si="82"/>
        <v>0</v>
      </c>
      <c r="D457" s="2">
        <v>0</v>
      </c>
      <c r="E457" s="2">
        <v>0</v>
      </c>
      <c r="F457" s="2">
        <f t="shared" si="83"/>
        <v>0</v>
      </c>
      <c r="G457" s="2">
        <f t="shared" si="77"/>
        <v>-0.01</v>
      </c>
      <c r="H457" s="20">
        <v>34.450000000000003</v>
      </c>
      <c r="I457" s="3">
        <f t="shared" si="84"/>
        <v>4.3939393939394028E-2</v>
      </c>
      <c r="J457" s="2">
        <v>4.3939000000000006E-2</v>
      </c>
      <c r="K457" s="2">
        <v>3.9393939402221356E-7</v>
      </c>
      <c r="L457" s="2">
        <f t="shared" si="85"/>
        <v>11.072628000000002</v>
      </c>
      <c r="M457" s="2">
        <f t="shared" si="78"/>
        <v>11.062628000000002</v>
      </c>
      <c r="N457" s="20">
        <v>60.5</v>
      </c>
      <c r="O457" s="2">
        <v>-1.9448946515397129E-2</v>
      </c>
      <c r="P457" s="2">
        <v>-1.9449000000000001E-2</v>
      </c>
      <c r="Q457" s="2">
        <v>5.3484602871578524E-8</v>
      </c>
      <c r="R457" s="2">
        <f t="shared" si="86"/>
        <v>-4.9011480000000001</v>
      </c>
      <c r="S457" s="2">
        <f t="shared" si="79"/>
        <v>-4.9111479999999998</v>
      </c>
      <c r="T457" s="20">
        <v>8396.9500000000007</v>
      </c>
      <c r="U457" s="4">
        <v>1.0011162271522421E-2</v>
      </c>
      <c r="V457" s="4">
        <v>1.0011000000000001E-2</v>
      </c>
      <c r="W457" s="21">
        <v>1.6227152242059839E-7</v>
      </c>
      <c r="X457" s="2">
        <f t="shared" si="87"/>
        <v>2.5227720000000002</v>
      </c>
      <c r="Y457" s="2">
        <f t="shared" si="80"/>
        <v>2.5127720000000004</v>
      </c>
      <c r="Z457" s="2"/>
      <c r="AA457" s="23">
        <f t="shared" si="81"/>
        <v>-95.6635627910306</v>
      </c>
      <c r="AB457" s="23">
        <f>AA457-r_f</f>
        <v>-95.673562791030605</v>
      </c>
      <c r="AC457" s="22"/>
    </row>
    <row r="458" spans="1:29" x14ac:dyDescent="0.3">
      <c r="A458" s="1">
        <v>39443</v>
      </c>
      <c r="B458" s="19">
        <v>90.9</v>
      </c>
      <c r="C458" s="3">
        <f t="shared" si="82"/>
        <v>2.1348314606741636E-2</v>
      </c>
      <c r="D458" s="2">
        <v>2.1347999999999999E-2</v>
      </c>
      <c r="E458" s="2">
        <v>3.1460674163735769E-7</v>
      </c>
      <c r="F458" s="2">
        <f t="shared" si="83"/>
        <v>5.379696</v>
      </c>
      <c r="G458" s="2">
        <f t="shared" si="77"/>
        <v>5.3696960000000002</v>
      </c>
      <c r="H458" s="20">
        <v>33</v>
      </c>
      <c r="I458" s="3">
        <f t="shared" si="84"/>
        <v>3.7735849056603751E-2</v>
      </c>
      <c r="J458" s="2">
        <v>3.7735999999999999E-2</v>
      </c>
      <c r="K458" s="2">
        <v>-1.5094339624738273E-7</v>
      </c>
      <c r="L458" s="2">
        <f t="shared" si="85"/>
        <v>9.5094719999999988</v>
      </c>
      <c r="M458" s="2">
        <f t="shared" si="78"/>
        <v>9.499471999999999</v>
      </c>
      <c r="N458" s="20">
        <v>61.7</v>
      </c>
      <c r="O458" s="2">
        <v>3.6974789915966436E-2</v>
      </c>
      <c r="P458" s="2">
        <v>3.6975000000000001E-2</v>
      </c>
      <c r="Q458" s="2">
        <v>-2.1008403356531646E-7</v>
      </c>
      <c r="R458" s="2">
        <f t="shared" si="86"/>
        <v>9.3177000000000003</v>
      </c>
      <c r="S458" s="2">
        <f t="shared" si="79"/>
        <v>9.3077000000000005</v>
      </c>
      <c r="T458" s="20">
        <v>8313.7199999999993</v>
      </c>
      <c r="U458" s="4">
        <v>1.9289170821895348E-2</v>
      </c>
      <c r="V458" s="4">
        <v>1.9289000000000001E-2</v>
      </c>
      <c r="W458" s="21">
        <v>1.708218953476448E-7</v>
      </c>
      <c r="X458" s="2">
        <f t="shared" si="87"/>
        <v>4.8608279999999997</v>
      </c>
      <c r="Y458" s="2">
        <f t="shared" si="80"/>
        <v>4.8508279999999999</v>
      </c>
      <c r="Z458" s="2"/>
      <c r="AA458" s="23">
        <f t="shared" si="81"/>
        <v>9.8383752895402505</v>
      </c>
      <c r="AB458" s="23">
        <f>AA458-r_f</f>
        <v>9.8283752895402507</v>
      </c>
      <c r="AC458" s="22"/>
    </row>
    <row r="459" spans="1:29" x14ac:dyDescent="0.3">
      <c r="A459" s="1">
        <v>39442</v>
      </c>
      <c r="B459" s="19">
        <v>89</v>
      </c>
      <c r="C459" s="3">
        <f t="shared" si="82"/>
        <v>-1.1223344556677253E-3</v>
      </c>
      <c r="D459" s="2">
        <v>-1.122E-3</v>
      </c>
      <c r="E459" s="2">
        <v>-3.3445566772539494E-7</v>
      </c>
      <c r="F459" s="2">
        <f t="shared" si="83"/>
        <v>-0.282744</v>
      </c>
      <c r="G459" s="2">
        <f t="shared" si="77"/>
        <v>-0.292744</v>
      </c>
      <c r="H459" s="20">
        <v>31.8</v>
      </c>
      <c r="I459" s="3">
        <f t="shared" si="84"/>
        <v>-1.8518518518518455E-2</v>
      </c>
      <c r="J459" s="2">
        <v>-1.8519000000000001E-2</v>
      </c>
      <c r="K459" s="2">
        <v>4.8148148154569803E-7</v>
      </c>
      <c r="L459" s="2">
        <f t="shared" si="85"/>
        <v>-4.6667880000000004</v>
      </c>
      <c r="M459" s="2">
        <f t="shared" si="78"/>
        <v>-4.6767880000000002</v>
      </c>
      <c r="N459" s="20">
        <v>59.5</v>
      </c>
      <c r="O459" s="2">
        <v>-1.6778523489933124E-3</v>
      </c>
      <c r="P459" s="2">
        <v>-1.678E-3</v>
      </c>
      <c r="Q459" s="2">
        <v>1.4765100668761438E-7</v>
      </c>
      <c r="R459" s="2">
        <f t="shared" si="86"/>
        <v>-0.42285600000000001</v>
      </c>
      <c r="S459" s="2">
        <f t="shared" si="79"/>
        <v>-0.43285600000000002</v>
      </c>
      <c r="T459" s="20">
        <v>8156.39</v>
      </c>
      <c r="U459" s="4">
        <v>-1.3076905181416815E-3</v>
      </c>
      <c r="V459" s="4">
        <v>-1.307E-3</v>
      </c>
      <c r="W459" s="21">
        <v>-6.9051814168149227E-7</v>
      </c>
      <c r="X459" s="2">
        <f t="shared" si="87"/>
        <v>-0.32936399999999999</v>
      </c>
      <c r="Y459" s="2">
        <f t="shared" si="80"/>
        <v>-0.339364</v>
      </c>
      <c r="Z459" s="2"/>
      <c r="AA459" s="23">
        <f t="shared" si="81"/>
        <v>23.109931165177532</v>
      </c>
      <c r="AB459" s="23">
        <f>AA459-r_f</f>
        <v>23.09993116517753</v>
      </c>
      <c r="AC459" s="22"/>
    </row>
    <row r="460" spans="1:29" x14ac:dyDescent="0.3">
      <c r="A460" s="1">
        <v>39441</v>
      </c>
      <c r="B460" s="19">
        <v>89.1</v>
      </c>
      <c r="C460" s="3">
        <f t="shared" si="82"/>
        <v>1.1235955056179137E-3</v>
      </c>
      <c r="D460" s="2">
        <v>1.124E-3</v>
      </c>
      <c r="E460" s="2">
        <v>-4.0449438208634003E-7</v>
      </c>
      <c r="F460" s="2">
        <f t="shared" si="83"/>
        <v>0.283248</v>
      </c>
      <c r="G460" s="2">
        <f t="shared" si="77"/>
        <v>0.27324799999999999</v>
      </c>
      <c r="H460" s="20">
        <v>32.4</v>
      </c>
      <c r="I460" s="3">
        <f t="shared" si="84"/>
        <v>6.2295081967213069E-2</v>
      </c>
      <c r="J460" s="2">
        <v>6.2294999999999996E-2</v>
      </c>
      <c r="K460" s="2">
        <v>8.1967213072520195E-8</v>
      </c>
      <c r="L460" s="2">
        <f t="shared" si="85"/>
        <v>15.698339999999998</v>
      </c>
      <c r="M460" s="2">
        <f t="shared" si="78"/>
        <v>15.688339999999998</v>
      </c>
      <c r="N460" s="20">
        <v>59.6</v>
      </c>
      <c r="O460" s="2">
        <v>6.7567567567567328E-3</v>
      </c>
      <c r="P460" s="2">
        <v>6.757E-3</v>
      </c>
      <c r="Q460" s="2">
        <v>-2.432432432671397E-7</v>
      </c>
      <c r="R460" s="2">
        <f t="shared" si="86"/>
        <v>1.7027639999999999</v>
      </c>
      <c r="S460" s="2">
        <f t="shared" si="79"/>
        <v>1.6927639999999999</v>
      </c>
      <c r="T460" s="20">
        <v>8167.07</v>
      </c>
      <c r="U460" s="4">
        <v>3.882991538298926E-3</v>
      </c>
      <c r="V460" s="4">
        <v>3.8829999999999997E-3</v>
      </c>
      <c r="W460" s="21">
        <v>-8.4617010737662868E-9</v>
      </c>
      <c r="X460" s="2">
        <f t="shared" si="87"/>
        <v>0.97851599999999994</v>
      </c>
      <c r="Y460" s="2">
        <f t="shared" si="80"/>
        <v>0.96851599999999993</v>
      </c>
      <c r="Z460" s="2"/>
      <c r="AA460" s="23">
        <f t="shared" si="81"/>
        <v>-75.517555960997669</v>
      </c>
      <c r="AB460" s="23">
        <f>AA460-r_f</f>
        <v>-75.527555960997674</v>
      </c>
      <c r="AC460" s="22"/>
    </row>
    <row r="461" spans="1:29" x14ac:dyDescent="0.3">
      <c r="A461" s="1">
        <v>39440</v>
      </c>
      <c r="B461" s="19">
        <v>89</v>
      </c>
      <c r="C461" s="3">
        <f t="shared" si="82"/>
        <v>1.2514220705346919E-2</v>
      </c>
      <c r="D461" s="2">
        <v>1.2514000000000001E-2</v>
      </c>
      <c r="E461" s="2">
        <v>2.2070534691845389E-7</v>
      </c>
      <c r="F461" s="2">
        <f t="shared" si="83"/>
        <v>3.1535280000000001</v>
      </c>
      <c r="G461" s="2">
        <f t="shared" si="77"/>
        <v>3.1435280000000003</v>
      </c>
      <c r="H461" s="20">
        <v>30.5</v>
      </c>
      <c r="I461" s="3">
        <f t="shared" si="84"/>
        <v>6.8301225919439559E-2</v>
      </c>
      <c r="J461" s="2">
        <v>6.8301000000000001E-2</v>
      </c>
      <c r="K461" s="2">
        <v>2.2591943955874161E-7</v>
      </c>
      <c r="L461" s="2">
        <f t="shared" si="85"/>
        <v>17.211852</v>
      </c>
      <c r="M461" s="2">
        <f t="shared" si="78"/>
        <v>17.201851999999999</v>
      </c>
      <c r="N461" s="20">
        <v>59.2</v>
      </c>
      <c r="O461" s="2">
        <v>3.3898305084746243E-3</v>
      </c>
      <c r="P461" s="2">
        <v>3.3900000000000002E-3</v>
      </c>
      <c r="Q461" s="2">
        <v>-1.6949152537590675E-7</v>
      </c>
      <c r="R461" s="2">
        <f t="shared" si="86"/>
        <v>0.85428000000000004</v>
      </c>
      <c r="S461" s="2">
        <f t="shared" si="79"/>
        <v>0.84428000000000003</v>
      </c>
      <c r="T461" s="20">
        <v>8135.48</v>
      </c>
      <c r="U461" s="4">
        <v>2.4433855824636336E-2</v>
      </c>
      <c r="V461" s="4">
        <v>2.4434000000000001E-2</v>
      </c>
      <c r="W461" s="21">
        <v>-1.4417536366509442E-7</v>
      </c>
      <c r="X461" s="2">
        <f t="shared" si="87"/>
        <v>6.157368</v>
      </c>
      <c r="Y461" s="2">
        <f t="shared" si="80"/>
        <v>6.1473680000000002</v>
      </c>
      <c r="Z461" s="2"/>
      <c r="AA461" s="23">
        <f t="shared" si="81"/>
        <v>-90.993107492543061</v>
      </c>
      <c r="AB461" s="23">
        <f>AA461-r_f</f>
        <v>-91.003107492543066</v>
      </c>
      <c r="AC461" s="22"/>
    </row>
    <row r="462" spans="1:29" x14ac:dyDescent="0.3">
      <c r="A462" s="1">
        <v>39437</v>
      </c>
      <c r="B462" s="19">
        <v>87.9</v>
      </c>
      <c r="C462" s="3">
        <f t="shared" si="82"/>
        <v>2.5670945157526288E-2</v>
      </c>
      <c r="D462" s="2">
        <v>2.5670999999999999E-2</v>
      </c>
      <c r="E462" s="2">
        <v>-5.4842473711652628E-8</v>
      </c>
      <c r="F462" s="2">
        <f t="shared" si="83"/>
        <v>6.4690919999999998</v>
      </c>
      <c r="G462" s="2">
        <f t="shared" si="77"/>
        <v>6.4590920000000001</v>
      </c>
      <c r="H462" s="20">
        <v>28.55</v>
      </c>
      <c r="I462" s="3">
        <f t="shared" si="84"/>
        <v>-1.748251748251773E-3</v>
      </c>
      <c r="J462" s="2">
        <v>-1.7480000000000002E-3</v>
      </c>
      <c r="K462" s="2">
        <v>-2.5174825177276539E-7</v>
      </c>
      <c r="L462" s="2">
        <f t="shared" si="85"/>
        <v>-0.44049600000000005</v>
      </c>
      <c r="M462" s="2">
        <f t="shared" si="78"/>
        <v>-0.45049600000000006</v>
      </c>
      <c r="N462" s="20">
        <v>59</v>
      </c>
      <c r="O462" s="2">
        <v>0</v>
      </c>
      <c r="P462" s="2">
        <v>0</v>
      </c>
      <c r="Q462" s="2">
        <v>0</v>
      </c>
      <c r="R462" s="2">
        <f t="shared" si="86"/>
        <v>0</v>
      </c>
      <c r="S462" s="2">
        <f t="shared" si="79"/>
        <v>-0.01</v>
      </c>
      <c r="T462" s="20">
        <v>7941.44</v>
      </c>
      <c r="U462" s="4">
        <v>1.0736813167232569E-2</v>
      </c>
      <c r="V462" s="4">
        <v>1.0737000000000002E-2</v>
      </c>
      <c r="W462" s="21">
        <v>-1.8683276743237942E-7</v>
      </c>
      <c r="X462" s="2">
        <f t="shared" si="87"/>
        <v>2.7057240000000005</v>
      </c>
      <c r="Y462" s="2">
        <f t="shared" si="80"/>
        <v>2.6957240000000007</v>
      </c>
      <c r="Z462" s="2"/>
      <c r="AA462" s="23">
        <f t="shared" si="81"/>
        <v>-0.15794940698215576</v>
      </c>
      <c r="AB462" s="23">
        <f>AA462-r_f</f>
        <v>-0.16794940698215577</v>
      </c>
      <c r="AC462" s="22"/>
    </row>
    <row r="463" spans="1:29" x14ac:dyDescent="0.3">
      <c r="A463" s="1">
        <v>39436</v>
      </c>
      <c r="B463" s="19">
        <v>85.7</v>
      </c>
      <c r="C463" s="3">
        <f t="shared" si="82"/>
        <v>-9.2485549132947653E-3</v>
      </c>
      <c r="D463" s="2">
        <v>-9.2490000000000003E-3</v>
      </c>
      <c r="E463" s="2">
        <v>4.4508670523496496E-7</v>
      </c>
      <c r="F463" s="2">
        <f t="shared" si="83"/>
        <v>-2.3307480000000003</v>
      </c>
      <c r="G463" s="2">
        <f t="shared" si="77"/>
        <v>-2.3407480000000001</v>
      </c>
      <c r="H463" s="20">
        <v>28.6</v>
      </c>
      <c r="I463" s="3">
        <f t="shared" si="84"/>
        <v>1.0600706713780944E-2</v>
      </c>
      <c r="J463" s="2">
        <v>1.0601000000000001E-2</v>
      </c>
      <c r="K463" s="2">
        <v>-2.9328621905730379E-7</v>
      </c>
      <c r="L463" s="2">
        <f t="shared" si="85"/>
        <v>2.6714520000000004</v>
      </c>
      <c r="M463" s="2">
        <f t="shared" si="78"/>
        <v>2.6614520000000006</v>
      </c>
      <c r="N463" s="20">
        <v>59</v>
      </c>
      <c r="O463" s="2">
        <v>-3.3783783783784263E-3</v>
      </c>
      <c r="P463" s="2">
        <v>-3.3779999999999999E-3</v>
      </c>
      <c r="Q463" s="2">
        <v>-3.7837837842634447E-7</v>
      </c>
      <c r="R463" s="2">
        <f t="shared" si="86"/>
        <v>-0.85125600000000001</v>
      </c>
      <c r="S463" s="2">
        <f t="shared" si="79"/>
        <v>-0.86125600000000002</v>
      </c>
      <c r="T463" s="20">
        <v>7857.08</v>
      </c>
      <c r="U463" s="4">
        <v>-1.9618657127064024E-2</v>
      </c>
      <c r="V463" s="4">
        <v>-1.9619000000000001E-2</v>
      </c>
      <c r="W463" s="21">
        <v>3.4287293597737301E-7</v>
      </c>
      <c r="X463" s="2">
        <f t="shared" si="87"/>
        <v>-4.943988</v>
      </c>
      <c r="Y463" s="2">
        <f t="shared" si="80"/>
        <v>-4.9539879999999998</v>
      </c>
      <c r="Z463" s="2"/>
      <c r="AA463" s="23">
        <f t="shared" si="81"/>
        <v>-19.835599151182549</v>
      </c>
      <c r="AB463" s="23">
        <f>AA463-r_f</f>
        <v>-19.845599151182551</v>
      </c>
      <c r="AC463" s="22"/>
    </row>
    <row r="464" spans="1:29" x14ac:dyDescent="0.3">
      <c r="A464" s="1">
        <v>39435</v>
      </c>
      <c r="B464" s="19">
        <v>86.5</v>
      </c>
      <c r="C464" s="3">
        <f t="shared" si="82"/>
        <v>1.6451233842538257E-2</v>
      </c>
      <c r="D464" s="2">
        <v>1.6451E-2</v>
      </c>
      <c r="E464" s="2">
        <v>2.3384253825670109E-7</v>
      </c>
      <c r="F464" s="2">
        <f t="shared" si="83"/>
        <v>4.1456520000000001</v>
      </c>
      <c r="G464" s="2">
        <f t="shared" si="77"/>
        <v>4.1356520000000003</v>
      </c>
      <c r="H464" s="20">
        <v>28.3</v>
      </c>
      <c r="I464" s="3">
        <f t="shared" si="84"/>
        <v>6.9943289224952798E-2</v>
      </c>
      <c r="J464" s="2">
        <v>6.9943000000000005E-2</v>
      </c>
      <c r="K464" s="2">
        <v>2.892249527930435E-7</v>
      </c>
      <c r="L464" s="2">
        <f t="shared" si="85"/>
        <v>17.625636</v>
      </c>
      <c r="M464" s="2">
        <f t="shared" si="78"/>
        <v>17.615635999999999</v>
      </c>
      <c r="N464" s="20">
        <v>59.2</v>
      </c>
      <c r="O464" s="2">
        <v>6.802721088435471E-3</v>
      </c>
      <c r="P464" s="2">
        <v>6.803E-3</v>
      </c>
      <c r="Q464" s="2">
        <v>-2.7891156452897886E-7</v>
      </c>
      <c r="R464" s="2">
        <f t="shared" si="86"/>
        <v>1.714356</v>
      </c>
      <c r="S464" s="2">
        <f t="shared" si="79"/>
        <v>1.704356</v>
      </c>
      <c r="T464" s="20">
        <v>8014.31</v>
      </c>
      <c r="U464" s="4">
        <v>2.6503095144472105E-2</v>
      </c>
      <c r="V464" s="4">
        <v>2.6503000000000002E-2</v>
      </c>
      <c r="W464" s="21">
        <v>9.5144472102987043E-8</v>
      </c>
      <c r="X464" s="2">
        <f t="shared" si="87"/>
        <v>6.6787560000000008</v>
      </c>
      <c r="Y464" s="2">
        <f t="shared" si="80"/>
        <v>6.668756000000001</v>
      </c>
      <c r="Z464" s="2"/>
      <c r="AA464" s="23">
        <f t="shared" si="81"/>
        <v>-87.705588371297608</v>
      </c>
      <c r="AB464" s="23">
        <f>AA464-r_f</f>
        <v>-87.715588371297613</v>
      </c>
      <c r="AC464" s="22"/>
    </row>
    <row r="465" spans="1:29" x14ac:dyDescent="0.3">
      <c r="A465" s="1">
        <v>39434</v>
      </c>
      <c r="B465" s="19">
        <v>85.1</v>
      </c>
      <c r="C465" s="3">
        <f t="shared" si="82"/>
        <v>-4.6783625730994821E-3</v>
      </c>
      <c r="D465" s="2">
        <v>-4.6779999999999999E-3</v>
      </c>
      <c r="E465" s="2">
        <v>-3.6257309948221211E-7</v>
      </c>
      <c r="F465" s="2">
        <f t="shared" si="83"/>
        <v>-1.1788559999999999</v>
      </c>
      <c r="G465" s="2">
        <f t="shared" si="77"/>
        <v>-1.1888559999999999</v>
      </c>
      <c r="H465" s="20">
        <v>26.45</v>
      </c>
      <c r="I465" s="3">
        <f t="shared" si="84"/>
        <v>-3.9927404718693334E-2</v>
      </c>
      <c r="J465" s="2">
        <v>-3.9927000000000004E-2</v>
      </c>
      <c r="K465" s="2">
        <v>-4.0471869332953103E-7</v>
      </c>
      <c r="L465" s="2">
        <f t="shared" si="85"/>
        <v>-10.061604000000001</v>
      </c>
      <c r="M465" s="2">
        <f t="shared" si="78"/>
        <v>-10.071604000000001</v>
      </c>
      <c r="N465" s="20">
        <v>58.8</v>
      </c>
      <c r="O465" s="2">
        <v>-1.176470588235299E-2</v>
      </c>
      <c r="P465" s="2">
        <v>-1.1765000000000001E-2</v>
      </c>
      <c r="Q465" s="2">
        <v>2.9411764701156584E-7</v>
      </c>
      <c r="R465" s="2">
        <f t="shared" si="86"/>
        <v>-2.9647800000000002</v>
      </c>
      <c r="S465" s="2">
        <f t="shared" si="79"/>
        <v>-2.97478</v>
      </c>
      <c r="T465" s="20">
        <v>7807.39</v>
      </c>
      <c r="U465" s="4">
        <v>-2.9958433631087347E-3</v>
      </c>
      <c r="V465" s="4">
        <v>-2.996E-3</v>
      </c>
      <c r="W465" s="21">
        <v>1.5663689126527505E-7</v>
      </c>
      <c r="X465" s="2">
        <f t="shared" si="87"/>
        <v>-0.754992</v>
      </c>
      <c r="Y465" s="2">
        <f t="shared" si="80"/>
        <v>-0.76499200000000001</v>
      </c>
      <c r="Z465" s="2"/>
      <c r="AA465" s="23">
        <f t="shared" si="81"/>
        <v>35.76227211667274</v>
      </c>
      <c r="AB465" s="23">
        <f>AA465-r_f</f>
        <v>35.752272116672742</v>
      </c>
      <c r="AC465" s="22"/>
    </row>
    <row r="466" spans="1:29" x14ac:dyDescent="0.3">
      <c r="A466" s="1">
        <v>39433</v>
      </c>
      <c r="B466" s="19">
        <v>85.5</v>
      </c>
      <c r="C466" s="3">
        <f t="shared" si="82"/>
        <v>-1.949541284403673E-2</v>
      </c>
      <c r="D466" s="2">
        <v>-1.9494999999999998E-2</v>
      </c>
      <c r="E466" s="2">
        <v>-4.1284403673111369E-7</v>
      </c>
      <c r="F466" s="2">
        <f t="shared" si="83"/>
        <v>-4.9127399999999994</v>
      </c>
      <c r="G466" s="2">
        <f t="shared" si="77"/>
        <v>-4.9227399999999992</v>
      </c>
      <c r="H466" s="20">
        <v>27.55</v>
      </c>
      <c r="I466" s="3">
        <f t="shared" si="84"/>
        <v>-6.9256756756756771E-2</v>
      </c>
      <c r="J466" s="2">
        <v>-6.9256999999999999E-2</v>
      </c>
      <c r="K466" s="2">
        <v>2.4324324322810842E-7</v>
      </c>
      <c r="L466" s="2">
        <f t="shared" si="85"/>
        <v>-17.452763999999998</v>
      </c>
      <c r="M466" s="2">
        <f t="shared" si="78"/>
        <v>-17.462764</v>
      </c>
      <c r="N466" s="20">
        <v>59.5</v>
      </c>
      <c r="O466" s="2">
        <v>-5.0167224080267083E-3</v>
      </c>
      <c r="P466" s="2">
        <v>-5.0170000000000006E-3</v>
      </c>
      <c r="Q466" s="2">
        <v>2.7759197329235014E-7</v>
      </c>
      <c r="R466" s="2">
        <f t="shared" si="86"/>
        <v>-1.2642840000000002</v>
      </c>
      <c r="S466" s="2">
        <f t="shared" si="79"/>
        <v>-1.2742840000000002</v>
      </c>
      <c r="T466" s="20">
        <v>7830.85</v>
      </c>
      <c r="U466" s="4">
        <v>-3.5381518782766318E-2</v>
      </c>
      <c r="V466" s="4">
        <v>-3.5381999999999997E-2</v>
      </c>
      <c r="W466" s="21">
        <v>4.8121723367905433E-7</v>
      </c>
      <c r="X466" s="2">
        <f t="shared" si="87"/>
        <v>-8.916264</v>
      </c>
      <c r="Y466" s="2">
        <f t="shared" si="80"/>
        <v>-8.9262639999999998</v>
      </c>
      <c r="Z466" s="2"/>
      <c r="AA466" s="23">
        <f t="shared" si="81"/>
        <v>90.186823762105291</v>
      </c>
      <c r="AB466" s="23">
        <f>AA466-r_f</f>
        <v>90.176823762105286</v>
      </c>
      <c r="AC466" s="22"/>
    </row>
    <row r="467" spans="1:29" x14ac:dyDescent="0.3">
      <c r="A467" s="1">
        <v>39430</v>
      </c>
      <c r="B467" s="19">
        <v>87.2</v>
      </c>
      <c r="C467" s="3">
        <f t="shared" si="82"/>
        <v>2.4676850763807389E-2</v>
      </c>
      <c r="D467" s="2">
        <v>2.4676999999999998E-2</v>
      </c>
      <c r="E467" s="2">
        <v>-1.4923619260850951E-7</v>
      </c>
      <c r="F467" s="2">
        <f t="shared" si="83"/>
        <v>6.2186039999999991</v>
      </c>
      <c r="G467" s="2">
        <f t="shared" si="77"/>
        <v>6.2086039999999993</v>
      </c>
      <c r="H467" s="20">
        <v>29.6</v>
      </c>
      <c r="I467" s="3">
        <f t="shared" si="84"/>
        <v>-4.5161290322580601E-2</v>
      </c>
      <c r="J467" s="2">
        <v>-4.5161E-2</v>
      </c>
      <c r="K467" s="2">
        <v>-2.9032258060113225E-7</v>
      </c>
      <c r="L467" s="2">
        <f t="shared" si="85"/>
        <v>-11.380572000000001</v>
      </c>
      <c r="M467" s="2">
        <f t="shared" si="78"/>
        <v>-11.390572000000001</v>
      </c>
      <c r="N467" s="20">
        <v>59.8</v>
      </c>
      <c r="O467" s="2">
        <v>-1.4827018121911131E-2</v>
      </c>
      <c r="P467" s="2">
        <v>-1.4827E-2</v>
      </c>
      <c r="Q467" s="2">
        <v>-1.8121911131430135E-8</v>
      </c>
      <c r="R467" s="2">
        <f t="shared" si="86"/>
        <v>-3.7364039999999998</v>
      </c>
      <c r="S467" s="2">
        <f t="shared" si="79"/>
        <v>-3.7464039999999996</v>
      </c>
      <c r="T467" s="20">
        <v>8118.08</v>
      </c>
      <c r="U467" s="4">
        <v>-8.5332714537826801E-3</v>
      </c>
      <c r="V467" s="4">
        <v>-8.5339999999999999E-3</v>
      </c>
      <c r="W467" s="21">
        <v>7.2854621731982538E-7</v>
      </c>
      <c r="X467" s="2">
        <f t="shared" si="87"/>
        <v>-2.1505679999999998</v>
      </c>
      <c r="Y467" s="2">
        <f t="shared" si="80"/>
        <v>-2.1605679999999996</v>
      </c>
      <c r="Z467" s="2"/>
      <c r="AA467" s="23">
        <f t="shared" si="81"/>
        <v>34.741674978542747</v>
      </c>
      <c r="AB467" s="23">
        <f>AA467-r_f</f>
        <v>34.731674978542749</v>
      </c>
      <c r="AC467" s="22"/>
    </row>
    <row r="468" spans="1:29" x14ac:dyDescent="0.3">
      <c r="A468" s="1">
        <v>39429</v>
      </c>
      <c r="B468" s="19">
        <v>85.1</v>
      </c>
      <c r="C468" s="3">
        <f t="shared" si="82"/>
        <v>-4.3820224719101186E-2</v>
      </c>
      <c r="D468" s="2">
        <v>-4.3819999999999998E-2</v>
      </c>
      <c r="E468" s="2">
        <v>-2.2471910118837535E-7</v>
      </c>
      <c r="F468" s="2">
        <f t="shared" si="83"/>
        <v>-11.042639999999999</v>
      </c>
      <c r="G468" s="2">
        <f t="shared" si="77"/>
        <v>-11.052639999999998</v>
      </c>
      <c r="H468" s="20">
        <v>31</v>
      </c>
      <c r="I468" s="3">
        <f t="shared" si="84"/>
        <v>-6.9069069069068983E-2</v>
      </c>
      <c r="J468" s="2">
        <v>-6.9069000000000005E-2</v>
      </c>
      <c r="K468" s="2">
        <v>-6.9069068978078185E-8</v>
      </c>
      <c r="L468" s="2">
        <f t="shared" si="85"/>
        <v>-17.405388000000002</v>
      </c>
      <c r="M468" s="2">
        <f t="shared" si="78"/>
        <v>-17.415388000000004</v>
      </c>
      <c r="N468" s="20">
        <v>60.7</v>
      </c>
      <c r="O468" s="2">
        <v>-9.7879282218596136E-3</v>
      </c>
      <c r="P468" s="2">
        <v>-9.7879999999999998E-3</v>
      </c>
      <c r="Q468" s="2">
        <v>7.1778140386252742E-8</v>
      </c>
      <c r="R468" s="2">
        <f t="shared" si="86"/>
        <v>-2.4665759999999999</v>
      </c>
      <c r="S468" s="2">
        <f t="shared" si="79"/>
        <v>-2.4765759999999997</v>
      </c>
      <c r="T468" s="20">
        <v>8187.95</v>
      </c>
      <c r="U468" s="4">
        <v>-3.5672560076506016E-2</v>
      </c>
      <c r="V468" s="4">
        <v>-3.5671000000000001E-2</v>
      </c>
      <c r="W468" s="21">
        <v>-1.5600765060144739E-6</v>
      </c>
      <c r="X468" s="2">
        <f t="shared" si="87"/>
        <v>-8.9890920000000012</v>
      </c>
      <c r="Y468" s="2">
        <f t="shared" si="80"/>
        <v>-8.999092000000001</v>
      </c>
      <c r="Z468" s="2"/>
      <c r="AA468" s="23">
        <f t="shared" si="81"/>
        <v>84.023764729702464</v>
      </c>
      <c r="AB468" s="23">
        <f>AA468-r_f</f>
        <v>84.013764729702459</v>
      </c>
      <c r="AC468" s="22"/>
    </row>
    <row r="469" spans="1:29" x14ac:dyDescent="0.3">
      <c r="A469" s="1">
        <v>39428</v>
      </c>
      <c r="B469" s="19">
        <v>89</v>
      </c>
      <c r="C469" s="3">
        <f t="shared" si="82"/>
        <v>-2.412280701754389E-2</v>
      </c>
      <c r="D469" s="2">
        <v>-2.4123000000000002E-2</v>
      </c>
      <c r="E469" s="2">
        <v>1.9298245611254483E-7</v>
      </c>
      <c r="F469" s="2">
        <f t="shared" si="83"/>
        <v>-6.078996000000001</v>
      </c>
      <c r="G469" s="2">
        <f t="shared" si="77"/>
        <v>-6.0889960000000007</v>
      </c>
      <c r="H469" s="20">
        <v>33.299999999999997</v>
      </c>
      <c r="I469" s="3">
        <f t="shared" si="84"/>
        <v>0</v>
      </c>
      <c r="J469" s="2">
        <v>0</v>
      </c>
      <c r="K469" s="2">
        <v>0</v>
      </c>
      <c r="L469" s="2">
        <f t="shared" si="85"/>
        <v>0</v>
      </c>
      <c r="M469" s="2">
        <f t="shared" si="78"/>
        <v>-0.01</v>
      </c>
      <c r="N469" s="20">
        <v>61.3</v>
      </c>
      <c r="O469" s="2">
        <v>-2.2328548644338208E-2</v>
      </c>
      <c r="P469" s="2">
        <v>-2.2328999999999998E-2</v>
      </c>
      <c r="Q469" s="2">
        <v>4.5135566179022035E-7</v>
      </c>
      <c r="R469" s="2">
        <f t="shared" si="86"/>
        <v>-5.6269079999999994</v>
      </c>
      <c r="S469" s="2">
        <f t="shared" si="79"/>
        <v>-5.6369079999999991</v>
      </c>
      <c r="T469" s="20">
        <v>8490.84</v>
      </c>
      <c r="U469" s="4">
        <v>-1.707390201578312E-2</v>
      </c>
      <c r="V469" s="4">
        <v>-1.7073999999999999E-2</v>
      </c>
      <c r="W469" s="21">
        <v>9.7984216879121178E-8</v>
      </c>
      <c r="X469" s="2">
        <f t="shared" si="87"/>
        <v>-4.3026479999999996</v>
      </c>
      <c r="Y469" s="2">
        <f t="shared" si="80"/>
        <v>-4.3126479999999994</v>
      </c>
      <c r="Z469" s="2"/>
      <c r="AA469" s="23">
        <f t="shared" si="81"/>
        <v>-36.721058579202847</v>
      </c>
      <c r="AB469" s="23">
        <f>AA469-r_f</f>
        <v>-36.731058579202845</v>
      </c>
      <c r="AC469" s="22"/>
    </row>
    <row r="470" spans="1:29" x14ac:dyDescent="0.3">
      <c r="A470" s="1">
        <v>39427</v>
      </c>
      <c r="B470" s="19">
        <v>91.2</v>
      </c>
      <c r="C470" s="3">
        <f t="shared" si="82"/>
        <v>5.512679162072767E-3</v>
      </c>
      <c r="D470" s="2">
        <v>5.5130000000000005E-3</v>
      </c>
      <c r="E470" s="2">
        <v>-3.2083792723350962E-7</v>
      </c>
      <c r="F470" s="2">
        <f t="shared" si="83"/>
        <v>1.3892760000000002</v>
      </c>
      <c r="G470" s="2">
        <f t="shared" si="77"/>
        <v>1.3792760000000002</v>
      </c>
      <c r="H470" s="20">
        <v>33.299999999999997</v>
      </c>
      <c r="I470" s="3">
        <f t="shared" si="84"/>
        <v>6.0422960725074236E-3</v>
      </c>
      <c r="J470" s="2">
        <v>6.0419999999999996E-3</v>
      </c>
      <c r="K470" s="2">
        <v>2.9607250742400004E-7</v>
      </c>
      <c r="L470" s="2">
        <f t="shared" si="85"/>
        <v>1.5225839999999999</v>
      </c>
      <c r="M470" s="2">
        <f t="shared" si="78"/>
        <v>1.5125839999999999</v>
      </c>
      <c r="N470" s="20">
        <v>62.7</v>
      </c>
      <c r="O470" s="2">
        <v>2.6186579378068762E-2</v>
      </c>
      <c r="P470" s="2">
        <v>2.6187000000000002E-2</v>
      </c>
      <c r="Q470" s="2">
        <v>-4.206219312401227E-7</v>
      </c>
      <c r="R470" s="2">
        <f t="shared" si="86"/>
        <v>6.5991240000000007</v>
      </c>
      <c r="S470" s="2">
        <f t="shared" si="79"/>
        <v>6.5891240000000009</v>
      </c>
      <c r="T470" s="20">
        <v>8638.33</v>
      </c>
      <c r="U470" s="4">
        <v>4.6871201891595252E-3</v>
      </c>
      <c r="V470" s="4">
        <v>4.6880000000000003E-3</v>
      </c>
      <c r="W470" s="21">
        <v>-8.798108404751287E-7</v>
      </c>
      <c r="X470" s="2">
        <f t="shared" si="87"/>
        <v>1.181376</v>
      </c>
      <c r="Y470" s="2">
        <f t="shared" si="80"/>
        <v>1.171376</v>
      </c>
      <c r="Z470" s="2"/>
      <c r="AA470" s="23">
        <f t="shared" si="81"/>
        <v>36.915316738201369</v>
      </c>
      <c r="AB470" s="23">
        <f>AA470-r_f</f>
        <v>36.905316738201371</v>
      </c>
      <c r="AC470" s="22"/>
    </row>
    <row r="471" spans="1:29" x14ac:dyDescent="0.3">
      <c r="A471" s="1">
        <v>39426</v>
      </c>
      <c r="B471" s="19">
        <v>90.7</v>
      </c>
      <c r="C471" s="3">
        <f t="shared" si="82"/>
        <v>-5.4824561403508769E-3</v>
      </c>
      <c r="D471" s="2">
        <v>-5.4819999999999999E-3</v>
      </c>
      <c r="E471" s="2">
        <v>-4.5614035087699484E-7</v>
      </c>
      <c r="F471" s="2">
        <f t="shared" si="83"/>
        <v>-1.381464</v>
      </c>
      <c r="G471" s="2">
        <f t="shared" si="77"/>
        <v>-1.391464</v>
      </c>
      <c r="H471" s="20">
        <v>33.1</v>
      </c>
      <c r="I471" s="3">
        <f t="shared" si="84"/>
        <v>-2.6470588235294076E-2</v>
      </c>
      <c r="J471" s="2">
        <v>-2.6471000000000001E-2</v>
      </c>
      <c r="K471" s="2">
        <v>4.117647059258267E-7</v>
      </c>
      <c r="L471" s="2">
        <f t="shared" si="85"/>
        <v>-6.6706920000000007</v>
      </c>
      <c r="M471" s="2">
        <f t="shared" si="78"/>
        <v>-6.6806920000000005</v>
      </c>
      <c r="N471" s="20">
        <v>61.1</v>
      </c>
      <c r="O471" s="2">
        <v>-2.3961661341853034E-2</v>
      </c>
      <c r="P471" s="2">
        <v>-2.3961999999999997E-2</v>
      </c>
      <c r="Q471" s="2">
        <v>3.3865814696304453E-7</v>
      </c>
      <c r="R471" s="2">
        <f t="shared" si="86"/>
        <v>-6.0384239999999991</v>
      </c>
      <c r="S471" s="2">
        <f t="shared" si="79"/>
        <v>-6.0484239999999989</v>
      </c>
      <c r="T471" s="20">
        <v>8598.0300000000007</v>
      </c>
      <c r="U471" s="4">
        <v>-1.4256430011074793E-2</v>
      </c>
      <c r="V471" s="4">
        <v>-1.4258E-2</v>
      </c>
      <c r="W471" s="21">
        <v>1.5699889252072247E-6</v>
      </c>
      <c r="X471" s="2">
        <f t="shared" si="87"/>
        <v>-3.593016</v>
      </c>
      <c r="Y471" s="2">
        <f t="shared" si="80"/>
        <v>-3.6030159999999998</v>
      </c>
      <c r="Z471" s="2"/>
      <c r="AA471" s="23">
        <f t="shared" si="81"/>
        <v>-4.4003358398479291</v>
      </c>
      <c r="AB471" s="23">
        <f>AA471-r_f</f>
        <v>-4.4103358398479289</v>
      </c>
      <c r="AC471" s="22"/>
    </row>
    <row r="472" spans="1:29" x14ac:dyDescent="0.3">
      <c r="A472" s="1">
        <v>39423</v>
      </c>
      <c r="B472" s="19">
        <v>91.2</v>
      </c>
      <c r="C472" s="3">
        <f t="shared" si="82"/>
        <v>1.7857142857142953E-2</v>
      </c>
      <c r="D472" s="2">
        <v>1.7857000000000001E-2</v>
      </c>
      <c r="E472" s="2">
        <v>1.4285714295195207E-7</v>
      </c>
      <c r="F472" s="2">
        <f t="shared" si="83"/>
        <v>4.4999640000000003</v>
      </c>
      <c r="G472" s="2">
        <f t="shared" si="77"/>
        <v>4.4899640000000005</v>
      </c>
      <c r="H472" s="20">
        <v>34</v>
      </c>
      <c r="I472" s="3">
        <f t="shared" si="84"/>
        <v>2.2556390977443608E-2</v>
      </c>
      <c r="J472" s="2">
        <v>2.2556E-2</v>
      </c>
      <c r="K472" s="2">
        <v>3.9097744360810927E-7</v>
      </c>
      <c r="L472" s="2">
        <f t="shared" si="85"/>
        <v>5.6841119999999998</v>
      </c>
      <c r="M472" s="2">
        <f t="shared" si="78"/>
        <v>5.674112</v>
      </c>
      <c r="N472" s="20">
        <v>62.6</v>
      </c>
      <c r="O472" s="2">
        <v>1.130856219709213E-2</v>
      </c>
      <c r="P472" s="2">
        <v>1.1309E-2</v>
      </c>
      <c r="Q472" s="2">
        <v>-4.3780290786936404E-7</v>
      </c>
      <c r="R472" s="2">
        <f t="shared" si="86"/>
        <v>2.8498679999999998</v>
      </c>
      <c r="S472" s="2">
        <f t="shared" si="79"/>
        <v>2.8398680000000001</v>
      </c>
      <c r="T472" s="20">
        <v>8722.3799999999992</v>
      </c>
      <c r="U472" s="4">
        <v>3.2170095498141155E-3</v>
      </c>
      <c r="V472" s="4">
        <v>3.2169999999999998E-3</v>
      </c>
      <c r="W472" s="21">
        <v>9.5498141157099314E-9</v>
      </c>
      <c r="X472" s="2">
        <f t="shared" si="87"/>
        <v>0.81068399999999996</v>
      </c>
      <c r="Y472" s="2">
        <f t="shared" si="80"/>
        <v>0.80068399999999995</v>
      </c>
      <c r="Z472" s="2"/>
      <c r="AA472" s="23">
        <f t="shared" si="81"/>
        <v>-13.568656560110224</v>
      </c>
      <c r="AB472" s="23">
        <f>AA472-r_f</f>
        <v>-13.578656560110224</v>
      </c>
      <c r="AC472" s="22"/>
    </row>
    <row r="473" spans="1:29" x14ac:dyDescent="0.3">
      <c r="A473" s="1">
        <v>39422</v>
      </c>
      <c r="B473" s="19">
        <v>89.6</v>
      </c>
      <c r="C473" s="3">
        <f t="shared" si="82"/>
        <v>2.166476624857459E-2</v>
      </c>
      <c r="D473" s="2">
        <v>2.1665E-2</v>
      </c>
      <c r="E473" s="2">
        <v>-2.3375142541026683E-7</v>
      </c>
      <c r="F473" s="2">
        <f t="shared" si="83"/>
        <v>5.4595799999999999</v>
      </c>
      <c r="G473" s="2">
        <f t="shared" si="77"/>
        <v>5.4495800000000001</v>
      </c>
      <c r="H473" s="20">
        <v>33.25</v>
      </c>
      <c r="I473" s="3">
        <f t="shared" si="84"/>
        <v>1.5060240963854564E-3</v>
      </c>
      <c r="J473" s="2">
        <v>1.5060000000000002E-3</v>
      </c>
      <c r="K473" s="2">
        <v>2.4096385456201172E-8</v>
      </c>
      <c r="L473" s="2">
        <f t="shared" si="85"/>
        <v>0.37951200000000007</v>
      </c>
      <c r="M473" s="2">
        <f t="shared" si="78"/>
        <v>0.36951200000000006</v>
      </c>
      <c r="N473" s="20">
        <v>61.9</v>
      </c>
      <c r="O473" s="2">
        <v>1.6420361247947456E-2</v>
      </c>
      <c r="P473" s="2">
        <v>1.6420000000000001E-2</v>
      </c>
      <c r="Q473" s="2">
        <v>3.6124794745504007E-7</v>
      </c>
      <c r="R473" s="2">
        <f t="shared" si="86"/>
        <v>4.1378399999999997</v>
      </c>
      <c r="S473" s="2">
        <f t="shared" si="79"/>
        <v>4.12784</v>
      </c>
      <c r="T473" s="20">
        <v>8694.41</v>
      </c>
      <c r="U473" s="4">
        <v>2.0122277989384663E-3</v>
      </c>
      <c r="V473" s="4">
        <v>2.013E-3</v>
      </c>
      <c r="W473" s="21">
        <v>-7.7220106153375392E-7</v>
      </c>
      <c r="X473" s="2">
        <f t="shared" si="87"/>
        <v>0.50727600000000006</v>
      </c>
      <c r="Y473" s="2">
        <f t="shared" si="80"/>
        <v>0.49727600000000005</v>
      </c>
      <c r="Z473" s="2"/>
      <c r="AA473" s="23">
        <f t="shared" si="81"/>
        <v>24.495398197590365</v>
      </c>
      <c r="AB473" s="23">
        <f>AA473-r_f</f>
        <v>24.485398197590364</v>
      </c>
      <c r="AC473" s="22"/>
    </row>
    <row r="474" spans="1:29" x14ac:dyDescent="0.3">
      <c r="A474" s="1">
        <v>39421</v>
      </c>
      <c r="B474" s="19">
        <v>87.7</v>
      </c>
      <c r="C474" s="3">
        <f t="shared" si="82"/>
        <v>-1.4606741573033676E-2</v>
      </c>
      <c r="D474" s="2">
        <v>-1.4607000000000002E-2</v>
      </c>
      <c r="E474" s="2">
        <v>2.5842696632638607E-7</v>
      </c>
      <c r="F474" s="2">
        <f t="shared" si="83"/>
        <v>-3.6809640000000003</v>
      </c>
      <c r="G474" s="2">
        <f t="shared" si="77"/>
        <v>-3.6909640000000001</v>
      </c>
      <c r="H474" s="20">
        <v>33.200000000000003</v>
      </c>
      <c r="I474" s="3">
        <f t="shared" si="84"/>
        <v>3.4267912772585715E-2</v>
      </c>
      <c r="J474" s="2">
        <v>3.4268E-2</v>
      </c>
      <c r="K474" s="2">
        <v>-8.7227414284629656E-8</v>
      </c>
      <c r="L474" s="2">
        <f t="shared" si="85"/>
        <v>8.6355360000000001</v>
      </c>
      <c r="M474" s="2">
        <f t="shared" si="78"/>
        <v>8.6255360000000003</v>
      </c>
      <c r="N474" s="20">
        <v>60.9</v>
      </c>
      <c r="O474" s="2">
        <v>9.9502487562189296E-3</v>
      </c>
      <c r="P474" s="2">
        <v>9.9500000000000005E-3</v>
      </c>
      <c r="Q474" s="2">
        <v>2.4875621892905819E-7</v>
      </c>
      <c r="R474" s="2">
        <f t="shared" si="86"/>
        <v>2.5074000000000001</v>
      </c>
      <c r="S474" s="2">
        <f t="shared" si="79"/>
        <v>2.4974000000000003</v>
      </c>
      <c r="T474" s="20">
        <v>8676.9500000000007</v>
      </c>
      <c r="U474" s="4">
        <v>2.9671909821436908E-3</v>
      </c>
      <c r="V474" s="4">
        <v>2.967E-3</v>
      </c>
      <c r="W474" s="21">
        <v>1.9098214369076688E-7</v>
      </c>
      <c r="X474" s="2">
        <f t="shared" si="87"/>
        <v>0.74768400000000002</v>
      </c>
      <c r="Y474" s="2">
        <f t="shared" si="80"/>
        <v>0.73768400000000001</v>
      </c>
      <c r="Z474" s="2"/>
      <c r="AA474" s="23">
        <f t="shared" si="81"/>
        <v>-29.061619983764</v>
      </c>
      <c r="AB474" s="23">
        <f>AA474-r_f</f>
        <v>-29.071619983764002</v>
      </c>
      <c r="AC474" s="22"/>
    </row>
    <row r="475" spans="1:29" x14ac:dyDescent="0.3">
      <c r="A475" s="1">
        <v>39420</v>
      </c>
      <c r="B475" s="19">
        <v>89</v>
      </c>
      <c r="C475" s="3">
        <f t="shared" si="82"/>
        <v>-3.3594624860022078E-3</v>
      </c>
      <c r="D475" s="2">
        <v>-3.3589999999999996E-3</v>
      </c>
      <c r="E475" s="2">
        <v>-4.6248600220821431E-7</v>
      </c>
      <c r="F475" s="2">
        <f t="shared" si="83"/>
        <v>-0.84646799999999989</v>
      </c>
      <c r="G475" s="2">
        <f t="shared" si="77"/>
        <v>-0.8564679999999999</v>
      </c>
      <c r="H475" s="20">
        <v>32.1</v>
      </c>
      <c r="I475" s="3">
        <f t="shared" si="84"/>
        <v>7.0000000000000048E-2</v>
      </c>
      <c r="J475" s="2">
        <v>7.0000000000000007E-2</v>
      </c>
      <c r="K475" s="2">
        <v>0</v>
      </c>
      <c r="L475" s="2">
        <f t="shared" si="85"/>
        <v>17.64</v>
      </c>
      <c r="M475" s="2">
        <f t="shared" si="78"/>
        <v>17.63</v>
      </c>
      <c r="N475" s="20">
        <v>60.3</v>
      </c>
      <c r="O475" s="2">
        <v>8.3612040133779261E-3</v>
      </c>
      <c r="P475" s="2">
        <v>8.3610000000000004E-3</v>
      </c>
      <c r="Q475" s="2">
        <v>2.0401337792567975E-7</v>
      </c>
      <c r="R475" s="2">
        <f t="shared" si="86"/>
        <v>2.1069720000000003</v>
      </c>
      <c r="S475" s="2">
        <f t="shared" si="79"/>
        <v>2.0969720000000005</v>
      </c>
      <c r="T475" s="20">
        <v>8651.2800000000007</v>
      </c>
      <c r="U475" s="4">
        <v>7.8566236090142072E-3</v>
      </c>
      <c r="V475" s="4">
        <v>7.8930000000000007E-3</v>
      </c>
      <c r="W475" s="21">
        <v>-3.6376390985793511E-5</v>
      </c>
      <c r="X475" s="2">
        <f t="shared" si="87"/>
        <v>1.9890360000000002</v>
      </c>
      <c r="Y475" s="2">
        <f t="shared" si="80"/>
        <v>1.9790360000000002</v>
      </c>
      <c r="Z475" s="2"/>
      <c r="AA475" s="23">
        <f t="shared" si="81"/>
        <v>-83.041023015235652</v>
      </c>
      <c r="AB475" s="23">
        <f>AA475-r_f</f>
        <v>-83.051023015235657</v>
      </c>
      <c r="AC475" s="22"/>
    </row>
    <row r="476" spans="1:29" x14ac:dyDescent="0.3">
      <c r="A476" s="1">
        <v>39419</v>
      </c>
      <c r="B476" s="19">
        <v>89.3</v>
      </c>
      <c r="C476" s="3">
        <f t="shared" si="82"/>
        <v>1.9406392694063961E-2</v>
      </c>
      <c r="D476" s="2">
        <v>1.9406E-2</v>
      </c>
      <c r="E476" s="2">
        <v>3.9269406396091888E-7</v>
      </c>
      <c r="F476" s="2">
        <f t="shared" si="83"/>
        <v>4.8903119999999998</v>
      </c>
      <c r="G476" s="2">
        <f t="shared" si="77"/>
        <v>4.880312</v>
      </c>
      <c r="H476" s="20">
        <v>30</v>
      </c>
      <c r="I476" s="3">
        <f t="shared" si="84"/>
        <v>0</v>
      </c>
      <c r="J476" s="2">
        <v>0</v>
      </c>
      <c r="K476" s="2">
        <v>0</v>
      </c>
      <c r="L476" s="2">
        <f t="shared" si="85"/>
        <v>0</v>
      </c>
      <c r="M476" s="2">
        <f t="shared" si="78"/>
        <v>-0.01</v>
      </c>
      <c r="N476" s="20">
        <v>59.8</v>
      </c>
      <c r="O476" s="2">
        <v>-1.3201320132013271E-2</v>
      </c>
      <c r="P476" s="2">
        <v>-1.3201000000000001E-2</v>
      </c>
      <c r="Q476" s="2">
        <v>-3.2013201326994145E-7</v>
      </c>
      <c r="R476" s="2">
        <f t="shared" si="86"/>
        <v>-3.3266520000000002</v>
      </c>
      <c r="S476" s="2">
        <f t="shared" si="79"/>
        <v>-3.336652</v>
      </c>
      <c r="T476" s="20">
        <v>8583.84</v>
      </c>
      <c r="U476" s="4">
        <v>-2.9814590515227462E-4</v>
      </c>
      <c r="V476" s="4">
        <v>-2.9799999999999998E-4</v>
      </c>
      <c r="W476" s="21">
        <v>-1.4590515227464514E-7</v>
      </c>
      <c r="X476" s="2">
        <f t="shared" si="87"/>
        <v>-7.5095999999999996E-2</v>
      </c>
      <c r="Y476" s="2">
        <f t="shared" si="80"/>
        <v>-8.5095999999999991E-2</v>
      </c>
      <c r="Z476" s="2"/>
      <c r="AA476" s="23">
        <f t="shared" si="81"/>
        <v>-25.127921839659926</v>
      </c>
      <c r="AB476" s="23">
        <f>AA476-r_f</f>
        <v>-25.137921839659928</v>
      </c>
      <c r="AC476" s="22"/>
    </row>
    <row r="477" spans="1:29" x14ac:dyDescent="0.3">
      <c r="A477" s="1">
        <v>39416</v>
      </c>
      <c r="B477" s="19">
        <v>87.6</v>
      </c>
      <c r="C477" s="3">
        <f t="shared" si="82"/>
        <v>1.1428571428570779E-3</v>
      </c>
      <c r="D477" s="2">
        <v>1.1429999999999999E-3</v>
      </c>
      <c r="E477" s="2">
        <v>-1.4285714292202809E-7</v>
      </c>
      <c r="F477" s="2">
        <f t="shared" si="83"/>
        <v>0.28803599999999996</v>
      </c>
      <c r="G477" s="2">
        <f t="shared" si="77"/>
        <v>0.27803599999999995</v>
      </c>
      <c r="H477" s="20">
        <v>30</v>
      </c>
      <c r="I477" s="3">
        <f t="shared" si="84"/>
        <v>4.3478260869565216E-2</v>
      </c>
      <c r="J477" s="2">
        <v>4.3478000000000003E-2</v>
      </c>
      <c r="K477" s="2">
        <v>2.6086956521342852E-7</v>
      </c>
      <c r="L477" s="2">
        <f t="shared" si="85"/>
        <v>10.956456000000001</v>
      </c>
      <c r="M477" s="2">
        <f t="shared" si="78"/>
        <v>10.946456000000001</v>
      </c>
      <c r="N477" s="20">
        <v>60.6</v>
      </c>
      <c r="O477" s="2">
        <v>1.0000000000000024E-2</v>
      </c>
      <c r="P477" s="2">
        <v>0.01</v>
      </c>
      <c r="Q477" s="2">
        <v>2.4286128663675299E-17</v>
      </c>
      <c r="R477" s="2">
        <f t="shared" si="86"/>
        <v>2.52</v>
      </c>
      <c r="S477" s="2">
        <f t="shared" si="79"/>
        <v>2.5100000000000002</v>
      </c>
      <c r="T477" s="20">
        <v>8586.4</v>
      </c>
      <c r="U477" s="4">
        <v>1.6499290283093462E-2</v>
      </c>
      <c r="V477" s="4">
        <v>1.6499E-2</v>
      </c>
      <c r="W477" s="21">
        <v>2.9028309346187942E-7</v>
      </c>
      <c r="X477" s="2">
        <f t="shared" si="87"/>
        <v>4.1577479999999998</v>
      </c>
      <c r="Y477" s="2">
        <f t="shared" si="80"/>
        <v>4.147748</v>
      </c>
      <c r="Z477" s="2"/>
      <c r="AA477" s="23">
        <f t="shared" si="81"/>
        <v>-43.473480637744153</v>
      </c>
      <c r="AB477" s="23">
        <f>AA477-r_f</f>
        <v>-43.483480637744151</v>
      </c>
      <c r="AC477" s="22"/>
    </row>
    <row r="478" spans="1:29" x14ac:dyDescent="0.3">
      <c r="A478" s="1">
        <v>39415</v>
      </c>
      <c r="B478" s="19">
        <v>87.5</v>
      </c>
      <c r="C478" s="3">
        <f t="shared" si="82"/>
        <v>2.9411764705882353E-2</v>
      </c>
      <c r="D478" s="2">
        <v>2.9411999999999997E-2</v>
      </c>
      <c r="E478" s="2">
        <v>-2.3529411764464103E-7</v>
      </c>
      <c r="F478" s="2">
        <f t="shared" si="83"/>
        <v>7.4118239999999993</v>
      </c>
      <c r="G478" s="2">
        <f t="shared" si="77"/>
        <v>7.4018239999999995</v>
      </c>
      <c r="H478" s="20">
        <v>28.75</v>
      </c>
      <c r="I478" s="3">
        <f t="shared" si="84"/>
        <v>2.4955436720142575E-2</v>
      </c>
      <c r="J478" s="2">
        <v>2.4954999999999998E-2</v>
      </c>
      <c r="K478" s="2">
        <v>4.3672014257700731E-7</v>
      </c>
      <c r="L478" s="2">
        <f t="shared" si="85"/>
        <v>6.2886599999999993</v>
      </c>
      <c r="M478" s="2">
        <f t="shared" si="78"/>
        <v>6.2786599999999995</v>
      </c>
      <c r="N478" s="20">
        <v>60</v>
      </c>
      <c r="O478" s="2">
        <v>2.564102564102564E-2</v>
      </c>
      <c r="P478" s="2">
        <v>2.5640999999999997E-2</v>
      </c>
      <c r="Q478" s="2">
        <v>2.5641025643008408E-8</v>
      </c>
      <c r="R478" s="2">
        <f t="shared" si="86"/>
        <v>6.4615319999999992</v>
      </c>
      <c r="S478" s="2">
        <f t="shared" si="79"/>
        <v>6.4515319999999994</v>
      </c>
      <c r="T478" s="20">
        <v>8447.0300000000007</v>
      </c>
      <c r="U478" s="4">
        <v>2.0633716195479653E-2</v>
      </c>
      <c r="V478" s="4">
        <v>2.0634E-2</v>
      </c>
      <c r="W478" s="21">
        <v>-2.8380452034640347E-7</v>
      </c>
      <c r="X478" s="2">
        <f t="shared" si="87"/>
        <v>5.1997679999999997</v>
      </c>
      <c r="Y478" s="2">
        <f t="shared" si="80"/>
        <v>5.1897679999999999</v>
      </c>
      <c r="Z478" s="2"/>
      <c r="AA478" s="23">
        <f t="shared" si="81"/>
        <v>7.0395443555835087</v>
      </c>
      <c r="AB478" s="23">
        <f>AA478-r_f</f>
        <v>7.0295443555835089</v>
      </c>
      <c r="AC478" s="22"/>
    </row>
    <row r="479" spans="1:29" x14ac:dyDescent="0.3">
      <c r="A479" s="1">
        <v>39414</v>
      </c>
      <c r="B479" s="19">
        <v>85</v>
      </c>
      <c r="C479" s="3">
        <f t="shared" si="82"/>
        <v>-1.1627906976744186E-2</v>
      </c>
      <c r="D479" s="2">
        <v>-1.1628000000000001E-2</v>
      </c>
      <c r="E479" s="2">
        <v>9.3023255815297134E-8</v>
      </c>
      <c r="F479" s="2">
        <f t="shared" si="83"/>
        <v>-2.9302560000000004</v>
      </c>
      <c r="G479" s="2">
        <f t="shared" si="77"/>
        <v>-2.9402560000000002</v>
      </c>
      <c r="H479" s="20">
        <v>28.05</v>
      </c>
      <c r="I479" s="3">
        <f t="shared" si="84"/>
        <v>-4.2662116040955628E-2</v>
      </c>
      <c r="J479" s="2">
        <v>-4.2662000000000005E-2</v>
      </c>
      <c r="K479" s="2">
        <v>-1.1604095562223193E-7</v>
      </c>
      <c r="L479" s="2">
        <f t="shared" si="85"/>
        <v>-10.750824000000001</v>
      </c>
      <c r="M479" s="2">
        <f t="shared" si="78"/>
        <v>-10.760824000000001</v>
      </c>
      <c r="N479" s="20">
        <v>58.5</v>
      </c>
      <c r="O479" s="2">
        <v>-1.0152284263959414E-2</v>
      </c>
      <c r="P479" s="2">
        <v>-1.0152000000000001E-2</v>
      </c>
      <c r="Q479" s="2">
        <v>-2.8426395941305582E-7</v>
      </c>
      <c r="R479" s="2">
        <f t="shared" si="86"/>
        <v>-2.5583040000000001</v>
      </c>
      <c r="S479" s="2">
        <f t="shared" si="79"/>
        <v>-2.5683039999999999</v>
      </c>
      <c r="T479" s="20">
        <v>8276.26</v>
      </c>
      <c r="U479" s="4">
        <v>-1.1879518992903331E-2</v>
      </c>
      <c r="V479" s="4">
        <v>-1.1878999999999999E-2</v>
      </c>
      <c r="W479" s="21">
        <v>-5.1899290333216885E-7</v>
      </c>
      <c r="X479" s="2">
        <f t="shared" si="87"/>
        <v>-2.9935079999999998</v>
      </c>
      <c r="Y479" s="2">
        <f t="shared" si="80"/>
        <v>-3.0035079999999996</v>
      </c>
      <c r="Z479" s="2"/>
      <c r="AA479" s="23">
        <f t="shared" si="81"/>
        <v>43.128406297344057</v>
      </c>
      <c r="AB479" s="23">
        <f>AA479-r_f</f>
        <v>43.118406297344059</v>
      </c>
      <c r="AC479" s="22"/>
    </row>
    <row r="480" spans="1:29" x14ac:dyDescent="0.3">
      <c r="A480" s="1">
        <v>39413</v>
      </c>
      <c r="B480" s="19">
        <v>86</v>
      </c>
      <c r="C480" s="3">
        <f t="shared" si="82"/>
        <v>-2.9345372460496552E-2</v>
      </c>
      <c r="D480" s="2">
        <v>-2.9345E-2</v>
      </c>
      <c r="E480" s="2">
        <v>-3.7246049655256797E-7</v>
      </c>
      <c r="F480" s="2">
        <f t="shared" si="83"/>
        <v>-7.3949400000000001</v>
      </c>
      <c r="G480" s="2">
        <f t="shared" si="77"/>
        <v>-7.4049399999999999</v>
      </c>
      <c r="H480" s="20">
        <v>29.3</v>
      </c>
      <c r="I480" s="3">
        <f t="shared" si="84"/>
        <v>-5.1779935275080839E-2</v>
      </c>
      <c r="J480" s="2">
        <v>-5.178E-2</v>
      </c>
      <c r="K480" s="2">
        <v>6.4724919160430439E-8</v>
      </c>
      <c r="L480" s="2">
        <f t="shared" si="85"/>
        <v>-13.04856</v>
      </c>
      <c r="M480" s="2">
        <f t="shared" si="78"/>
        <v>-13.05856</v>
      </c>
      <c r="N480" s="20">
        <v>59.1</v>
      </c>
      <c r="O480" s="2">
        <v>-3.2733224222585927E-2</v>
      </c>
      <c r="P480" s="2">
        <v>-3.2732999999999998E-2</v>
      </c>
      <c r="Q480" s="2">
        <v>-2.2422258592891264E-7</v>
      </c>
      <c r="R480" s="2">
        <f t="shared" si="86"/>
        <v>-8.2487159999999999</v>
      </c>
      <c r="S480" s="2">
        <f t="shared" si="79"/>
        <v>-8.2587159999999997</v>
      </c>
      <c r="T480" s="20">
        <v>8375.76</v>
      </c>
      <c r="U480" s="4">
        <v>-1.7889786159775677E-2</v>
      </c>
      <c r="V480" s="4">
        <v>-1.7891000000000001E-2</v>
      </c>
      <c r="W480" s="21">
        <v>1.2138402243240531E-6</v>
      </c>
      <c r="X480" s="2">
        <f t="shared" si="87"/>
        <v>-4.5085319999999998</v>
      </c>
      <c r="Y480" s="2">
        <f t="shared" si="80"/>
        <v>-4.5185319999999995</v>
      </c>
      <c r="Z480" s="2"/>
      <c r="AA480" s="23">
        <f t="shared" si="81"/>
        <v>18.086488683483509</v>
      </c>
      <c r="AB480" s="23">
        <f>AA480-r_f</f>
        <v>18.076488683483507</v>
      </c>
      <c r="AC480" s="22"/>
    </row>
    <row r="481" spans="1:29" x14ac:dyDescent="0.3">
      <c r="A481" s="1">
        <v>39412</v>
      </c>
      <c r="B481" s="19">
        <v>88.6</v>
      </c>
      <c r="C481" s="3">
        <f t="shared" si="82"/>
        <v>5.4761904761904692E-2</v>
      </c>
      <c r="D481" s="2">
        <v>5.4762000000000005E-2</v>
      </c>
      <c r="E481" s="2">
        <v>-9.52380953128662E-8</v>
      </c>
      <c r="F481" s="2">
        <f t="shared" si="83"/>
        <v>13.800024000000001</v>
      </c>
      <c r="G481" s="2">
        <f t="shared" si="77"/>
        <v>13.790024000000001</v>
      </c>
      <c r="H481" s="20">
        <v>30.9</v>
      </c>
      <c r="I481" s="3">
        <f t="shared" si="84"/>
        <v>-9.6153846153846385E-3</v>
      </c>
      <c r="J481" s="2">
        <v>-9.6150000000000003E-3</v>
      </c>
      <c r="K481" s="2">
        <v>-3.8461538463818723E-7</v>
      </c>
      <c r="L481" s="2">
        <f t="shared" si="85"/>
        <v>-2.4229799999999999</v>
      </c>
      <c r="M481" s="2">
        <f t="shared" si="78"/>
        <v>-2.4329799999999997</v>
      </c>
      <c r="N481" s="20">
        <v>61.1</v>
      </c>
      <c r="O481" s="2">
        <v>2.5167785234899327E-2</v>
      </c>
      <c r="P481" s="2">
        <v>2.5167999999999999E-2</v>
      </c>
      <c r="Q481" s="2">
        <v>-2.1476510067217069E-7</v>
      </c>
      <c r="R481" s="2">
        <f t="shared" si="86"/>
        <v>6.3423359999999995</v>
      </c>
      <c r="S481" s="2">
        <f t="shared" si="79"/>
        <v>6.3323359999999997</v>
      </c>
      <c r="T481" s="20">
        <v>8528.33</v>
      </c>
      <c r="U481" s="4">
        <v>2.2311860180767567E-2</v>
      </c>
      <c r="V481" s="4">
        <v>2.2313E-2</v>
      </c>
      <c r="W481" s="21">
        <v>-1.1398192324325873E-6</v>
      </c>
      <c r="X481" s="2">
        <f t="shared" si="87"/>
        <v>5.6228759999999998</v>
      </c>
      <c r="Y481" s="2">
        <f t="shared" si="80"/>
        <v>5.612876</v>
      </c>
      <c r="Z481" s="2"/>
      <c r="AA481" s="23">
        <f t="shared" si="81"/>
        <v>52.058305141869681</v>
      </c>
      <c r="AB481" s="23">
        <f>AA481-r_f</f>
        <v>52.048305141869683</v>
      </c>
      <c r="AC481" s="22"/>
    </row>
    <row r="482" spans="1:29" x14ac:dyDescent="0.3">
      <c r="A482" s="1">
        <v>39409</v>
      </c>
      <c r="B482" s="19">
        <v>84</v>
      </c>
      <c r="C482" s="3">
        <f t="shared" si="82"/>
        <v>-2.3255813953488372E-2</v>
      </c>
      <c r="D482" s="2">
        <v>-2.3256000000000002E-2</v>
      </c>
      <c r="E482" s="2">
        <v>1.8604651163059427E-7</v>
      </c>
      <c r="F482" s="2">
        <f t="shared" si="83"/>
        <v>-5.8605120000000008</v>
      </c>
      <c r="G482" s="2">
        <f t="shared" si="77"/>
        <v>-5.8705120000000006</v>
      </c>
      <c r="H482" s="20">
        <v>31.2</v>
      </c>
      <c r="I482" s="3">
        <f t="shared" si="84"/>
        <v>-2.8037383177570159E-2</v>
      </c>
      <c r="J482" s="2">
        <v>-2.8036999999999999E-2</v>
      </c>
      <c r="K482" s="2">
        <v>-3.8317757015959852E-7</v>
      </c>
      <c r="L482" s="2">
        <f t="shared" si="85"/>
        <v>-7.0653239999999995</v>
      </c>
      <c r="M482" s="2">
        <f t="shared" si="78"/>
        <v>-7.0753239999999993</v>
      </c>
      <c r="N482" s="20">
        <v>59.6</v>
      </c>
      <c r="O482" s="2">
        <v>-5.0083472454089681E-3</v>
      </c>
      <c r="P482" s="2">
        <v>-5.0080000000000003E-3</v>
      </c>
      <c r="Q482" s="2">
        <v>-3.4724540896782091E-7</v>
      </c>
      <c r="R482" s="2">
        <f t="shared" si="86"/>
        <v>-1.262016</v>
      </c>
      <c r="S482" s="2">
        <f t="shared" si="79"/>
        <v>-1.272016</v>
      </c>
      <c r="T482" s="20">
        <v>8342.2000000000007</v>
      </c>
      <c r="U482" s="4">
        <v>-1.8491958815771058E-2</v>
      </c>
      <c r="V482" s="4">
        <v>-1.8492999999999999E-2</v>
      </c>
      <c r="W482" s="21">
        <v>1.0411842289413664E-6</v>
      </c>
      <c r="X482" s="2">
        <f t="shared" si="87"/>
        <v>-4.6602359999999994</v>
      </c>
      <c r="Y482" s="2">
        <f t="shared" si="80"/>
        <v>-4.6702359999999992</v>
      </c>
      <c r="Z482" s="2"/>
      <c r="AA482" s="23">
        <f t="shared" si="81"/>
        <v>32.847492039756922</v>
      </c>
      <c r="AB482" s="23">
        <f>AA482-r_f</f>
        <v>32.837492039756924</v>
      </c>
      <c r="AC482" s="22"/>
    </row>
    <row r="483" spans="1:29" x14ac:dyDescent="0.3">
      <c r="A483" s="1">
        <v>39408</v>
      </c>
      <c r="B483" s="19">
        <v>86</v>
      </c>
      <c r="C483" s="3">
        <f t="shared" si="82"/>
        <v>1.7751479289940829E-2</v>
      </c>
      <c r="D483" s="2">
        <v>1.7750999999999999E-2</v>
      </c>
      <c r="E483" s="2">
        <v>4.7928994082943599E-7</v>
      </c>
      <c r="F483" s="2">
        <f t="shared" si="83"/>
        <v>4.4732519999999996</v>
      </c>
      <c r="G483" s="2">
        <f t="shared" si="77"/>
        <v>4.4632519999999998</v>
      </c>
      <c r="H483" s="20">
        <v>32.1</v>
      </c>
      <c r="I483" s="3">
        <f t="shared" si="84"/>
        <v>-9.259259259259172E-3</v>
      </c>
      <c r="J483" s="2">
        <v>-9.2589999999999999E-3</v>
      </c>
      <c r="K483" s="2">
        <v>-2.5925925917213988E-7</v>
      </c>
      <c r="L483" s="2">
        <f t="shared" si="85"/>
        <v>-2.3332679999999999</v>
      </c>
      <c r="M483" s="2">
        <f t="shared" si="78"/>
        <v>-2.3432679999999997</v>
      </c>
      <c r="N483" s="20">
        <v>59.9</v>
      </c>
      <c r="O483" s="2">
        <v>2.218430034129688E-2</v>
      </c>
      <c r="P483" s="2">
        <v>2.2183999999999999E-2</v>
      </c>
      <c r="Q483" s="2">
        <v>3.003412968813346E-7</v>
      </c>
      <c r="R483" s="2">
        <f t="shared" si="86"/>
        <v>5.5903679999999998</v>
      </c>
      <c r="S483" s="2">
        <f t="shared" si="79"/>
        <v>5.580368</v>
      </c>
      <c r="T483" s="20">
        <v>8499.3700000000008</v>
      </c>
      <c r="U483" s="4">
        <v>1.7986565473573795E-3</v>
      </c>
      <c r="V483" s="4">
        <v>1.8140000000000001E-3</v>
      </c>
      <c r="W483" s="21">
        <v>-1.5343452642620561E-5</v>
      </c>
      <c r="X483" s="2">
        <f t="shared" si="87"/>
        <v>0.45712800000000003</v>
      </c>
      <c r="Y483" s="2">
        <f t="shared" si="80"/>
        <v>0.44712800000000003</v>
      </c>
      <c r="Z483" s="2"/>
      <c r="AA483" s="23">
        <f t="shared" si="81"/>
        <v>50.08275266223518</v>
      </c>
      <c r="AB483" s="23">
        <f>AA483-r_f</f>
        <v>50.072752662235182</v>
      </c>
      <c r="AC483" s="22"/>
    </row>
    <row r="484" spans="1:29" x14ac:dyDescent="0.3">
      <c r="A484" s="1">
        <v>39407</v>
      </c>
      <c r="B484" s="19">
        <v>84.5</v>
      </c>
      <c r="C484" s="3">
        <f t="shared" si="82"/>
        <v>-3.5377358490565705E-3</v>
      </c>
      <c r="D484" s="2">
        <v>-3.5379999999999999E-3</v>
      </c>
      <c r="E484" s="2">
        <v>2.6415094342945034E-7</v>
      </c>
      <c r="F484" s="2">
        <f t="shared" si="83"/>
        <v>-0.89157599999999992</v>
      </c>
      <c r="G484" s="2">
        <f t="shared" si="77"/>
        <v>-0.90157599999999993</v>
      </c>
      <c r="H484" s="20">
        <v>32.4</v>
      </c>
      <c r="I484" s="3">
        <f t="shared" si="84"/>
        <v>3.0959752321981868E-3</v>
      </c>
      <c r="J484" s="2">
        <v>3.0959999999999998E-3</v>
      </c>
      <c r="K484" s="2">
        <v>-2.4767801812958234E-8</v>
      </c>
      <c r="L484" s="2">
        <f t="shared" si="85"/>
        <v>0.780192</v>
      </c>
      <c r="M484" s="2">
        <f t="shared" si="78"/>
        <v>0.77019199999999999</v>
      </c>
      <c r="N484" s="20">
        <v>58.6</v>
      </c>
      <c r="O484" s="2">
        <v>-3.1404958677685925E-2</v>
      </c>
      <c r="P484" s="2">
        <v>-3.1404999999999995E-2</v>
      </c>
      <c r="Q484" s="2">
        <v>4.1322314070502131E-8</v>
      </c>
      <c r="R484" s="2">
        <f t="shared" si="86"/>
        <v>-7.9140599999999992</v>
      </c>
      <c r="S484" s="2">
        <f t="shared" si="79"/>
        <v>-7.924059999999999</v>
      </c>
      <c r="T484" s="20">
        <v>8484.11</v>
      </c>
      <c r="U484" s="4">
        <v>-2.2664805099955533E-2</v>
      </c>
      <c r="V484" s="4">
        <v>-2.2664E-2</v>
      </c>
      <c r="W484" s="21">
        <v>-8.0509995553298963E-7</v>
      </c>
      <c r="X484" s="2">
        <f t="shared" si="87"/>
        <v>-5.711328</v>
      </c>
      <c r="Y484" s="2">
        <f t="shared" si="80"/>
        <v>-5.7213279999999997</v>
      </c>
      <c r="Z484" s="2"/>
      <c r="AA484" s="23">
        <f t="shared" si="81"/>
        <v>-59.069049564094641</v>
      </c>
      <c r="AB484" s="23">
        <f>AA484-r_f</f>
        <v>-59.079049564094639</v>
      </c>
      <c r="AC484" s="22"/>
    </row>
    <row r="485" spans="1:29" x14ac:dyDescent="0.3">
      <c r="A485" s="1">
        <v>39406</v>
      </c>
      <c r="B485" s="19">
        <v>84.8</v>
      </c>
      <c r="C485" s="3">
        <f t="shared" si="82"/>
        <v>-3.3067274800456167E-2</v>
      </c>
      <c r="D485" s="2">
        <v>-3.3066999999999999E-2</v>
      </c>
      <c r="E485" s="2">
        <v>-2.7480045616812276E-7</v>
      </c>
      <c r="F485" s="2">
        <f t="shared" si="83"/>
        <v>-8.332884</v>
      </c>
      <c r="G485" s="2">
        <f t="shared" si="77"/>
        <v>-8.3428839999999997</v>
      </c>
      <c r="H485" s="20">
        <v>32.299999999999997</v>
      </c>
      <c r="I485" s="3">
        <f t="shared" si="84"/>
        <v>-9.2024539877301921E-3</v>
      </c>
      <c r="J485" s="2">
        <v>-9.2020000000000001E-3</v>
      </c>
      <c r="K485" s="2">
        <v>-4.5398773019199312E-7</v>
      </c>
      <c r="L485" s="2">
        <f t="shared" si="85"/>
        <v>-2.3189039999999999</v>
      </c>
      <c r="M485" s="2">
        <f t="shared" si="78"/>
        <v>-2.3289039999999996</v>
      </c>
      <c r="N485" s="20">
        <v>60.5</v>
      </c>
      <c r="O485" s="2">
        <v>0</v>
      </c>
      <c r="P485" s="2">
        <v>0</v>
      </c>
      <c r="Q485" s="2">
        <v>0</v>
      </c>
      <c r="R485" s="2">
        <f t="shared" si="86"/>
        <v>0</v>
      </c>
      <c r="S485" s="2">
        <f t="shared" si="79"/>
        <v>-0.01</v>
      </c>
      <c r="T485" s="20">
        <v>8680.86</v>
      </c>
      <c r="U485" s="4">
        <v>1.7279692559877616E-5</v>
      </c>
      <c r="V485" s="4">
        <v>1.7E-5</v>
      </c>
      <c r="W485" s="21">
        <v>2.7969255987761576E-7</v>
      </c>
      <c r="X485" s="2">
        <f t="shared" si="87"/>
        <v>4.2839999999999996E-3</v>
      </c>
      <c r="Y485" s="2">
        <f t="shared" si="80"/>
        <v>-5.7160000000000006E-3</v>
      </c>
      <c r="Z485" s="2"/>
      <c r="AA485" s="23">
        <f t="shared" si="81"/>
        <v>16.246562688757631</v>
      </c>
      <c r="AB485" s="23">
        <f>AA485-r_f</f>
        <v>16.23656268875763</v>
      </c>
      <c r="AC485" s="22"/>
    </row>
    <row r="486" spans="1:29" x14ac:dyDescent="0.3">
      <c r="A486" s="1">
        <v>39405</v>
      </c>
      <c r="B486" s="19">
        <v>87.7</v>
      </c>
      <c r="C486" s="3">
        <f t="shared" si="82"/>
        <v>-5.9012875536480686E-2</v>
      </c>
      <c r="D486" s="2">
        <v>-5.9013000000000003E-2</v>
      </c>
      <c r="E486" s="2">
        <v>1.2446351931733046E-7</v>
      </c>
      <c r="F486" s="2">
        <f t="shared" si="83"/>
        <v>-14.871276</v>
      </c>
      <c r="G486" s="2">
        <f t="shared" si="77"/>
        <v>-14.881276</v>
      </c>
      <c r="H486" s="20">
        <v>32.6</v>
      </c>
      <c r="I486" s="3">
        <f t="shared" si="84"/>
        <v>-4.1176470588235252E-2</v>
      </c>
      <c r="J486" s="2">
        <v>-4.1176000000000004E-2</v>
      </c>
      <c r="K486" s="2">
        <v>-4.705882352476487E-7</v>
      </c>
      <c r="L486" s="2">
        <f t="shared" si="85"/>
        <v>-10.376352000000001</v>
      </c>
      <c r="M486" s="2">
        <f t="shared" si="78"/>
        <v>-10.386352</v>
      </c>
      <c r="N486" s="20">
        <v>60.5</v>
      </c>
      <c r="O486" s="2">
        <v>0</v>
      </c>
      <c r="P486" s="2">
        <v>0</v>
      </c>
      <c r="Q486" s="2">
        <v>0</v>
      </c>
      <c r="R486" s="2">
        <f t="shared" si="86"/>
        <v>0</v>
      </c>
      <c r="S486" s="2">
        <f t="shared" si="79"/>
        <v>-0.01</v>
      </c>
      <c r="T486" s="20">
        <v>8680.7099999999991</v>
      </c>
      <c r="U486" s="4">
        <v>-9.5963180076716441E-3</v>
      </c>
      <c r="V486" s="4">
        <v>-9.5949999999999994E-3</v>
      </c>
      <c r="W486" s="21">
        <v>-1.318007671644722E-6</v>
      </c>
      <c r="X486" s="2">
        <f t="shared" si="87"/>
        <v>-2.4179399999999998</v>
      </c>
      <c r="Y486" s="2">
        <f t="shared" si="80"/>
        <v>-2.4279399999999995</v>
      </c>
      <c r="Z486" s="2"/>
      <c r="AA486" s="23">
        <f t="shared" si="81"/>
        <v>63.666936732933038</v>
      </c>
      <c r="AB486" s="23">
        <f>AA486-r_f</f>
        <v>63.65693673293304</v>
      </c>
      <c r="AC486" s="22"/>
    </row>
    <row r="487" spans="1:29" x14ac:dyDescent="0.3">
      <c r="A487" s="1">
        <v>39402</v>
      </c>
      <c r="B487" s="19">
        <v>93.2</v>
      </c>
      <c r="C487" s="3">
        <f t="shared" si="82"/>
        <v>-4.5081967213114672E-2</v>
      </c>
      <c r="D487" s="2">
        <v>-4.5082000000000004E-2</v>
      </c>
      <c r="E487" s="2">
        <v>3.2786885331703708E-8</v>
      </c>
      <c r="F487" s="2">
        <f t="shared" si="83"/>
        <v>-11.360664000000002</v>
      </c>
      <c r="G487" s="2">
        <f t="shared" si="77"/>
        <v>-11.370664000000001</v>
      </c>
      <c r="H487" s="20">
        <v>34</v>
      </c>
      <c r="I487" s="3">
        <f t="shared" si="84"/>
        <v>-4.4943820224719142E-2</v>
      </c>
      <c r="J487" s="2">
        <v>-4.4943999999999998E-2</v>
      </c>
      <c r="K487" s="2">
        <v>1.7977528085633132E-7</v>
      </c>
      <c r="L487" s="2">
        <f t="shared" si="85"/>
        <v>-11.325887999999999</v>
      </c>
      <c r="M487" s="2">
        <f t="shared" si="78"/>
        <v>-11.335887999999999</v>
      </c>
      <c r="N487" s="20">
        <v>60.5</v>
      </c>
      <c r="O487" s="2">
        <v>-6.5681444991789592E-3</v>
      </c>
      <c r="P487" s="2">
        <v>-6.5680000000000009E-3</v>
      </c>
      <c r="Q487" s="2">
        <v>-1.4449917895825032E-7</v>
      </c>
      <c r="R487" s="2">
        <f t="shared" si="86"/>
        <v>-1.6551360000000002</v>
      </c>
      <c r="S487" s="2">
        <f t="shared" si="79"/>
        <v>-1.6651360000000002</v>
      </c>
      <c r="T487" s="20">
        <v>8764.82</v>
      </c>
      <c r="U487" s="4">
        <v>-1.578703282611358E-2</v>
      </c>
      <c r="V487" s="4">
        <v>-1.5788E-2</v>
      </c>
      <c r="W487" s="21">
        <v>9.671738864201751E-7</v>
      </c>
      <c r="X487" s="2">
        <f t="shared" si="87"/>
        <v>-3.9785759999999999</v>
      </c>
      <c r="Y487" s="2">
        <f t="shared" si="80"/>
        <v>-3.9885759999999997</v>
      </c>
      <c r="Z487" s="2"/>
      <c r="AA487" s="23">
        <f t="shared" si="81"/>
        <v>56.008567903816413</v>
      </c>
      <c r="AB487" s="23">
        <f>AA487-r_f</f>
        <v>55.998567903816415</v>
      </c>
      <c r="AC487" s="22"/>
    </row>
    <row r="488" spans="1:29" x14ac:dyDescent="0.3">
      <c r="A488" s="1">
        <v>39401</v>
      </c>
      <c r="B488" s="19">
        <v>97.6</v>
      </c>
      <c r="C488" s="3">
        <f t="shared" si="82"/>
        <v>-8.1300813008131235E-3</v>
      </c>
      <c r="D488" s="2">
        <v>-8.1300000000000001E-3</v>
      </c>
      <c r="E488" s="2">
        <v>-8.1300813123408311E-8</v>
      </c>
      <c r="F488" s="2">
        <f t="shared" si="83"/>
        <v>-2.0487600000000001</v>
      </c>
      <c r="G488" s="2">
        <f t="shared" si="77"/>
        <v>-2.0587599999999999</v>
      </c>
      <c r="H488" s="20">
        <v>35.6</v>
      </c>
      <c r="I488" s="3">
        <f t="shared" si="84"/>
        <v>9.9290780141844375E-3</v>
      </c>
      <c r="J488" s="2">
        <v>9.9290000000000003E-3</v>
      </c>
      <c r="K488" s="2">
        <v>7.8014184437188994E-8</v>
      </c>
      <c r="L488" s="2">
        <f t="shared" si="85"/>
        <v>2.5021080000000002</v>
      </c>
      <c r="M488" s="2">
        <f t="shared" si="78"/>
        <v>2.4921080000000004</v>
      </c>
      <c r="N488" s="20">
        <v>60.9</v>
      </c>
      <c r="O488" s="2">
        <v>-9.7560975609756323E-3</v>
      </c>
      <c r="P488" s="2">
        <v>-9.7560000000000008E-3</v>
      </c>
      <c r="Q488" s="2">
        <v>-9.7560975631516555E-8</v>
      </c>
      <c r="R488" s="2">
        <f t="shared" si="86"/>
        <v>-2.4585120000000003</v>
      </c>
      <c r="S488" s="2">
        <f t="shared" si="79"/>
        <v>-2.468512</v>
      </c>
      <c r="T488" s="20">
        <v>8905.41</v>
      </c>
      <c r="U488" s="4">
        <v>-4.195492976015739E-3</v>
      </c>
      <c r="V488" s="4">
        <v>-4.1949999999999999E-3</v>
      </c>
      <c r="W488" s="21">
        <v>-4.9297601573908972E-7</v>
      </c>
      <c r="X488" s="2">
        <f t="shared" si="87"/>
        <v>-1.05714</v>
      </c>
      <c r="Y488" s="2">
        <f t="shared" si="80"/>
        <v>-1.06714</v>
      </c>
      <c r="Z488" s="2"/>
      <c r="AA488" s="23">
        <f t="shared" si="81"/>
        <v>-30.196436855826352</v>
      </c>
      <c r="AB488" s="23">
        <f>AA488-r_f</f>
        <v>-30.206436855826354</v>
      </c>
      <c r="AC488" s="22"/>
    </row>
    <row r="489" spans="1:29" x14ac:dyDescent="0.3">
      <c r="A489" s="1">
        <v>39400</v>
      </c>
      <c r="B489" s="19">
        <v>98.4</v>
      </c>
      <c r="C489" s="3">
        <f t="shared" si="82"/>
        <v>1.4432989690721707E-2</v>
      </c>
      <c r="D489" s="2">
        <v>1.4433E-2</v>
      </c>
      <c r="E489" s="2">
        <v>-1.0309278292153223E-8</v>
      </c>
      <c r="F489" s="2">
        <f t="shared" si="83"/>
        <v>3.6371159999999998</v>
      </c>
      <c r="G489" s="2">
        <f t="shared" si="77"/>
        <v>3.627116</v>
      </c>
      <c r="H489" s="20">
        <v>35.25</v>
      </c>
      <c r="I489" s="3">
        <f t="shared" si="84"/>
        <v>2.4709302325581439E-2</v>
      </c>
      <c r="J489" s="2">
        <v>2.4708999999999998E-2</v>
      </c>
      <c r="K489" s="2">
        <v>3.0232558144091537E-7</v>
      </c>
      <c r="L489" s="2">
        <f t="shared" si="85"/>
        <v>6.2266679999999992</v>
      </c>
      <c r="M489" s="2">
        <f t="shared" si="78"/>
        <v>6.2166679999999994</v>
      </c>
      <c r="N489" s="20">
        <v>61.5</v>
      </c>
      <c r="O489" s="2">
        <v>-3.2414910858995596E-3</v>
      </c>
      <c r="P489" s="2">
        <v>-3.241E-3</v>
      </c>
      <c r="Q489" s="2">
        <v>-4.9108589955963386E-7</v>
      </c>
      <c r="R489" s="2">
        <f t="shared" si="86"/>
        <v>-0.81673200000000001</v>
      </c>
      <c r="S489" s="2">
        <f t="shared" si="79"/>
        <v>-0.82673200000000002</v>
      </c>
      <c r="T489" s="20">
        <v>8942.93</v>
      </c>
      <c r="U489" s="4">
        <v>2.4718094327969786E-2</v>
      </c>
      <c r="V489" s="4">
        <v>2.4719000000000001E-2</v>
      </c>
      <c r="W489" s="21">
        <v>-9.0567203021515996E-7</v>
      </c>
      <c r="X489" s="2">
        <f t="shared" si="87"/>
        <v>6.2291880000000006</v>
      </c>
      <c r="Y489" s="2">
        <f t="shared" si="80"/>
        <v>6.2191880000000008</v>
      </c>
      <c r="Z489" s="2"/>
      <c r="AA489" s="23">
        <f t="shared" si="81"/>
        <v>-41.760820856405381</v>
      </c>
      <c r="AB489" s="23">
        <f>AA489-r_f</f>
        <v>-41.770820856405379</v>
      </c>
      <c r="AC489" s="22"/>
    </row>
    <row r="490" spans="1:29" x14ac:dyDescent="0.3">
      <c r="A490" s="1">
        <v>39399</v>
      </c>
      <c r="B490" s="19">
        <v>97</v>
      </c>
      <c r="C490" s="3">
        <f t="shared" si="82"/>
        <v>0</v>
      </c>
      <c r="D490" s="2">
        <v>0</v>
      </c>
      <c r="E490" s="2">
        <v>0</v>
      </c>
      <c r="F490" s="2">
        <f t="shared" si="83"/>
        <v>0</v>
      </c>
      <c r="G490" s="2">
        <f t="shared" si="77"/>
        <v>-0.01</v>
      </c>
      <c r="H490" s="20">
        <v>34.4</v>
      </c>
      <c r="I490" s="3">
        <f t="shared" si="84"/>
        <v>-1.2912482065997212E-2</v>
      </c>
      <c r="J490" s="2">
        <v>-1.2912E-2</v>
      </c>
      <c r="K490" s="2">
        <v>-4.8206599721246912E-7</v>
      </c>
      <c r="L490" s="2">
        <f t="shared" si="85"/>
        <v>-3.2538239999999998</v>
      </c>
      <c r="M490" s="2">
        <f t="shared" si="78"/>
        <v>-3.2638239999999996</v>
      </c>
      <c r="N490" s="20">
        <v>61.7</v>
      </c>
      <c r="O490" s="2">
        <v>1.6233766233766465E-3</v>
      </c>
      <c r="P490" s="2">
        <v>1.6230000000000001E-3</v>
      </c>
      <c r="Q490" s="2">
        <v>3.7662337664637509E-7</v>
      </c>
      <c r="R490" s="2">
        <f t="shared" si="86"/>
        <v>0.40899600000000003</v>
      </c>
      <c r="S490" s="2">
        <f t="shared" si="79"/>
        <v>0.39899600000000002</v>
      </c>
      <c r="T490" s="20">
        <v>8727.2099999999991</v>
      </c>
      <c r="U490" s="4">
        <v>6.5277990821866671E-3</v>
      </c>
      <c r="V490" s="4">
        <v>6.5280000000000008E-3</v>
      </c>
      <c r="W490" s="21">
        <v>-2.0091781333369391E-7</v>
      </c>
      <c r="X490" s="2">
        <f t="shared" si="87"/>
        <v>1.6450560000000003</v>
      </c>
      <c r="Y490" s="2">
        <f t="shared" si="80"/>
        <v>1.6350560000000003</v>
      </c>
      <c r="Z490" s="2"/>
      <c r="AA490" s="23">
        <f t="shared" si="81"/>
        <v>20.932996227182127</v>
      </c>
      <c r="AB490" s="23">
        <f>AA490-r_f</f>
        <v>20.922996227182125</v>
      </c>
      <c r="AC490" s="22"/>
    </row>
    <row r="491" spans="1:29" x14ac:dyDescent="0.3">
      <c r="A491" s="1">
        <v>39398</v>
      </c>
      <c r="B491" s="19">
        <v>97</v>
      </c>
      <c r="C491" s="3">
        <f t="shared" si="82"/>
        <v>-1.020408163265306E-2</v>
      </c>
      <c r="D491" s="2">
        <v>-1.0204E-2</v>
      </c>
      <c r="E491" s="2">
        <v>-8.1632653060881299E-8</v>
      </c>
      <c r="F491" s="2">
        <f t="shared" si="83"/>
        <v>-2.5714079999999999</v>
      </c>
      <c r="G491" s="2">
        <f t="shared" si="77"/>
        <v>-2.5814079999999997</v>
      </c>
      <c r="H491" s="20">
        <v>34.85</v>
      </c>
      <c r="I491" s="3">
        <f t="shared" si="84"/>
        <v>-6.9425901201602164E-2</v>
      </c>
      <c r="J491" s="2">
        <v>-6.9426000000000002E-2</v>
      </c>
      <c r="K491" s="2">
        <v>9.8798397837884799E-8</v>
      </c>
      <c r="L491" s="2">
        <f t="shared" si="85"/>
        <v>-17.495352</v>
      </c>
      <c r="M491" s="2">
        <f t="shared" si="78"/>
        <v>-17.505352000000002</v>
      </c>
      <c r="N491" s="20">
        <v>61.6</v>
      </c>
      <c r="O491" s="2">
        <v>-1.1235955056179707E-2</v>
      </c>
      <c r="P491" s="2">
        <v>-1.1235999999999999E-2</v>
      </c>
      <c r="Q491" s="2">
        <v>4.4943820292145387E-8</v>
      </c>
      <c r="R491" s="2">
        <f t="shared" si="86"/>
        <v>-2.8314719999999998</v>
      </c>
      <c r="S491" s="2">
        <f t="shared" si="79"/>
        <v>-2.8414719999999996</v>
      </c>
      <c r="T491" s="20">
        <v>8670.61</v>
      </c>
      <c r="U491" s="4">
        <v>-3.3475942266790862E-2</v>
      </c>
      <c r="V491" s="4">
        <v>-3.3475999999999999E-2</v>
      </c>
      <c r="W491" s="21">
        <v>5.773320913698976E-8</v>
      </c>
      <c r="X491" s="2">
        <f t="shared" si="87"/>
        <v>-8.4359520000000003</v>
      </c>
      <c r="Y491" s="2">
        <f t="shared" si="80"/>
        <v>-8.4459520000000001</v>
      </c>
      <c r="Z491" s="2"/>
      <c r="AA491" s="23">
        <f t="shared" si="81"/>
        <v>78.570651900573253</v>
      </c>
      <c r="AB491" s="23">
        <f>AA491-r_f</f>
        <v>78.560651900573248</v>
      </c>
      <c r="AC491" s="22"/>
    </row>
    <row r="492" spans="1:29" x14ac:dyDescent="0.3">
      <c r="A492" s="1">
        <v>39395</v>
      </c>
      <c r="B492" s="19">
        <v>98</v>
      </c>
      <c r="C492" s="3">
        <f t="shared" si="82"/>
        <v>1.7653167185877495E-2</v>
      </c>
      <c r="D492" s="2">
        <v>1.7653000000000002E-2</v>
      </c>
      <c r="E492" s="2">
        <v>1.6718587749278702E-7</v>
      </c>
      <c r="F492" s="2">
        <f t="shared" si="83"/>
        <v>4.4485560000000008</v>
      </c>
      <c r="G492" s="2">
        <f t="shared" si="77"/>
        <v>4.4385560000000011</v>
      </c>
      <c r="H492" s="20">
        <v>37.450000000000003</v>
      </c>
      <c r="I492" s="3">
        <f t="shared" si="84"/>
        <v>1.3368983957220391E-3</v>
      </c>
      <c r="J492" s="2">
        <v>1.3370000000000001E-3</v>
      </c>
      <c r="K492" s="2">
        <v>-1.0160427796096667E-7</v>
      </c>
      <c r="L492" s="2">
        <f t="shared" si="85"/>
        <v>0.336924</v>
      </c>
      <c r="M492" s="2">
        <f t="shared" si="78"/>
        <v>0.32692399999999999</v>
      </c>
      <c r="N492" s="20">
        <v>62.3</v>
      </c>
      <c r="O492" s="2">
        <v>6.4620355411954536E-3</v>
      </c>
      <c r="P492" s="2">
        <v>6.4619999999999999E-3</v>
      </c>
      <c r="Q492" s="2">
        <v>3.554119545369494E-8</v>
      </c>
      <c r="R492" s="2">
        <f t="shared" si="86"/>
        <v>1.6284239999999999</v>
      </c>
      <c r="S492" s="2">
        <f t="shared" si="79"/>
        <v>1.6184239999999999</v>
      </c>
      <c r="T492" s="20">
        <v>8970.92</v>
      </c>
      <c r="U492" s="4">
        <v>3.7303162601062196E-3</v>
      </c>
      <c r="V492" s="4">
        <v>3.7299999999999998E-3</v>
      </c>
      <c r="W492" s="21">
        <v>3.1626010621975398E-7</v>
      </c>
      <c r="X492" s="2">
        <f t="shared" si="87"/>
        <v>0.93995999999999991</v>
      </c>
      <c r="Y492" s="2">
        <f t="shared" si="80"/>
        <v>0.9299599999999999</v>
      </c>
      <c r="Z492" s="2"/>
      <c r="AA492" s="23">
        <f t="shared" si="81"/>
        <v>7.6708035897109133</v>
      </c>
      <c r="AB492" s="23">
        <f>AA492-r_f</f>
        <v>7.6608035897109135</v>
      </c>
      <c r="AC492" s="22"/>
    </row>
    <row r="493" spans="1:29" x14ac:dyDescent="0.3">
      <c r="A493" s="1">
        <v>39394</v>
      </c>
      <c r="B493" s="19">
        <v>96.3</v>
      </c>
      <c r="C493" s="3">
        <f t="shared" si="82"/>
        <v>-2.233502538071069E-2</v>
      </c>
      <c r="D493" s="2">
        <v>-2.2334999999999997E-2</v>
      </c>
      <c r="E493" s="2">
        <v>-2.5380710692857189E-8</v>
      </c>
      <c r="F493" s="2">
        <f t="shared" si="83"/>
        <v>-5.6284199999999993</v>
      </c>
      <c r="G493" s="2">
        <f t="shared" si="77"/>
        <v>-5.6384199999999991</v>
      </c>
      <c r="H493" s="20">
        <v>37.4</v>
      </c>
      <c r="I493" s="3">
        <f t="shared" si="84"/>
        <v>-1.7082785808147139E-2</v>
      </c>
      <c r="J493" s="2">
        <v>-1.7083000000000001E-2</v>
      </c>
      <c r="K493" s="2">
        <v>2.1419185286183917E-7</v>
      </c>
      <c r="L493" s="2">
        <f t="shared" si="85"/>
        <v>-4.3049160000000004</v>
      </c>
      <c r="M493" s="2">
        <f t="shared" si="78"/>
        <v>-4.3149160000000002</v>
      </c>
      <c r="N493" s="20">
        <v>61.9</v>
      </c>
      <c r="O493" s="2">
        <v>-1.7460317460317482E-2</v>
      </c>
      <c r="P493" s="2">
        <v>-1.746E-2</v>
      </c>
      <c r="Q493" s="2">
        <v>-3.1746031748172698E-7</v>
      </c>
      <c r="R493" s="2">
        <f t="shared" si="86"/>
        <v>-4.3999199999999998</v>
      </c>
      <c r="S493" s="2">
        <f t="shared" si="79"/>
        <v>-4.4099199999999996</v>
      </c>
      <c r="T493" s="20">
        <v>8937.58</v>
      </c>
      <c r="U493" s="4">
        <v>-3.8992625980890712E-2</v>
      </c>
      <c r="V493" s="4">
        <v>-3.8993E-2</v>
      </c>
      <c r="W493" s="21">
        <v>3.7401910928797077E-7</v>
      </c>
      <c r="X493" s="2">
        <f t="shared" si="87"/>
        <v>-9.8262359999999997</v>
      </c>
      <c r="Y493" s="2">
        <f t="shared" si="80"/>
        <v>-9.8362359999999995</v>
      </c>
      <c r="Z493" s="2"/>
      <c r="AA493" s="23">
        <f t="shared" si="81"/>
        <v>-4.4330259695707781</v>
      </c>
      <c r="AB493" s="23">
        <f>AA493-r_f</f>
        <v>-4.4430259695707779</v>
      </c>
      <c r="AC493" s="22"/>
    </row>
    <row r="494" spans="1:29" x14ac:dyDescent="0.3">
      <c r="A494" s="1">
        <v>39393</v>
      </c>
      <c r="B494" s="19">
        <v>98.5</v>
      </c>
      <c r="C494" s="3">
        <f t="shared" si="82"/>
        <v>3.4663865546218454E-2</v>
      </c>
      <c r="D494" s="2">
        <v>3.4664E-2</v>
      </c>
      <c r="E494" s="2">
        <v>-1.3445378154591792E-7</v>
      </c>
      <c r="F494" s="2">
        <f t="shared" si="83"/>
        <v>8.7353280000000009</v>
      </c>
      <c r="G494" s="2">
        <f t="shared" si="77"/>
        <v>8.7253280000000011</v>
      </c>
      <c r="H494" s="20">
        <v>38.049999999999997</v>
      </c>
      <c r="I494" s="3">
        <f t="shared" si="84"/>
        <v>6.8820224719101E-2</v>
      </c>
      <c r="J494" s="2">
        <v>6.8819999999999992E-2</v>
      </c>
      <c r="K494" s="2">
        <v>2.2471910100796411E-7</v>
      </c>
      <c r="L494" s="2">
        <f t="shared" si="85"/>
        <v>17.342639999999999</v>
      </c>
      <c r="M494" s="2">
        <f t="shared" si="78"/>
        <v>17.332639999999998</v>
      </c>
      <c r="N494" s="20">
        <v>63</v>
      </c>
      <c r="O494" s="2">
        <v>6.3897763578274532E-3</v>
      </c>
      <c r="P494" s="2">
        <v>6.3899999999999998E-3</v>
      </c>
      <c r="Q494" s="2">
        <v>-2.2364217254662588E-7</v>
      </c>
      <c r="R494" s="2">
        <f t="shared" si="86"/>
        <v>1.6102799999999999</v>
      </c>
      <c r="S494" s="2">
        <f t="shared" si="79"/>
        <v>1.6002799999999999</v>
      </c>
      <c r="T494" s="20">
        <v>9300.2199999999993</v>
      </c>
      <c r="U494" s="4">
        <v>7.9846763085400236E-4</v>
      </c>
      <c r="V494" s="4">
        <v>7.9900000000000001E-4</v>
      </c>
      <c r="W494" s="21">
        <v>-5.3236914599765189E-7</v>
      </c>
      <c r="X494" s="2">
        <f t="shared" si="87"/>
        <v>0.201348</v>
      </c>
      <c r="Y494" s="2">
        <f t="shared" si="80"/>
        <v>0.19134799999999999</v>
      </c>
      <c r="Z494" s="2"/>
      <c r="AA494" s="23">
        <f t="shared" si="81"/>
        <v>-88.706264152814768</v>
      </c>
      <c r="AB494" s="23">
        <f>AA494-r_f</f>
        <v>-88.716264152814773</v>
      </c>
      <c r="AC494" s="22"/>
    </row>
    <row r="495" spans="1:29" x14ac:dyDescent="0.3">
      <c r="A495" s="1">
        <v>39392</v>
      </c>
      <c r="B495" s="19">
        <v>95.2</v>
      </c>
      <c r="C495" s="3">
        <f t="shared" si="82"/>
        <v>-1.8556701030927807E-2</v>
      </c>
      <c r="D495" s="2">
        <v>-1.8557000000000001E-2</v>
      </c>
      <c r="E495" s="2">
        <v>2.9896907219328916E-7</v>
      </c>
      <c r="F495" s="2">
        <f t="shared" si="83"/>
        <v>-4.6763640000000004</v>
      </c>
      <c r="G495" s="2">
        <f t="shared" si="77"/>
        <v>-4.6863640000000002</v>
      </c>
      <c r="H495" s="20">
        <v>35.6</v>
      </c>
      <c r="I495" s="3">
        <f t="shared" si="84"/>
        <v>-2.19780219780219E-2</v>
      </c>
      <c r="J495" s="2">
        <v>-2.1978000000000001E-2</v>
      </c>
      <c r="K495" s="2">
        <v>-2.1978021898932942E-8</v>
      </c>
      <c r="L495" s="2">
        <f t="shared" si="85"/>
        <v>-5.538456</v>
      </c>
      <c r="M495" s="2">
        <f t="shared" si="78"/>
        <v>-5.5484559999999998</v>
      </c>
      <c r="N495" s="20">
        <v>62.6</v>
      </c>
      <c r="O495" s="2">
        <v>1.6000000000000228E-3</v>
      </c>
      <c r="P495" s="2">
        <v>1.6000000000000001E-3</v>
      </c>
      <c r="Q495" s="2">
        <v>2.2768245622195593E-17</v>
      </c>
      <c r="R495" s="2">
        <f t="shared" si="86"/>
        <v>0.4032</v>
      </c>
      <c r="S495" s="2">
        <f t="shared" si="79"/>
        <v>0.39319999999999999</v>
      </c>
      <c r="T495" s="20">
        <v>9292.7999999999993</v>
      </c>
      <c r="U495" s="4">
        <v>-1.6973551339622597E-3</v>
      </c>
      <c r="V495" s="4">
        <v>-1.6969999999999999E-3</v>
      </c>
      <c r="W495" s="21">
        <v>-3.5513396225974811E-7</v>
      </c>
      <c r="X495" s="2">
        <f t="shared" si="87"/>
        <v>-0.42764399999999997</v>
      </c>
      <c r="Y495" s="2">
        <f t="shared" si="80"/>
        <v>-0.43764399999999998</v>
      </c>
      <c r="Z495" s="2"/>
      <c r="AA495" s="23">
        <f t="shared" si="81"/>
        <v>35.475514823042793</v>
      </c>
      <c r="AB495" s="23">
        <f>AA495-r_f</f>
        <v>35.465514823042795</v>
      </c>
      <c r="AC495" s="22"/>
    </row>
    <row r="496" spans="1:29" x14ac:dyDescent="0.3">
      <c r="A496" s="1">
        <v>39391</v>
      </c>
      <c r="B496" s="19">
        <v>97</v>
      </c>
      <c r="C496" s="3">
        <f t="shared" si="82"/>
        <v>1.8907563025210055E-2</v>
      </c>
      <c r="D496" s="2">
        <v>1.8908000000000001E-2</v>
      </c>
      <c r="E496" s="2">
        <v>-4.3697478994617067E-7</v>
      </c>
      <c r="F496" s="2">
        <f t="shared" si="83"/>
        <v>4.7648160000000006</v>
      </c>
      <c r="G496" s="2">
        <f t="shared" si="77"/>
        <v>4.7548160000000008</v>
      </c>
      <c r="H496" s="20">
        <v>36.4</v>
      </c>
      <c r="I496" s="3">
        <f t="shared" si="84"/>
        <v>-1.3550135501355014E-2</v>
      </c>
      <c r="J496" s="2">
        <v>-1.355E-2</v>
      </c>
      <c r="K496" s="2">
        <v>-1.3550135501486094E-7</v>
      </c>
      <c r="L496" s="2">
        <f t="shared" si="85"/>
        <v>-3.4146000000000001</v>
      </c>
      <c r="M496" s="2">
        <f t="shared" si="78"/>
        <v>-3.4245999999999999</v>
      </c>
      <c r="N496" s="20">
        <v>62.5</v>
      </c>
      <c r="O496" s="2">
        <v>1.4610389610389588E-2</v>
      </c>
      <c r="P496" s="2">
        <v>1.4610000000000001E-2</v>
      </c>
      <c r="Q496" s="2">
        <v>3.8961038958604255E-7</v>
      </c>
      <c r="R496" s="2">
        <f t="shared" si="86"/>
        <v>3.6817200000000003</v>
      </c>
      <c r="S496" s="2">
        <f t="shared" si="79"/>
        <v>3.6717200000000005</v>
      </c>
      <c r="T496" s="20">
        <v>9308.6</v>
      </c>
      <c r="U496" s="4">
        <v>3.8293600083683238E-3</v>
      </c>
      <c r="V496" s="4">
        <v>3.8290000000000004E-3</v>
      </c>
      <c r="W496" s="21">
        <v>3.6000836832342578E-7</v>
      </c>
      <c r="X496" s="2">
        <f t="shared" si="87"/>
        <v>0.9649080000000001</v>
      </c>
      <c r="Y496" s="2">
        <f t="shared" si="80"/>
        <v>0.95490800000000009</v>
      </c>
      <c r="Z496" s="2"/>
      <c r="AA496" s="23">
        <f t="shared" si="81"/>
        <v>42.68913804176713</v>
      </c>
      <c r="AB496" s="23">
        <f>AA496-r_f</f>
        <v>42.679138041767132</v>
      </c>
      <c r="AC496" s="22"/>
    </row>
    <row r="497" spans="1:29" x14ac:dyDescent="0.3">
      <c r="A497" s="1">
        <v>39388</v>
      </c>
      <c r="B497" s="19">
        <v>95.2</v>
      </c>
      <c r="C497" s="3">
        <f t="shared" si="82"/>
        <v>-3.6437246963562694E-2</v>
      </c>
      <c r="D497" s="2">
        <v>-3.6436999999999997E-2</v>
      </c>
      <c r="E497" s="2">
        <v>-2.469635626972666E-7</v>
      </c>
      <c r="F497" s="2">
        <f t="shared" si="83"/>
        <v>-9.182124</v>
      </c>
      <c r="G497" s="2">
        <f t="shared" si="77"/>
        <v>-9.1921239999999997</v>
      </c>
      <c r="H497" s="20">
        <v>36.9</v>
      </c>
      <c r="I497" s="3">
        <f t="shared" si="84"/>
        <v>-6.9356872635561159E-2</v>
      </c>
      <c r="J497" s="2">
        <v>-6.9357000000000002E-2</v>
      </c>
      <c r="K497" s="2">
        <v>1.2736443884275861E-7</v>
      </c>
      <c r="L497" s="2">
        <f t="shared" si="85"/>
        <v>-17.477964</v>
      </c>
      <c r="M497" s="2">
        <f t="shared" si="78"/>
        <v>-17.487964000000002</v>
      </c>
      <c r="N497" s="20">
        <v>61.6</v>
      </c>
      <c r="O497" s="2">
        <v>-4.0498442367601264E-2</v>
      </c>
      <c r="P497" s="2">
        <v>-4.0498000000000006E-2</v>
      </c>
      <c r="Q497" s="2">
        <v>-4.4236760125826446E-7</v>
      </c>
      <c r="R497" s="2">
        <f t="shared" si="86"/>
        <v>-10.205496000000002</v>
      </c>
      <c r="S497" s="2">
        <f t="shared" si="79"/>
        <v>-10.215496000000002</v>
      </c>
      <c r="T497" s="20">
        <v>9273.09</v>
      </c>
      <c r="U497" s="4">
        <v>-3.3874995702332558E-2</v>
      </c>
      <c r="V497" s="4">
        <v>-3.3875000000000002E-2</v>
      </c>
      <c r="W497" s="21">
        <v>4.2976674441419505E-9</v>
      </c>
      <c r="X497" s="2">
        <f t="shared" si="87"/>
        <v>-8.5365000000000002</v>
      </c>
      <c r="Y497" s="2">
        <f t="shared" si="80"/>
        <v>-8.5465</v>
      </c>
      <c r="Z497" s="2"/>
      <c r="AA497" s="23">
        <f t="shared" si="81"/>
        <v>29.805076006586749</v>
      </c>
      <c r="AB497" s="23">
        <f>AA497-r_f</f>
        <v>29.795076006586747</v>
      </c>
      <c r="AC497" s="22"/>
    </row>
    <row r="498" spans="1:29" x14ac:dyDescent="0.3">
      <c r="A498" s="1">
        <v>39387</v>
      </c>
      <c r="B498" s="19">
        <v>98.8</v>
      </c>
      <c r="C498" s="3">
        <f t="shared" si="82"/>
        <v>-1.002004008016032E-2</v>
      </c>
      <c r="D498" s="2">
        <v>-1.0019999999999999E-2</v>
      </c>
      <c r="E498" s="2">
        <v>-4.008016032085171E-8</v>
      </c>
      <c r="F498" s="2">
        <f t="shared" si="83"/>
        <v>-2.5250399999999997</v>
      </c>
      <c r="G498" s="2">
        <f t="shared" si="77"/>
        <v>-2.5350399999999995</v>
      </c>
      <c r="H498" s="20">
        <v>39.65</v>
      </c>
      <c r="I498" s="3">
        <f t="shared" si="84"/>
        <v>-3.6452004860267319E-2</v>
      </c>
      <c r="J498" s="2">
        <v>-3.6451999999999998E-2</v>
      </c>
      <c r="K498" s="2">
        <v>-4.8602673205500047E-9</v>
      </c>
      <c r="L498" s="2">
        <f t="shared" si="85"/>
        <v>-9.185903999999999</v>
      </c>
      <c r="M498" s="2">
        <f t="shared" si="78"/>
        <v>-9.1959039999999987</v>
      </c>
      <c r="N498" s="20">
        <v>64.2</v>
      </c>
      <c r="O498" s="2">
        <v>6.2695924764891173E-3</v>
      </c>
      <c r="P498" s="2">
        <v>6.2700000000000004E-3</v>
      </c>
      <c r="Q498" s="2">
        <v>-4.0752351088309269E-7</v>
      </c>
      <c r="R498" s="2">
        <f t="shared" si="86"/>
        <v>1.5800400000000001</v>
      </c>
      <c r="S498" s="2">
        <f t="shared" si="79"/>
        <v>1.5700400000000001</v>
      </c>
      <c r="T498" s="20">
        <v>9598.23</v>
      </c>
      <c r="U498" s="4">
        <v>-1.1650261497605511E-2</v>
      </c>
      <c r="V498" s="4">
        <v>-1.1650000000000001E-2</v>
      </c>
      <c r="W498" s="21">
        <v>-2.6149760551028023E-7</v>
      </c>
      <c r="X498" s="2">
        <f t="shared" si="87"/>
        <v>-2.9358</v>
      </c>
      <c r="Y498" s="2">
        <f t="shared" si="80"/>
        <v>-2.9457999999999998</v>
      </c>
      <c r="Z498" s="2"/>
      <c r="AA498" s="23">
        <f t="shared" si="81"/>
        <v>63.074794792135293</v>
      </c>
      <c r="AB498" s="23">
        <f>AA498-r_f</f>
        <v>63.064794792135295</v>
      </c>
      <c r="AC498" s="22"/>
    </row>
    <row r="499" spans="1:29" x14ac:dyDescent="0.3">
      <c r="A499" s="1">
        <v>39386</v>
      </c>
      <c r="B499" s="19">
        <v>99.8</v>
      </c>
      <c r="C499" s="3">
        <f t="shared" si="82"/>
        <v>1.1144883485308959E-2</v>
      </c>
      <c r="D499" s="2">
        <v>1.1145E-2</v>
      </c>
      <c r="E499" s="2">
        <v>-1.1651469104118073E-7</v>
      </c>
      <c r="F499" s="2">
        <f t="shared" si="83"/>
        <v>2.8085400000000003</v>
      </c>
      <c r="G499" s="2">
        <f t="shared" si="77"/>
        <v>2.7985400000000005</v>
      </c>
      <c r="H499" s="20">
        <v>41.15</v>
      </c>
      <c r="I499" s="3">
        <f t="shared" si="84"/>
        <v>1.8564356435643563E-2</v>
      </c>
      <c r="J499" s="2">
        <v>1.8564000000000001E-2</v>
      </c>
      <c r="K499" s="2">
        <v>3.5643564356285795E-7</v>
      </c>
      <c r="L499" s="2">
        <f t="shared" si="85"/>
        <v>4.6781280000000001</v>
      </c>
      <c r="M499" s="2">
        <f t="shared" si="78"/>
        <v>4.6681280000000003</v>
      </c>
      <c r="N499" s="20">
        <v>63.8</v>
      </c>
      <c r="O499" s="2">
        <v>1.2698412698412653E-2</v>
      </c>
      <c r="P499" s="2">
        <v>1.2698000000000001E-2</v>
      </c>
      <c r="Q499" s="2">
        <v>4.1269841265234586E-7</v>
      </c>
      <c r="R499" s="2">
        <f t="shared" si="86"/>
        <v>3.1998960000000003</v>
      </c>
      <c r="S499" s="2">
        <f t="shared" si="79"/>
        <v>3.1898960000000005</v>
      </c>
      <c r="T499" s="20">
        <v>9711.3700000000008</v>
      </c>
      <c r="U499" s="4">
        <v>-4.7715037923001585E-3</v>
      </c>
      <c r="V499" s="4">
        <v>-4.7720000000000002E-3</v>
      </c>
      <c r="W499" s="21">
        <v>4.9620769984170393E-7</v>
      </c>
      <c r="X499" s="2">
        <f t="shared" si="87"/>
        <v>-1.2025440000000001</v>
      </c>
      <c r="Y499" s="2">
        <f t="shared" si="80"/>
        <v>-1.2125440000000001</v>
      </c>
      <c r="Z499" s="2"/>
      <c r="AA499" s="23">
        <f t="shared" si="81"/>
        <v>-4.8589511496433424</v>
      </c>
      <c r="AB499" s="23">
        <f>AA499-r_f</f>
        <v>-4.8689511496433422</v>
      </c>
      <c r="AC499" s="22"/>
    </row>
    <row r="500" spans="1:29" x14ac:dyDescent="0.3">
      <c r="A500" s="1">
        <v>39385</v>
      </c>
      <c r="B500" s="19">
        <v>98.7</v>
      </c>
      <c r="C500" s="3">
        <f t="shared" si="82"/>
        <v>-7.0422535211267885E-3</v>
      </c>
      <c r="D500" s="2">
        <v>-7.0420000000000005E-3</v>
      </c>
      <c r="E500" s="2">
        <v>-2.5352112678796168E-7</v>
      </c>
      <c r="F500" s="2">
        <f t="shared" si="83"/>
        <v>-1.7745840000000002</v>
      </c>
      <c r="G500" s="2">
        <f t="shared" si="77"/>
        <v>-1.7845840000000002</v>
      </c>
      <c r="H500" s="20">
        <v>40.4</v>
      </c>
      <c r="I500" s="3">
        <f t="shared" si="84"/>
        <v>9.9999999999999638E-3</v>
      </c>
      <c r="J500" s="2">
        <v>0.01</v>
      </c>
      <c r="K500" s="2">
        <v>-3.6429192995512949E-17</v>
      </c>
      <c r="L500" s="2">
        <f t="shared" si="85"/>
        <v>2.52</v>
      </c>
      <c r="M500" s="2">
        <f t="shared" si="78"/>
        <v>2.5100000000000002</v>
      </c>
      <c r="N500" s="20">
        <v>63</v>
      </c>
      <c r="O500" s="2">
        <v>-1.4084507042253499E-2</v>
      </c>
      <c r="P500" s="2">
        <v>-1.4085E-2</v>
      </c>
      <c r="Q500" s="2">
        <v>4.9295774650140456E-7</v>
      </c>
      <c r="R500" s="2">
        <f t="shared" si="86"/>
        <v>-3.54942</v>
      </c>
      <c r="S500" s="2">
        <f t="shared" si="79"/>
        <v>-3.5594199999999998</v>
      </c>
      <c r="T500" s="20">
        <v>9757.93</v>
      </c>
      <c r="U500" s="4">
        <v>-5.2956814966135073E-3</v>
      </c>
      <c r="V500" s="4">
        <v>-5.2959999999999995E-3</v>
      </c>
      <c r="W500" s="21">
        <v>3.1850338649223181E-7</v>
      </c>
      <c r="X500" s="2">
        <f t="shared" si="87"/>
        <v>-1.3345919999999998</v>
      </c>
      <c r="Y500" s="2">
        <f t="shared" si="80"/>
        <v>-1.3445919999999998</v>
      </c>
      <c r="Z500" s="2"/>
      <c r="AA500" s="23">
        <f t="shared" si="81"/>
        <v>-38.000426026807766</v>
      </c>
      <c r="AB500" s="23">
        <f>AA500-r_f</f>
        <v>-38.010426026807764</v>
      </c>
      <c r="AC500" s="22"/>
    </row>
    <row r="501" spans="1:29" x14ac:dyDescent="0.3">
      <c r="A501" s="1">
        <v>39384</v>
      </c>
      <c r="B501" s="19">
        <v>99.4</v>
      </c>
      <c r="C501" s="25"/>
      <c r="D501" s="2"/>
      <c r="E501" s="2"/>
      <c r="F501" s="2"/>
      <c r="G501" s="2"/>
      <c r="H501" s="20">
        <v>40</v>
      </c>
      <c r="I501" s="2"/>
      <c r="J501" s="2"/>
      <c r="K501" s="2"/>
      <c r="L501" s="2"/>
      <c r="M501" s="2"/>
      <c r="N501" s="20">
        <v>63.9</v>
      </c>
      <c r="O501" s="2"/>
      <c r="P501" s="2"/>
      <c r="Q501" s="2"/>
      <c r="R501" s="2"/>
      <c r="S501" s="2"/>
      <c r="T501" s="20">
        <v>9809.8799999999992</v>
      </c>
      <c r="U501" s="4"/>
      <c r="V501" s="2"/>
      <c r="W501" s="21"/>
      <c r="X501" s="21"/>
      <c r="Y501" s="22"/>
      <c r="Z501" s="22"/>
      <c r="AA501" s="22"/>
      <c r="AB501" s="24"/>
      <c r="AC501" s="24"/>
    </row>
    <row r="502" spans="1:29" x14ac:dyDescent="0.3">
      <c r="A502" s="24" t="s">
        <v>8</v>
      </c>
      <c r="B502" s="24"/>
      <c r="C502" s="24"/>
      <c r="D502" s="23"/>
      <c r="E502" s="24"/>
      <c r="F502" s="23">
        <f>AVERAGE(F5:F500)</f>
        <v>-5.6841241935483941E-2</v>
      </c>
      <c r="G502" s="24"/>
      <c r="H502" s="24"/>
      <c r="I502" s="24"/>
      <c r="J502" s="23"/>
      <c r="K502" s="24"/>
      <c r="L502" s="23">
        <f>AVERAGE(L5:L500)</f>
        <v>0.16207207258064488</v>
      </c>
      <c r="M502" s="24"/>
      <c r="N502" s="24"/>
      <c r="O502" s="24"/>
      <c r="P502" s="23"/>
      <c r="Q502" s="24"/>
      <c r="R502" s="23">
        <f>AVERAGE(R5:R500)</f>
        <v>0.12054491129032251</v>
      </c>
      <c r="S502" s="24"/>
      <c r="T502" s="24"/>
      <c r="U502" s="24"/>
      <c r="V502" s="23"/>
      <c r="W502" s="24"/>
      <c r="X502" s="23">
        <f>AVERAGE(X5:X500)</f>
        <v>-3.8809016129032155E-2</v>
      </c>
      <c r="Y502" s="24"/>
      <c r="Z502" s="24"/>
      <c r="AA502" s="23">
        <f>AVERAGE(AA5:AA500)</f>
        <v>-3.8809016129032675E-2</v>
      </c>
      <c r="AB502" s="23"/>
      <c r="AC502" s="24"/>
    </row>
    <row r="503" spans="1:29" x14ac:dyDescent="0.3">
      <c r="A503" s="24"/>
      <c r="B503" s="24"/>
      <c r="C503" s="24"/>
      <c r="D503" s="23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6" spans="1:29" x14ac:dyDescent="0.3">
      <c r="A506" s="24"/>
      <c r="B506" s="24"/>
      <c r="C506" s="12" t="s">
        <v>9</v>
      </c>
      <c r="D506" s="26" t="s">
        <v>10</v>
      </c>
      <c r="E506" s="27" t="s">
        <v>11</v>
      </c>
      <c r="F506" s="27"/>
      <c r="G506" s="12" t="s">
        <v>12</v>
      </c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spans="1:29" x14ac:dyDescent="0.3">
      <c r="A507" s="24"/>
      <c r="B507" s="24" t="s">
        <v>8</v>
      </c>
      <c r="C507" s="23">
        <f>F502</f>
        <v>-5.6841241935483941E-2</v>
      </c>
      <c r="D507" s="23">
        <f>L502</f>
        <v>0.16207207258064488</v>
      </c>
      <c r="E507" s="23">
        <f>R502</f>
        <v>0.12054491129032251</v>
      </c>
      <c r="F507" s="23"/>
      <c r="G507" s="23">
        <f>X502</f>
        <v>-3.8809016129032155E-2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spans="1:29" x14ac:dyDescent="0.3">
      <c r="A508" s="24"/>
      <c r="B508" s="24" t="s">
        <v>13</v>
      </c>
      <c r="C508" s="28">
        <f>B2</f>
        <v>0.72843649200000005</v>
      </c>
      <c r="D508" s="28">
        <f>H2</f>
        <v>0.99562830199999997</v>
      </c>
      <c r="E508" s="28">
        <f>N2</f>
        <v>0.98079199900000003</v>
      </c>
      <c r="F508" s="28"/>
      <c r="G508" s="22">
        <v>1</v>
      </c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10" spans="1:29" x14ac:dyDescent="0.3">
      <c r="A510" s="24"/>
      <c r="B510" s="24"/>
      <c r="C510" s="60" t="s">
        <v>14</v>
      </c>
      <c r="D510" s="61"/>
      <c r="E510" s="61"/>
      <c r="F510" s="48"/>
      <c r="G510" s="12" t="s">
        <v>15</v>
      </c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spans="1:29" x14ac:dyDescent="0.3">
      <c r="A511" s="24"/>
      <c r="B511" s="24" t="s">
        <v>16</v>
      </c>
      <c r="C511" s="29">
        <f t="shared" ref="C511:E512" si="88">C507</f>
        <v>-5.6841241935483941E-2</v>
      </c>
      <c r="D511" s="29">
        <f t="shared" si="88"/>
        <v>0.16207207258064488</v>
      </c>
      <c r="E511" s="29">
        <f t="shared" si="88"/>
        <v>0.12054491129032251</v>
      </c>
      <c r="F511" s="29"/>
      <c r="G511" s="30">
        <f>G507</f>
        <v>-3.8809016129032155E-2</v>
      </c>
      <c r="I511" s="12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spans="1:29" x14ac:dyDescent="0.3">
      <c r="A512" s="24"/>
      <c r="B512" s="24" t="s">
        <v>17</v>
      </c>
      <c r="C512" s="31">
        <f t="shared" si="88"/>
        <v>0.72843649200000005</v>
      </c>
      <c r="D512" s="31">
        <f t="shared" si="88"/>
        <v>0.99562830199999997</v>
      </c>
      <c r="E512" s="31">
        <f t="shared" si="88"/>
        <v>0.98079199900000003</v>
      </c>
      <c r="F512" s="31"/>
      <c r="G512" s="32">
        <f>G508</f>
        <v>1</v>
      </c>
      <c r="I512" s="12"/>
      <c r="J512" s="3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spans="1:29" x14ac:dyDescent="0.3">
      <c r="A513" s="24"/>
      <c r="B513" s="24" t="s">
        <v>18</v>
      </c>
      <c r="C513" s="33">
        <v>1</v>
      </c>
      <c r="D513" s="33">
        <v>1</v>
      </c>
      <c r="E513" s="33">
        <v>1</v>
      </c>
      <c r="F513" s="33"/>
      <c r="G513" s="32">
        <v>1</v>
      </c>
      <c r="I513" s="12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spans="1:29" x14ac:dyDescent="0.3">
      <c r="B514" s="24"/>
      <c r="C514" s="24"/>
      <c r="D514" s="24"/>
      <c r="E514" s="24"/>
      <c r="F514" s="24"/>
      <c r="G514" s="24"/>
      <c r="H514" s="24"/>
      <c r="I514" s="12"/>
      <c r="J514" s="24"/>
    </row>
    <row r="515" spans="1:29" x14ac:dyDescent="0.3">
      <c r="B515" s="24" t="s">
        <v>29</v>
      </c>
      <c r="C515" s="34">
        <v>-0.40289705437827433</v>
      </c>
      <c r="D515" s="35">
        <v>-5.5583449209979285</v>
      </c>
      <c r="E515" s="34">
        <v>6.9612419753762032</v>
      </c>
      <c r="F515" s="34"/>
      <c r="G515" s="34"/>
      <c r="H515" s="24"/>
      <c r="I515" s="24"/>
      <c r="J515" s="24"/>
    </row>
    <row r="516" spans="1:29" x14ac:dyDescent="0.3">
      <c r="B516" s="24"/>
      <c r="C516" s="24"/>
      <c r="D516" s="36"/>
      <c r="E516" s="36"/>
      <c r="F516" s="36"/>
      <c r="G516" s="36"/>
      <c r="H516" s="24"/>
      <c r="I516" s="24"/>
      <c r="J516" s="24"/>
    </row>
    <row r="517" spans="1:29" x14ac:dyDescent="0.3">
      <c r="C517" s="34"/>
      <c r="D517" s="35"/>
      <c r="E517" s="34"/>
    </row>
  </sheetData>
  <mergeCells count="9">
    <mergeCell ref="T2:Y2"/>
    <mergeCell ref="T3:Y3"/>
    <mergeCell ref="C510:E510"/>
    <mergeCell ref="B2:G2"/>
    <mergeCell ref="B3:G3"/>
    <mergeCell ref="H2:M2"/>
    <mergeCell ref="H3:M3"/>
    <mergeCell ref="N2:S2"/>
    <mergeCell ref="N3:S3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I497"/>
  <sheetViews>
    <sheetView topLeftCell="A4" workbookViewId="0">
      <selection activeCell="H4" sqref="H4"/>
    </sheetView>
  </sheetViews>
  <sheetFormatPr defaultRowHeight="16.2" x14ac:dyDescent="0.3"/>
  <cols>
    <col min="2" max="2" width="12.44140625" bestFit="1" customWidth="1"/>
    <col min="4" max="4" width="12.44140625" bestFit="1" customWidth="1"/>
    <col min="7" max="7" width="17.77734375" customWidth="1"/>
    <col min="8" max="10" width="13.44140625" bestFit="1" customWidth="1"/>
    <col min="11" max="15" width="12.77734375" bestFit="1" customWidth="1"/>
    <col min="16" max="16" width="13.44140625" bestFit="1" customWidth="1"/>
    <col min="17" max="18" width="12.77734375" bestFit="1" customWidth="1"/>
    <col min="19" max="19" width="13.44140625" bestFit="1" customWidth="1"/>
    <col min="20" max="26" width="12.77734375" bestFit="1" customWidth="1"/>
    <col min="27" max="27" width="13.44140625" bestFit="1" customWidth="1"/>
    <col min="28" max="28" width="12.77734375" bestFit="1" customWidth="1"/>
    <col min="29" max="32" width="13.44140625" bestFit="1" customWidth="1"/>
    <col min="33" max="36" width="12.77734375" bestFit="1" customWidth="1"/>
    <col min="37" max="37" width="13.44140625" bestFit="1" customWidth="1"/>
    <col min="38" max="39" width="12.77734375" bestFit="1" customWidth="1"/>
    <col min="40" max="40" width="13.44140625" bestFit="1" customWidth="1"/>
    <col min="41" max="43" width="12.77734375" bestFit="1" customWidth="1"/>
    <col min="44" max="44" width="11.6640625" bestFit="1" customWidth="1"/>
    <col min="45" max="49" width="12.77734375" bestFit="1" customWidth="1"/>
    <col min="50" max="51" width="13.44140625" bestFit="1" customWidth="1"/>
    <col min="52" max="52" width="12.77734375" bestFit="1" customWidth="1"/>
    <col min="53" max="54" width="13.44140625" bestFit="1" customWidth="1"/>
    <col min="55" max="55" width="12.77734375" bestFit="1" customWidth="1"/>
    <col min="56" max="57" width="13.44140625" bestFit="1" customWidth="1"/>
    <col min="58" max="59" width="12.77734375" bestFit="1" customWidth="1"/>
    <col min="60" max="60" width="13.44140625" bestFit="1" customWidth="1"/>
    <col min="61" max="63" width="12.77734375" bestFit="1" customWidth="1"/>
    <col min="64" max="65" width="13.44140625" bestFit="1" customWidth="1"/>
    <col min="66" max="67" width="12.77734375" bestFit="1" customWidth="1"/>
    <col min="68" max="69" width="13.44140625" bestFit="1" customWidth="1"/>
    <col min="70" max="79" width="12.77734375" bestFit="1" customWidth="1"/>
    <col min="80" max="80" width="11.6640625" bestFit="1" customWidth="1"/>
    <col min="81" max="81" width="13.44140625" bestFit="1" customWidth="1"/>
    <col min="82" max="83" width="12.77734375" bestFit="1" customWidth="1"/>
    <col min="84" max="84" width="13.44140625" bestFit="1" customWidth="1"/>
    <col min="85" max="85" width="12.77734375" bestFit="1" customWidth="1"/>
    <col min="86" max="87" width="13.44140625" bestFit="1" customWidth="1"/>
    <col min="88" max="90" width="12.77734375" bestFit="1" customWidth="1"/>
    <col min="91" max="91" width="13.44140625" bestFit="1" customWidth="1"/>
    <col min="92" max="94" width="12.77734375" bestFit="1" customWidth="1"/>
    <col min="95" max="95" width="13.44140625" bestFit="1" customWidth="1"/>
    <col min="96" max="97" width="12.77734375" bestFit="1" customWidth="1"/>
    <col min="98" max="102" width="13.44140625" bestFit="1" customWidth="1"/>
    <col min="103" max="104" width="12.77734375" bestFit="1" customWidth="1"/>
    <col min="105" max="106" width="13.44140625" bestFit="1" customWidth="1"/>
    <col min="107" max="107" width="12.77734375" bestFit="1" customWidth="1"/>
    <col min="108" max="111" width="13.44140625" bestFit="1" customWidth="1"/>
    <col min="112" max="113" width="12.77734375" bestFit="1" customWidth="1"/>
    <col min="114" max="115" width="13.44140625" bestFit="1" customWidth="1"/>
    <col min="116" max="121" width="12.77734375" bestFit="1" customWidth="1"/>
    <col min="122" max="122" width="13.44140625" bestFit="1" customWidth="1"/>
    <col min="123" max="123" width="12.77734375" bestFit="1" customWidth="1"/>
    <col min="124" max="124" width="13.44140625" bestFit="1" customWidth="1"/>
    <col min="125" max="132" width="12.77734375" bestFit="1" customWidth="1"/>
    <col min="133" max="134" width="13.44140625" bestFit="1" customWidth="1"/>
    <col min="135" max="135" width="12.77734375" bestFit="1" customWidth="1"/>
    <col min="136" max="136" width="13.44140625" bestFit="1" customWidth="1"/>
    <col min="137" max="139" width="12.77734375" bestFit="1" customWidth="1"/>
    <col min="140" max="140" width="13.44140625" bestFit="1" customWidth="1"/>
    <col min="141" max="141" width="12.77734375" bestFit="1" customWidth="1"/>
    <col min="142" max="142" width="13.44140625" bestFit="1" customWidth="1"/>
    <col min="143" max="153" width="12.77734375" bestFit="1" customWidth="1"/>
    <col min="154" max="154" width="13.44140625" bestFit="1" customWidth="1"/>
    <col min="155" max="159" width="12.77734375" bestFit="1" customWidth="1"/>
    <col min="160" max="161" width="13.44140625" bestFit="1" customWidth="1"/>
    <col min="162" max="165" width="12.77734375" bestFit="1" customWidth="1"/>
    <col min="166" max="166" width="13.44140625" bestFit="1" customWidth="1"/>
    <col min="167" max="178" width="12.77734375" bestFit="1" customWidth="1"/>
    <col min="179" max="179" width="11.6640625" bestFit="1" customWidth="1"/>
    <col min="180" max="180" width="13.44140625" bestFit="1" customWidth="1"/>
    <col min="181" max="182" width="12.77734375" bestFit="1" customWidth="1"/>
    <col min="183" max="184" width="13.44140625" bestFit="1" customWidth="1"/>
    <col min="185" max="190" width="12.77734375" bestFit="1" customWidth="1"/>
    <col min="191" max="191" width="13.44140625" bestFit="1" customWidth="1"/>
    <col min="192" max="195" width="12.77734375" bestFit="1" customWidth="1"/>
    <col min="196" max="196" width="13.44140625" bestFit="1" customWidth="1"/>
    <col min="197" max="200" width="12.77734375" bestFit="1" customWidth="1"/>
    <col min="201" max="201" width="13.44140625" bestFit="1" customWidth="1"/>
    <col min="202" max="202" width="12.77734375" bestFit="1" customWidth="1"/>
    <col min="203" max="205" width="13.44140625" bestFit="1" customWidth="1"/>
    <col min="206" max="213" width="12.77734375" bestFit="1" customWidth="1"/>
    <col min="214" max="214" width="13.44140625" bestFit="1" customWidth="1"/>
    <col min="215" max="215" width="12.77734375" bestFit="1" customWidth="1"/>
    <col min="216" max="217" width="13.44140625" bestFit="1" customWidth="1"/>
    <col min="218" max="222" width="12.77734375" bestFit="1" customWidth="1"/>
    <col min="223" max="224" width="13.44140625" bestFit="1" customWidth="1"/>
    <col min="225" max="227" width="12.77734375" bestFit="1" customWidth="1"/>
    <col min="228" max="231" width="13.44140625" bestFit="1" customWidth="1"/>
    <col min="232" max="236" width="12.77734375" bestFit="1" customWidth="1"/>
    <col min="237" max="237" width="13.44140625" bestFit="1" customWidth="1"/>
    <col min="238" max="238" width="12.77734375" bestFit="1" customWidth="1"/>
    <col min="239" max="242" width="13.44140625" bestFit="1" customWidth="1"/>
    <col min="243" max="243" width="12.77734375" bestFit="1" customWidth="1"/>
    <col min="244" max="245" width="13.44140625" bestFit="1" customWidth="1"/>
    <col min="246" max="246" width="12.77734375" bestFit="1" customWidth="1"/>
    <col min="247" max="247" width="13.44140625" bestFit="1" customWidth="1"/>
    <col min="248" max="248" width="12.77734375" bestFit="1" customWidth="1"/>
    <col min="249" max="251" width="13.44140625" bestFit="1" customWidth="1"/>
    <col min="252" max="256" width="12.77734375" bestFit="1" customWidth="1"/>
    <col min="257" max="257" width="10.21875" bestFit="1" customWidth="1"/>
    <col min="258" max="260" width="9.21875" bestFit="1" customWidth="1"/>
    <col min="261" max="261" width="7.6640625" bestFit="1" customWidth="1"/>
    <col min="262" max="265" width="9.21875" bestFit="1" customWidth="1"/>
    <col min="266" max="266" width="9.6640625" bestFit="1" customWidth="1"/>
    <col min="267" max="268" width="9.21875" bestFit="1" customWidth="1"/>
    <col min="269" max="269" width="10.21875" bestFit="1" customWidth="1"/>
    <col min="270" max="270" width="7.6640625" bestFit="1" customWidth="1"/>
    <col min="271" max="271" width="10.21875" bestFit="1" customWidth="1"/>
    <col min="272" max="272" width="8.6640625" bestFit="1" customWidth="1"/>
    <col min="273" max="273" width="9.21875" bestFit="1" customWidth="1"/>
    <col min="274" max="274" width="8.6640625" bestFit="1" customWidth="1"/>
    <col min="275" max="278" width="9.21875" bestFit="1" customWidth="1"/>
    <col min="279" max="280" width="8.6640625" bestFit="1" customWidth="1"/>
    <col min="281" max="281" width="9.6640625" bestFit="1" customWidth="1"/>
    <col min="282" max="282" width="9.21875" bestFit="1" customWidth="1"/>
    <col min="283" max="283" width="8.6640625" bestFit="1" customWidth="1"/>
    <col min="284" max="285" width="10.21875" bestFit="1" customWidth="1"/>
    <col min="286" max="286" width="8.6640625" bestFit="1" customWidth="1"/>
    <col min="287" max="287" width="9.21875" bestFit="1" customWidth="1"/>
    <col min="288" max="288" width="8.6640625" bestFit="1" customWidth="1"/>
    <col min="289" max="289" width="9.21875" bestFit="1" customWidth="1"/>
    <col min="290" max="290" width="9.6640625" bestFit="1" customWidth="1"/>
    <col min="291" max="295" width="9.21875" bestFit="1" customWidth="1"/>
    <col min="296" max="296" width="7.6640625" bestFit="1" customWidth="1"/>
    <col min="297" max="297" width="9.21875" bestFit="1" customWidth="1"/>
    <col min="298" max="298" width="8.6640625" bestFit="1" customWidth="1"/>
    <col min="299" max="299" width="9.21875" bestFit="1" customWidth="1"/>
    <col min="300" max="300" width="8.6640625" bestFit="1" customWidth="1"/>
    <col min="301" max="301" width="8.21875" bestFit="1" customWidth="1"/>
    <col min="302" max="302" width="9.21875" bestFit="1" customWidth="1"/>
    <col min="303" max="303" width="8.6640625" bestFit="1" customWidth="1"/>
    <col min="304" max="304" width="8.21875" bestFit="1" customWidth="1"/>
    <col min="305" max="306" width="9.21875" bestFit="1" customWidth="1"/>
    <col min="307" max="307" width="8.6640625" bestFit="1" customWidth="1"/>
    <col min="308" max="308" width="7.6640625" bestFit="1" customWidth="1"/>
    <col min="309" max="309" width="8.21875" bestFit="1" customWidth="1"/>
    <col min="310" max="311" width="8.6640625" bestFit="1" customWidth="1"/>
    <col min="312" max="312" width="6.6640625" bestFit="1" customWidth="1"/>
    <col min="313" max="313" width="8.6640625" bestFit="1" customWidth="1"/>
    <col min="314" max="314" width="9.21875" bestFit="1" customWidth="1"/>
    <col min="315" max="316" width="8.21875" bestFit="1" customWidth="1"/>
    <col min="317" max="317" width="9.21875" bestFit="1" customWidth="1"/>
    <col min="318" max="318" width="8.6640625" bestFit="1" customWidth="1"/>
    <col min="319" max="320" width="9.21875" bestFit="1" customWidth="1"/>
    <col min="321" max="322" width="8.6640625" bestFit="1" customWidth="1"/>
    <col min="323" max="323" width="8.21875" bestFit="1" customWidth="1"/>
    <col min="324" max="324" width="9.6640625" bestFit="1" customWidth="1"/>
    <col min="325" max="325" width="9.21875" bestFit="1" customWidth="1"/>
    <col min="326" max="326" width="9.6640625" bestFit="1" customWidth="1"/>
    <col min="327" max="327" width="9.21875" bestFit="1" customWidth="1"/>
    <col min="328" max="328" width="10.21875" bestFit="1" customWidth="1"/>
    <col min="329" max="329" width="9.21875" bestFit="1" customWidth="1"/>
    <col min="330" max="331" width="8.6640625" bestFit="1" customWidth="1"/>
    <col min="332" max="332" width="7.21875" bestFit="1" customWidth="1"/>
    <col min="333" max="333" width="9.21875" bestFit="1" customWidth="1"/>
    <col min="334" max="334" width="8.6640625" bestFit="1" customWidth="1"/>
    <col min="335" max="335" width="9.21875" bestFit="1" customWidth="1"/>
    <col min="336" max="336" width="8.6640625" bestFit="1" customWidth="1"/>
    <col min="337" max="337" width="8.21875" bestFit="1" customWidth="1"/>
    <col min="338" max="338" width="9.21875" bestFit="1" customWidth="1"/>
    <col min="339" max="339" width="8.21875" bestFit="1" customWidth="1"/>
    <col min="340" max="341" width="9.21875" bestFit="1" customWidth="1"/>
    <col min="342" max="342" width="8.6640625" bestFit="1" customWidth="1"/>
    <col min="343" max="343" width="9.21875" bestFit="1" customWidth="1"/>
    <col min="344" max="344" width="8.21875" bestFit="1" customWidth="1"/>
    <col min="345" max="346" width="9.21875" bestFit="1" customWidth="1"/>
    <col min="347" max="347" width="8.6640625" bestFit="1" customWidth="1"/>
    <col min="348" max="348" width="7.6640625" bestFit="1" customWidth="1"/>
    <col min="349" max="350" width="8.6640625" bestFit="1" customWidth="1"/>
    <col min="351" max="351" width="9.21875" bestFit="1" customWidth="1"/>
    <col min="352" max="352" width="8.21875" bestFit="1" customWidth="1"/>
    <col min="353" max="354" width="9.21875" bestFit="1" customWidth="1"/>
    <col min="355" max="355" width="7.6640625" bestFit="1" customWidth="1"/>
    <col min="356" max="357" width="8.6640625" bestFit="1" customWidth="1"/>
    <col min="358" max="358" width="9.21875" bestFit="1" customWidth="1"/>
    <col min="359" max="359" width="8.6640625" bestFit="1" customWidth="1"/>
    <col min="360" max="360" width="9.21875" bestFit="1" customWidth="1"/>
    <col min="361" max="361" width="7.6640625" bestFit="1" customWidth="1"/>
    <col min="362" max="362" width="9.21875" bestFit="1" customWidth="1"/>
    <col min="363" max="363" width="8.6640625" bestFit="1" customWidth="1"/>
    <col min="364" max="365" width="9.21875" bestFit="1" customWidth="1"/>
    <col min="366" max="366" width="8.21875" bestFit="1" customWidth="1"/>
    <col min="367" max="368" width="9.21875" bestFit="1" customWidth="1"/>
    <col min="369" max="371" width="8.6640625" bestFit="1" customWidth="1"/>
    <col min="372" max="372" width="7.6640625" bestFit="1" customWidth="1"/>
    <col min="373" max="374" width="8.6640625" bestFit="1" customWidth="1"/>
    <col min="375" max="376" width="9.21875" bestFit="1" customWidth="1"/>
    <col min="377" max="377" width="8.6640625" bestFit="1" customWidth="1"/>
    <col min="378" max="378" width="7.6640625" bestFit="1" customWidth="1"/>
    <col min="379" max="379" width="9.21875" bestFit="1" customWidth="1"/>
    <col min="380" max="380" width="8.6640625" bestFit="1" customWidth="1"/>
    <col min="381" max="381" width="7.6640625" bestFit="1" customWidth="1"/>
    <col min="382" max="382" width="9.21875" bestFit="1" customWidth="1"/>
    <col min="383" max="383" width="8.6640625" bestFit="1" customWidth="1"/>
    <col min="384" max="384" width="9.21875" bestFit="1" customWidth="1"/>
    <col min="385" max="386" width="8.21875" bestFit="1" customWidth="1"/>
    <col min="387" max="387" width="9.21875" bestFit="1" customWidth="1"/>
    <col min="388" max="388" width="7.6640625" bestFit="1" customWidth="1"/>
    <col min="389" max="389" width="8.21875" bestFit="1" customWidth="1"/>
    <col min="390" max="390" width="7.6640625" bestFit="1" customWidth="1"/>
    <col min="391" max="391" width="8.6640625" bestFit="1" customWidth="1"/>
    <col min="392" max="392" width="7.6640625" bestFit="1" customWidth="1"/>
    <col min="393" max="393" width="8.21875" bestFit="1" customWidth="1"/>
    <col min="394" max="395" width="8.6640625" bestFit="1" customWidth="1"/>
    <col min="396" max="396" width="8.21875" bestFit="1" customWidth="1"/>
    <col min="397" max="397" width="9.21875" bestFit="1" customWidth="1"/>
    <col min="398" max="398" width="8.6640625" bestFit="1" customWidth="1"/>
    <col min="399" max="399" width="8.21875" bestFit="1" customWidth="1"/>
    <col min="400" max="400" width="8.6640625" bestFit="1" customWidth="1"/>
    <col min="401" max="402" width="9.21875" bestFit="1" customWidth="1"/>
    <col min="403" max="403" width="7.6640625" bestFit="1" customWidth="1"/>
    <col min="404" max="404" width="9.21875" bestFit="1" customWidth="1"/>
    <col min="405" max="405" width="8.21875" bestFit="1" customWidth="1"/>
    <col min="406" max="406" width="9.21875" bestFit="1" customWidth="1"/>
    <col min="407" max="407" width="9.6640625" bestFit="1" customWidth="1"/>
    <col min="408" max="411" width="8.6640625" bestFit="1" customWidth="1"/>
    <col min="412" max="414" width="9.21875" bestFit="1" customWidth="1"/>
    <col min="415" max="416" width="8.6640625" bestFit="1" customWidth="1"/>
    <col min="417" max="418" width="9.21875" bestFit="1" customWidth="1"/>
    <col min="419" max="419" width="8.6640625" bestFit="1" customWidth="1"/>
    <col min="420" max="420" width="7.6640625" bestFit="1" customWidth="1"/>
    <col min="421" max="421" width="8.6640625" bestFit="1" customWidth="1"/>
    <col min="422" max="423" width="9.21875" bestFit="1" customWidth="1"/>
    <col min="424" max="424" width="8.6640625" bestFit="1" customWidth="1"/>
    <col min="425" max="425" width="7.6640625" bestFit="1" customWidth="1"/>
    <col min="426" max="426" width="8.6640625" bestFit="1" customWidth="1"/>
    <col min="427" max="427" width="7.6640625" bestFit="1" customWidth="1"/>
    <col min="428" max="428" width="8.6640625" bestFit="1" customWidth="1"/>
    <col min="429" max="429" width="9.21875" bestFit="1" customWidth="1"/>
    <col min="430" max="430" width="8.6640625" bestFit="1" customWidth="1"/>
    <col min="431" max="432" width="7.6640625" bestFit="1" customWidth="1"/>
    <col min="433" max="433" width="9.6640625" bestFit="1" customWidth="1"/>
    <col min="434" max="434" width="8.21875" bestFit="1" customWidth="1"/>
    <col min="435" max="435" width="9.21875" bestFit="1" customWidth="1"/>
    <col min="436" max="436" width="8.6640625" bestFit="1" customWidth="1"/>
    <col min="437" max="437" width="8.21875" bestFit="1" customWidth="1"/>
    <col min="438" max="438" width="9.21875" bestFit="1" customWidth="1"/>
    <col min="439" max="439" width="8.6640625" bestFit="1" customWidth="1"/>
    <col min="440" max="440" width="9.21875" bestFit="1" customWidth="1"/>
    <col min="441" max="442" width="8.6640625" bestFit="1" customWidth="1"/>
    <col min="443" max="443" width="9.21875" bestFit="1" customWidth="1"/>
    <col min="444" max="444" width="10.21875" bestFit="1" customWidth="1"/>
    <col min="445" max="445" width="9.21875" bestFit="1" customWidth="1"/>
    <col min="446" max="446" width="8.6640625" bestFit="1" customWidth="1"/>
    <col min="447" max="448" width="9.21875" bestFit="1" customWidth="1"/>
    <col min="449" max="450" width="8.6640625" bestFit="1" customWidth="1"/>
    <col min="451" max="452" width="8.21875" bestFit="1" customWidth="1"/>
    <col min="453" max="454" width="8.6640625" bestFit="1" customWidth="1"/>
    <col min="455" max="455" width="10.21875" bestFit="1" customWidth="1"/>
    <col min="456" max="456" width="8.6640625" bestFit="1" customWidth="1"/>
    <col min="457" max="458" width="9.21875" bestFit="1" customWidth="1"/>
    <col min="459" max="461" width="8.6640625" bestFit="1" customWidth="1"/>
    <col min="462" max="462" width="8.21875" bestFit="1" customWidth="1"/>
    <col min="463" max="463" width="7.6640625" bestFit="1" customWidth="1"/>
    <col min="464" max="465" width="8.6640625" bestFit="1" customWidth="1"/>
    <col min="466" max="466" width="9.21875" bestFit="1" customWidth="1"/>
    <col min="467" max="467" width="8.6640625" bestFit="1" customWidth="1"/>
    <col min="468" max="468" width="8.21875" bestFit="1" customWidth="1"/>
    <col min="469" max="472" width="9.21875" bestFit="1" customWidth="1"/>
    <col min="473" max="473" width="8.6640625" bestFit="1" customWidth="1"/>
    <col min="474" max="474" width="9.21875" bestFit="1" customWidth="1"/>
    <col min="475" max="477" width="7.6640625" bestFit="1" customWidth="1"/>
    <col min="478" max="478" width="8.6640625" bestFit="1" customWidth="1"/>
    <col min="479" max="479" width="7.21875" bestFit="1" customWidth="1"/>
    <col min="480" max="481" width="8.6640625" bestFit="1" customWidth="1"/>
    <col min="482" max="483" width="9.21875" bestFit="1" customWidth="1"/>
    <col min="484" max="484" width="8.6640625" bestFit="1" customWidth="1"/>
    <col min="485" max="485" width="9.21875" bestFit="1" customWidth="1"/>
    <col min="486" max="486" width="7.6640625" bestFit="1" customWidth="1"/>
    <col min="487" max="487" width="9.21875" bestFit="1" customWidth="1"/>
    <col min="488" max="488" width="7.21875" bestFit="1" customWidth="1"/>
    <col min="489" max="491" width="9.21875" bestFit="1" customWidth="1"/>
    <col min="492" max="493" width="8.6640625" bestFit="1" customWidth="1"/>
    <col min="494" max="494" width="9.21875" bestFit="1" customWidth="1"/>
    <col min="495" max="495" width="7.6640625" bestFit="1" customWidth="1"/>
    <col min="496" max="496" width="9.21875" bestFit="1" customWidth="1"/>
    <col min="497" max="497" width="7.6640625" bestFit="1" customWidth="1"/>
    <col min="498" max="498" width="8.21875" bestFit="1" customWidth="1"/>
    <col min="499" max="499" width="7.6640625" bestFit="1" customWidth="1"/>
    <col min="500" max="503" width="9.21875" bestFit="1" customWidth="1"/>
  </cols>
  <sheetData>
    <row r="1" spans="1:503" x14ac:dyDescent="0.3">
      <c r="A1" s="76" t="s">
        <v>19</v>
      </c>
      <c r="B1" s="76"/>
      <c r="C1" s="6"/>
      <c r="D1" s="9" t="s">
        <v>23</v>
      </c>
      <c r="E1" s="6"/>
      <c r="F1" s="6"/>
      <c r="G1" s="54" t="s">
        <v>40</v>
      </c>
    </row>
    <row r="2" spans="1:503" x14ac:dyDescent="0.3">
      <c r="A2" s="6">
        <v>1</v>
      </c>
      <c r="B2" s="7">
        <v>1.3596199999999998</v>
      </c>
      <c r="C2" s="6"/>
      <c r="D2" s="2">
        <v>-0.01</v>
      </c>
      <c r="E2" s="6"/>
      <c r="F2" s="6"/>
    </row>
    <row r="3" spans="1:503" x14ac:dyDescent="0.3">
      <c r="A3" s="6">
        <v>1</v>
      </c>
      <c r="B3" s="7">
        <v>-3.0715479999999999</v>
      </c>
      <c r="C3" s="6"/>
      <c r="D3" s="2">
        <v>-2.3289039999999996</v>
      </c>
      <c r="E3" s="6"/>
      <c r="F3" s="6"/>
      <c r="G3" s="55" t="s">
        <v>35</v>
      </c>
    </row>
    <row r="4" spans="1:503" x14ac:dyDescent="0.3">
      <c r="A4" s="6">
        <v>1</v>
      </c>
      <c r="B4" s="7">
        <v>-1.7006680000000001</v>
      </c>
      <c r="C4" s="6"/>
      <c r="D4" s="2">
        <v>-3.4412319999999998</v>
      </c>
      <c r="E4" s="6"/>
      <c r="F4" s="6"/>
      <c r="G4" s="55" t="s">
        <v>36</v>
      </c>
    </row>
    <row r="5" spans="1:503" x14ac:dyDescent="0.3">
      <c r="A5" s="6">
        <v>1</v>
      </c>
      <c r="B5" s="7">
        <v>6.1316000000000002E-2</v>
      </c>
      <c r="C5" s="6"/>
      <c r="D5" s="2">
        <v>-0.77028400000000008</v>
      </c>
      <c r="E5" s="6"/>
      <c r="F5" s="6"/>
      <c r="G5" s="55" t="s">
        <v>37</v>
      </c>
    </row>
    <row r="6" spans="1:503" x14ac:dyDescent="0.3">
      <c r="A6" s="6">
        <v>1</v>
      </c>
      <c r="B6" s="8">
        <v>1.1731399999999998</v>
      </c>
      <c r="C6" s="6"/>
      <c r="D6" s="2">
        <v>1.13534</v>
      </c>
      <c r="E6" s="6"/>
      <c r="F6" s="6"/>
      <c r="G6" s="55" t="s">
        <v>38</v>
      </c>
    </row>
    <row r="7" spans="1:503" x14ac:dyDescent="0.3">
      <c r="A7" s="6">
        <v>1</v>
      </c>
      <c r="B7" s="8">
        <v>0.14397199999999999</v>
      </c>
      <c r="C7" s="6"/>
      <c r="D7" s="2">
        <v>-3.7710999999999997</v>
      </c>
      <c r="E7" s="6"/>
      <c r="F7" s="6"/>
      <c r="G7" s="55" t="s">
        <v>39</v>
      </c>
    </row>
    <row r="8" spans="1:503" x14ac:dyDescent="0.3">
      <c r="A8" s="6">
        <v>1</v>
      </c>
      <c r="B8" s="7">
        <v>0.46955599999999997</v>
      </c>
      <c r="C8" s="6"/>
      <c r="D8" s="2">
        <v>-0.38547999999999999</v>
      </c>
      <c r="E8" s="6"/>
      <c r="F8" s="6"/>
    </row>
    <row r="9" spans="1:503" x14ac:dyDescent="0.3">
      <c r="A9" s="6">
        <v>1</v>
      </c>
      <c r="B9" s="7">
        <v>3.2788520000000001</v>
      </c>
      <c r="C9" s="6"/>
      <c r="D9" s="2">
        <v>0.74348000000000003</v>
      </c>
      <c r="E9" s="6"/>
      <c r="F9" s="6"/>
      <c r="G9" s="6" t="s">
        <v>20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 s="6">
        <v>1</v>
      </c>
      <c r="AX9" s="6">
        <v>1</v>
      </c>
      <c r="AY9" s="6">
        <v>1</v>
      </c>
      <c r="AZ9" s="6">
        <v>1</v>
      </c>
      <c r="BA9" s="6">
        <v>1</v>
      </c>
      <c r="BB9" s="6">
        <v>1</v>
      </c>
      <c r="BC9" s="6">
        <v>1</v>
      </c>
      <c r="BD9" s="6">
        <v>1</v>
      </c>
      <c r="BE9" s="6">
        <v>1</v>
      </c>
      <c r="BF9" s="6">
        <v>1</v>
      </c>
      <c r="BG9" s="6">
        <v>1</v>
      </c>
      <c r="BH9" s="6">
        <v>1</v>
      </c>
      <c r="BI9" s="6">
        <v>1</v>
      </c>
      <c r="BJ9" s="6">
        <v>1</v>
      </c>
      <c r="BK9" s="6">
        <v>1</v>
      </c>
      <c r="BL9" s="6">
        <v>1</v>
      </c>
      <c r="BM9" s="6">
        <v>1</v>
      </c>
      <c r="BN9" s="6">
        <v>1</v>
      </c>
      <c r="BO9" s="6">
        <v>1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1</v>
      </c>
      <c r="DQ9" s="6">
        <v>1</v>
      </c>
      <c r="DR9" s="6">
        <v>1</v>
      </c>
      <c r="DS9" s="6">
        <v>1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1</v>
      </c>
      <c r="ES9" s="6">
        <v>1</v>
      </c>
      <c r="ET9" s="6">
        <v>1</v>
      </c>
      <c r="EU9" s="6">
        <v>1</v>
      </c>
      <c r="EV9" s="6">
        <v>1</v>
      </c>
      <c r="EW9" s="6">
        <v>1</v>
      </c>
      <c r="EX9" s="6">
        <v>1</v>
      </c>
      <c r="EY9" s="6">
        <v>1</v>
      </c>
      <c r="EZ9" s="6">
        <v>1</v>
      </c>
      <c r="FA9" s="6">
        <v>1</v>
      </c>
      <c r="FB9" s="6">
        <v>1</v>
      </c>
      <c r="FC9" s="6">
        <v>1</v>
      </c>
      <c r="FD9" s="6">
        <v>1</v>
      </c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6">
        <v>1</v>
      </c>
      <c r="FK9" s="6">
        <v>1</v>
      </c>
      <c r="FL9" s="6">
        <v>1</v>
      </c>
      <c r="FM9" s="6">
        <v>1</v>
      </c>
      <c r="FN9" s="6">
        <v>1</v>
      </c>
      <c r="FO9" s="6">
        <v>1</v>
      </c>
      <c r="FP9" s="6">
        <v>1</v>
      </c>
      <c r="FQ9" s="6">
        <v>1</v>
      </c>
      <c r="FR9" s="6">
        <v>1</v>
      </c>
      <c r="FS9" s="6">
        <v>1</v>
      </c>
      <c r="FT9" s="6">
        <v>1</v>
      </c>
      <c r="FU9" s="6">
        <v>1</v>
      </c>
      <c r="FV9" s="6">
        <v>1</v>
      </c>
      <c r="FW9" s="6">
        <v>1</v>
      </c>
      <c r="FX9" s="6">
        <v>1</v>
      </c>
      <c r="FY9" s="6">
        <v>1</v>
      </c>
      <c r="FZ9" s="6">
        <v>1</v>
      </c>
      <c r="GA9" s="6">
        <v>1</v>
      </c>
      <c r="GB9" s="6">
        <v>1</v>
      </c>
      <c r="GC9" s="6">
        <v>1</v>
      </c>
      <c r="GD9" s="6">
        <v>1</v>
      </c>
      <c r="GE9" s="6">
        <v>1</v>
      </c>
      <c r="GF9" s="6">
        <v>1</v>
      </c>
      <c r="GG9" s="6">
        <v>1</v>
      </c>
      <c r="GH9" s="6">
        <v>1</v>
      </c>
      <c r="GI9" s="6">
        <v>1</v>
      </c>
      <c r="GJ9" s="6">
        <v>1</v>
      </c>
      <c r="GK9" s="6">
        <v>1</v>
      </c>
      <c r="GL9" s="6">
        <v>1</v>
      </c>
      <c r="GM9" s="6">
        <v>1</v>
      </c>
      <c r="GN9" s="6">
        <v>1</v>
      </c>
      <c r="GO9" s="6">
        <v>1</v>
      </c>
      <c r="GP9" s="6">
        <v>1</v>
      </c>
      <c r="GQ9" s="6">
        <v>1</v>
      </c>
      <c r="GR9" s="6">
        <v>1</v>
      </c>
      <c r="GS9" s="6">
        <v>1</v>
      </c>
      <c r="GT9" s="6">
        <v>1</v>
      </c>
      <c r="GU9" s="6">
        <v>1</v>
      </c>
      <c r="GV9" s="6">
        <v>1</v>
      </c>
      <c r="GW9" s="6">
        <v>1</v>
      </c>
      <c r="GX9" s="6">
        <v>1</v>
      </c>
      <c r="GY9" s="6">
        <v>1</v>
      </c>
      <c r="GZ9" s="6">
        <v>1</v>
      </c>
      <c r="HA9" s="6">
        <v>1</v>
      </c>
      <c r="HB9" s="6">
        <v>1</v>
      </c>
      <c r="HC9" s="6">
        <v>1</v>
      </c>
      <c r="HD9" s="6">
        <v>1</v>
      </c>
      <c r="HE9" s="6">
        <v>1</v>
      </c>
      <c r="HF9" s="6">
        <v>1</v>
      </c>
      <c r="HG9" s="6">
        <v>1</v>
      </c>
      <c r="HH9" s="6">
        <v>1</v>
      </c>
      <c r="HI9" s="6">
        <v>1</v>
      </c>
      <c r="HJ9" s="6">
        <v>1</v>
      </c>
      <c r="HK9" s="6">
        <v>1</v>
      </c>
      <c r="HL9" s="6">
        <v>1</v>
      </c>
      <c r="HM9" s="6">
        <v>1</v>
      </c>
      <c r="HN9" s="6">
        <v>1</v>
      </c>
      <c r="HO9" s="6">
        <v>1</v>
      </c>
      <c r="HP9" s="6">
        <v>1</v>
      </c>
      <c r="HQ9" s="6">
        <v>1</v>
      </c>
      <c r="HR9" s="6">
        <v>1</v>
      </c>
      <c r="HS9" s="6">
        <v>1</v>
      </c>
      <c r="HT9" s="6">
        <v>1</v>
      </c>
      <c r="HU9" s="6">
        <v>1</v>
      </c>
      <c r="HV9" s="6">
        <v>1</v>
      </c>
      <c r="HW9" s="6">
        <v>1</v>
      </c>
      <c r="HX9" s="6">
        <v>1</v>
      </c>
      <c r="HY9" s="6">
        <v>1</v>
      </c>
      <c r="HZ9" s="6">
        <v>1</v>
      </c>
      <c r="IA9" s="6">
        <v>1</v>
      </c>
      <c r="IB9" s="6">
        <v>1</v>
      </c>
      <c r="IC9" s="6">
        <v>1</v>
      </c>
      <c r="ID9" s="6">
        <v>1</v>
      </c>
      <c r="IE9" s="6">
        <v>1</v>
      </c>
      <c r="IF9" s="6">
        <v>1</v>
      </c>
      <c r="IG9" s="6">
        <v>1</v>
      </c>
      <c r="IH9" s="6">
        <v>1</v>
      </c>
      <c r="II9" s="6">
        <v>1</v>
      </c>
      <c r="IJ9" s="6">
        <v>1</v>
      </c>
      <c r="IK9" s="6">
        <v>1</v>
      </c>
      <c r="IL9" s="6">
        <v>1</v>
      </c>
      <c r="IM9" s="6">
        <v>1</v>
      </c>
      <c r="IN9" s="6">
        <v>1</v>
      </c>
      <c r="IO9" s="6">
        <v>1</v>
      </c>
      <c r="IP9" s="6">
        <v>1</v>
      </c>
      <c r="IQ9" s="6">
        <v>1</v>
      </c>
      <c r="IR9" s="6">
        <v>1</v>
      </c>
      <c r="IS9" s="6">
        <v>1</v>
      </c>
      <c r="IT9" s="6">
        <v>1</v>
      </c>
      <c r="IU9" s="6">
        <v>1</v>
      </c>
      <c r="IV9" s="6">
        <v>1</v>
      </c>
      <c r="IW9">
        <v>1</v>
      </c>
      <c r="IX9">
        <v>1</v>
      </c>
      <c r="IY9">
        <v>1</v>
      </c>
      <c r="IZ9">
        <v>1</v>
      </c>
      <c r="JA9">
        <v>1</v>
      </c>
      <c r="JB9">
        <v>1</v>
      </c>
      <c r="JC9">
        <v>1</v>
      </c>
      <c r="JD9">
        <v>1</v>
      </c>
      <c r="JE9">
        <v>1</v>
      </c>
      <c r="JF9">
        <v>1</v>
      </c>
      <c r="JG9">
        <v>1</v>
      </c>
      <c r="JH9">
        <v>1</v>
      </c>
      <c r="JI9">
        <v>1</v>
      </c>
      <c r="JJ9">
        <v>1</v>
      </c>
      <c r="JK9">
        <v>1</v>
      </c>
      <c r="JL9">
        <v>1</v>
      </c>
      <c r="JM9">
        <v>1</v>
      </c>
      <c r="JN9">
        <v>1</v>
      </c>
      <c r="JO9">
        <v>1</v>
      </c>
      <c r="JP9">
        <v>1</v>
      </c>
      <c r="JQ9">
        <v>1</v>
      </c>
      <c r="JR9">
        <v>1</v>
      </c>
      <c r="JS9">
        <v>1</v>
      </c>
      <c r="JT9">
        <v>1</v>
      </c>
      <c r="JU9">
        <v>1</v>
      </c>
      <c r="JV9">
        <v>1</v>
      </c>
      <c r="JW9">
        <v>1</v>
      </c>
      <c r="JX9">
        <v>1</v>
      </c>
      <c r="JY9">
        <v>1</v>
      </c>
      <c r="JZ9">
        <v>1</v>
      </c>
      <c r="KA9">
        <v>1</v>
      </c>
      <c r="KB9">
        <v>1</v>
      </c>
      <c r="KC9">
        <v>1</v>
      </c>
      <c r="KD9">
        <v>1</v>
      </c>
      <c r="KE9">
        <v>1</v>
      </c>
      <c r="KF9">
        <v>1</v>
      </c>
      <c r="KG9">
        <v>1</v>
      </c>
      <c r="KH9">
        <v>1</v>
      </c>
      <c r="KI9">
        <v>1</v>
      </c>
      <c r="KJ9">
        <v>1</v>
      </c>
      <c r="KK9">
        <v>1</v>
      </c>
      <c r="KL9">
        <v>1</v>
      </c>
      <c r="KM9">
        <v>1</v>
      </c>
      <c r="KN9">
        <v>1</v>
      </c>
      <c r="KO9">
        <v>1</v>
      </c>
      <c r="KP9">
        <v>1</v>
      </c>
      <c r="KQ9">
        <v>1</v>
      </c>
      <c r="KR9">
        <v>1</v>
      </c>
      <c r="KS9">
        <v>1</v>
      </c>
      <c r="KT9">
        <v>1</v>
      </c>
      <c r="KU9">
        <v>1</v>
      </c>
      <c r="KV9">
        <v>1</v>
      </c>
      <c r="KW9">
        <v>1</v>
      </c>
      <c r="KX9">
        <v>1</v>
      </c>
      <c r="KY9">
        <v>1</v>
      </c>
      <c r="KZ9">
        <v>1</v>
      </c>
      <c r="LA9">
        <v>1</v>
      </c>
      <c r="LB9">
        <v>1</v>
      </c>
      <c r="LC9">
        <v>1</v>
      </c>
      <c r="LD9">
        <v>1</v>
      </c>
      <c r="LE9">
        <v>1</v>
      </c>
      <c r="LF9">
        <v>1</v>
      </c>
      <c r="LG9">
        <v>1</v>
      </c>
      <c r="LH9">
        <v>1</v>
      </c>
      <c r="LI9">
        <v>1</v>
      </c>
      <c r="LJ9">
        <v>1</v>
      </c>
      <c r="LK9">
        <v>1</v>
      </c>
      <c r="LL9">
        <v>1</v>
      </c>
      <c r="LM9">
        <v>1</v>
      </c>
      <c r="LN9">
        <v>1</v>
      </c>
      <c r="LO9">
        <v>1</v>
      </c>
      <c r="LP9">
        <v>1</v>
      </c>
      <c r="LQ9">
        <v>1</v>
      </c>
      <c r="LR9">
        <v>1</v>
      </c>
      <c r="LS9">
        <v>1</v>
      </c>
      <c r="LT9">
        <v>1</v>
      </c>
      <c r="LU9">
        <v>1</v>
      </c>
      <c r="LV9">
        <v>1</v>
      </c>
      <c r="LW9">
        <v>1</v>
      </c>
      <c r="LX9">
        <v>1</v>
      </c>
      <c r="LY9">
        <v>1</v>
      </c>
      <c r="LZ9">
        <v>1</v>
      </c>
      <c r="MA9">
        <v>1</v>
      </c>
      <c r="MB9">
        <v>1</v>
      </c>
      <c r="MC9">
        <v>1</v>
      </c>
      <c r="MD9">
        <v>1</v>
      </c>
      <c r="ME9">
        <v>1</v>
      </c>
      <c r="MF9">
        <v>1</v>
      </c>
      <c r="MG9">
        <v>1</v>
      </c>
      <c r="MH9">
        <v>1</v>
      </c>
      <c r="MI9">
        <v>1</v>
      </c>
      <c r="MJ9">
        <v>1</v>
      </c>
      <c r="MK9">
        <v>1</v>
      </c>
      <c r="ML9">
        <v>1</v>
      </c>
      <c r="MM9">
        <v>1</v>
      </c>
      <c r="MN9">
        <v>1</v>
      </c>
      <c r="MO9">
        <v>1</v>
      </c>
      <c r="MP9">
        <v>1</v>
      </c>
      <c r="MQ9">
        <v>1</v>
      </c>
      <c r="MR9">
        <v>1</v>
      </c>
      <c r="MS9">
        <v>1</v>
      </c>
      <c r="MT9">
        <v>1</v>
      </c>
      <c r="MU9">
        <v>1</v>
      </c>
      <c r="MV9">
        <v>1</v>
      </c>
      <c r="MW9">
        <v>1</v>
      </c>
      <c r="MX9">
        <v>1</v>
      </c>
      <c r="MY9">
        <v>1</v>
      </c>
      <c r="MZ9">
        <v>1</v>
      </c>
      <c r="NA9">
        <v>1</v>
      </c>
      <c r="NB9">
        <v>1</v>
      </c>
      <c r="NC9">
        <v>1</v>
      </c>
      <c r="ND9">
        <v>1</v>
      </c>
      <c r="NE9">
        <v>1</v>
      </c>
      <c r="NF9">
        <v>1</v>
      </c>
      <c r="NG9">
        <v>1</v>
      </c>
      <c r="NH9">
        <v>1</v>
      </c>
      <c r="NI9">
        <v>1</v>
      </c>
      <c r="NJ9">
        <v>1</v>
      </c>
      <c r="NK9">
        <v>1</v>
      </c>
      <c r="NL9">
        <v>1</v>
      </c>
      <c r="NM9">
        <v>1</v>
      </c>
      <c r="NN9">
        <v>1</v>
      </c>
      <c r="NO9">
        <v>1</v>
      </c>
      <c r="NP9">
        <v>1</v>
      </c>
      <c r="NQ9">
        <v>1</v>
      </c>
      <c r="NR9">
        <v>1</v>
      </c>
      <c r="NS9">
        <v>1</v>
      </c>
      <c r="NT9">
        <v>1</v>
      </c>
      <c r="NU9">
        <v>1</v>
      </c>
      <c r="NV9">
        <v>1</v>
      </c>
      <c r="NW9">
        <v>1</v>
      </c>
      <c r="NX9">
        <v>1</v>
      </c>
      <c r="NY9">
        <v>1</v>
      </c>
      <c r="NZ9">
        <v>1</v>
      </c>
      <c r="OA9">
        <v>1</v>
      </c>
      <c r="OB9">
        <v>1</v>
      </c>
      <c r="OC9">
        <v>1</v>
      </c>
      <c r="OD9">
        <v>1</v>
      </c>
      <c r="OE9">
        <v>1</v>
      </c>
      <c r="OF9">
        <v>1</v>
      </c>
      <c r="OG9">
        <v>1</v>
      </c>
      <c r="OH9">
        <v>1</v>
      </c>
      <c r="OI9">
        <v>1</v>
      </c>
      <c r="OJ9">
        <v>1</v>
      </c>
      <c r="OK9">
        <v>1</v>
      </c>
      <c r="OL9">
        <v>1</v>
      </c>
      <c r="OM9">
        <v>1</v>
      </c>
      <c r="ON9">
        <v>1</v>
      </c>
      <c r="OO9">
        <v>1</v>
      </c>
      <c r="OP9">
        <v>1</v>
      </c>
      <c r="OQ9">
        <v>1</v>
      </c>
      <c r="OR9">
        <v>1</v>
      </c>
      <c r="OS9">
        <v>1</v>
      </c>
      <c r="OT9">
        <v>1</v>
      </c>
      <c r="OU9">
        <v>1</v>
      </c>
      <c r="OV9">
        <v>1</v>
      </c>
      <c r="OW9">
        <v>1</v>
      </c>
      <c r="OX9">
        <v>1</v>
      </c>
      <c r="OY9">
        <v>1</v>
      </c>
      <c r="OZ9">
        <v>1</v>
      </c>
      <c r="PA9">
        <v>1</v>
      </c>
      <c r="PB9">
        <v>1</v>
      </c>
      <c r="PC9">
        <v>1</v>
      </c>
      <c r="PD9">
        <v>1</v>
      </c>
      <c r="PE9">
        <v>1</v>
      </c>
      <c r="PF9">
        <v>1</v>
      </c>
      <c r="PG9">
        <v>1</v>
      </c>
      <c r="PH9">
        <v>1</v>
      </c>
      <c r="PI9">
        <v>1</v>
      </c>
      <c r="PJ9">
        <v>1</v>
      </c>
      <c r="PK9">
        <v>1</v>
      </c>
      <c r="PL9">
        <v>1</v>
      </c>
      <c r="PM9">
        <v>1</v>
      </c>
      <c r="PN9">
        <v>1</v>
      </c>
      <c r="PO9">
        <v>1</v>
      </c>
      <c r="PP9">
        <v>1</v>
      </c>
      <c r="PQ9">
        <v>1</v>
      </c>
      <c r="PR9">
        <v>1</v>
      </c>
      <c r="PS9">
        <v>1</v>
      </c>
      <c r="PT9">
        <v>1</v>
      </c>
      <c r="PU9">
        <v>1</v>
      </c>
      <c r="PV9">
        <v>1</v>
      </c>
      <c r="PW9">
        <v>1</v>
      </c>
      <c r="PX9">
        <v>1</v>
      </c>
      <c r="PY9">
        <v>1</v>
      </c>
      <c r="PZ9">
        <v>1</v>
      </c>
      <c r="QA9">
        <v>1</v>
      </c>
      <c r="QB9">
        <v>1</v>
      </c>
      <c r="QC9">
        <v>1</v>
      </c>
      <c r="QD9">
        <v>1</v>
      </c>
      <c r="QE9">
        <v>1</v>
      </c>
      <c r="QF9">
        <v>1</v>
      </c>
      <c r="QG9">
        <v>1</v>
      </c>
      <c r="QH9">
        <v>1</v>
      </c>
      <c r="QI9">
        <v>1</v>
      </c>
      <c r="QJ9">
        <v>1</v>
      </c>
      <c r="QK9">
        <v>1</v>
      </c>
      <c r="QL9">
        <v>1</v>
      </c>
      <c r="QM9">
        <v>1</v>
      </c>
      <c r="QN9">
        <v>1</v>
      </c>
      <c r="QO9">
        <v>1</v>
      </c>
      <c r="QP9">
        <v>1</v>
      </c>
      <c r="QQ9">
        <v>1</v>
      </c>
      <c r="QR9">
        <v>1</v>
      </c>
      <c r="QS9">
        <v>1</v>
      </c>
      <c r="QT9">
        <v>1</v>
      </c>
      <c r="QU9">
        <v>1</v>
      </c>
      <c r="QV9">
        <v>1</v>
      </c>
      <c r="QW9">
        <v>1</v>
      </c>
      <c r="QX9">
        <v>1</v>
      </c>
      <c r="QY9">
        <v>1</v>
      </c>
      <c r="QZ9">
        <v>1</v>
      </c>
      <c r="RA9">
        <v>1</v>
      </c>
      <c r="RB9">
        <v>1</v>
      </c>
      <c r="RC9">
        <v>1</v>
      </c>
      <c r="RD9">
        <v>1</v>
      </c>
      <c r="RE9">
        <v>1</v>
      </c>
      <c r="RF9">
        <v>1</v>
      </c>
      <c r="RG9">
        <v>1</v>
      </c>
      <c r="RH9">
        <v>1</v>
      </c>
      <c r="RI9">
        <v>1</v>
      </c>
      <c r="RJ9">
        <v>1</v>
      </c>
      <c r="RK9">
        <v>1</v>
      </c>
      <c r="RL9">
        <v>1</v>
      </c>
      <c r="RM9">
        <v>1</v>
      </c>
      <c r="RN9">
        <v>1</v>
      </c>
      <c r="RO9">
        <v>1</v>
      </c>
      <c r="RP9">
        <v>1</v>
      </c>
      <c r="RQ9">
        <v>1</v>
      </c>
      <c r="RR9">
        <v>1</v>
      </c>
      <c r="RS9">
        <v>1</v>
      </c>
      <c r="RT9">
        <v>1</v>
      </c>
      <c r="RU9">
        <v>1</v>
      </c>
      <c r="RV9">
        <v>1</v>
      </c>
      <c r="RW9">
        <v>1</v>
      </c>
      <c r="RX9">
        <v>1</v>
      </c>
      <c r="RY9">
        <v>1</v>
      </c>
      <c r="RZ9">
        <v>1</v>
      </c>
      <c r="SA9">
        <v>1</v>
      </c>
      <c r="SB9">
        <v>1</v>
      </c>
      <c r="SC9">
        <v>1</v>
      </c>
      <c r="SD9">
        <v>1</v>
      </c>
      <c r="SE9">
        <v>1</v>
      </c>
      <c r="SF9">
        <v>1</v>
      </c>
      <c r="SG9">
        <v>1</v>
      </c>
      <c r="SH9">
        <v>1</v>
      </c>
      <c r="SI9">
        <v>1</v>
      </c>
    </row>
    <row r="10" spans="1:503" x14ac:dyDescent="0.3">
      <c r="A10" s="6">
        <v>1</v>
      </c>
      <c r="B10" s="7">
        <v>-0.118612</v>
      </c>
      <c r="C10" s="6"/>
      <c r="D10" s="2">
        <v>-1.1349279999999999</v>
      </c>
      <c r="E10" s="6"/>
      <c r="F10" s="6"/>
      <c r="G10" s="6"/>
      <c r="H10" s="50">
        <v>1.3596199999999998</v>
      </c>
      <c r="I10" s="50">
        <v>-3.0715479999999999</v>
      </c>
      <c r="J10" s="50">
        <v>-1.7006680000000001</v>
      </c>
      <c r="K10" s="50">
        <v>6.1316000000000002E-2</v>
      </c>
      <c r="L10" s="51">
        <v>1.1731399999999998</v>
      </c>
      <c r="M10" s="51">
        <v>0.14397199999999999</v>
      </c>
      <c r="N10" s="50">
        <v>0.46955599999999997</v>
      </c>
      <c r="O10" s="50">
        <v>3.2788520000000001</v>
      </c>
      <c r="P10" s="50">
        <v>-0.118612</v>
      </c>
      <c r="Q10" s="50">
        <v>0.91937600000000008</v>
      </c>
      <c r="R10" s="50">
        <v>2.2955480000000006</v>
      </c>
      <c r="S10" s="50">
        <v>-3.4994439999999996</v>
      </c>
      <c r="T10" s="50">
        <v>2.4210440000000002</v>
      </c>
      <c r="U10" s="50">
        <v>3.3126200000000003</v>
      </c>
      <c r="V10" s="50">
        <v>0.87779600000000002</v>
      </c>
      <c r="W10" s="50">
        <v>-4.4658639999999998</v>
      </c>
      <c r="X10" s="50">
        <v>1.2021200000000001</v>
      </c>
      <c r="Y10" s="50">
        <v>2.6758160000000002</v>
      </c>
      <c r="Z10" s="50">
        <v>5.019164</v>
      </c>
      <c r="AA10" s="50">
        <v>-2.0892519999999997</v>
      </c>
      <c r="AB10" s="50">
        <v>0.71248400000000001</v>
      </c>
      <c r="AC10" s="50">
        <v>-1.7999560000000001</v>
      </c>
      <c r="AD10" s="50">
        <v>-3.123208</v>
      </c>
      <c r="AE10" s="50">
        <v>-1.116784</v>
      </c>
      <c r="AF10" s="50">
        <v>-0.80178399999999994</v>
      </c>
      <c r="AG10" s="50">
        <v>1.6499239999999997</v>
      </c>
      <c r="AH10" s="50">
        <v>1.2449600000000001</v>
      </c>
      <c r="AI10" s="50">
        <v>3.2198840000000004</v>
      </c>
      <c r="AJ10" s="50">
        <v>3.1014439999999999</v>
      </c>
      <c r="AK10" s="50">
        <v>-2.7447039999999996</v>
      </c>
      <c r="AL10" s="50">
        <v>0.17219599999999999</v>
      </c>
      <c r="AM10" s="50">
        <v>2.8287800000000005</v>
      </c>
      <c r="AN10" s="50">
        <v>-2.1751839999999993</v>
      </c>
      <c r="AO10" s="50">
        <v>3.1148000000000002</v>
      </c>
      <c r="AP10" s="50">
        <v>2.5102519999999999</v>
      </c>
      <c r="AQ10" s="50">
        <v>1.7124200000000001</v>
      </c>
      <c r="AR10" s="50">
        <v>2.347712</v>
      </c>
      <c r="AS10" s="50">
        <v>0.71021599999999996</v>
      </c>
      <c r="AT10" s="50">
        <v>7.1553680000000002</v>
      </c>
      <c r="AU10" s="50">
        <v>0.59278399999999998</v>
      </c>
      <c r="AV10" s="50">
        <v>4.4796320000000005</v>
      </c>
      <c r="AW10" s="50">
        <v>-1.06084</v>
      </c>
      <c r="AX10" s="50">
        <v>-3.2061159999999997</v>
      </c>
      <c r="AY10" s="50">
        <v>-0.97667199999999998</v>
      </c>
      <c r="AZ10" s="50">
        <v>7.0482680000000002</v>
      </c>
      <c r="BA10" s="50">
        <v>-2.9027079999999996</v>
      </c>
      <c r="BB10" s="50">
        <v>-2.0360799999999997</v>
      </c>
      <c r="BC10" s="50">
        <v>-3.1671999999999999E-2</v>
      </c>
      <c r="BD10" s="50">
        <v>-4.8766239999999996</v>
      </c>
      <c r="BE10" s="50">
        <v>-4.8088360000000003</v>
      </c>
      <c r="BF10" s="50">
        <v>1.2474799999999999</v>
      </c>
      <c r="BG10" s="50">
        <v>5.0413399999999999</v>
      </c>
      <c r="BH10" s="50">
        <v>-0.19975600000000004</v>
      </c>
      <c r="BI10" s="50">
        <v>0.95390000000000008</v>
      </c>
      <c r="BJ10" s="50">
        <v>0.60336800000000002</v>
      </c>
      <c r="BK10" s="50">
        <v>0.85032799999999997</v>
      </c>
      <c r="BL10" s="50">
        <v>-3.8577879999999998</v>
      </c>
      <c r="BM10" s="50">
        <v>-3.5213679999999998</v>
      </c>
      <c r="BN10" s="50">
        <v>7.2908000000000001E-2</v>
      </c>
      <c r="BO10" s="50">
        <v>1.8303559999999999</v>
      </c>
      <c r="BP10" s="50">
        <v>-1.7430039999999998</v>
      </c>
      <c r="BQ10" s="50">
        <v>-2.0282679999999993</v>
      </c>
      <c r="BR10" s="50">
        <v>4.2036920000000002</v>
      </c>
      <c r="BS10" s="50">
        <v>2.0342240000000005</v>
      </c>
      <c r="BT10" s="50">
        <v>-4.3012000000000009E-2</v>
      </c>
      <c r="BU10" s="50">
        <v>0.12230000000000001</v>
      </c>
      <c r="BV10" s="50">
        <v>1.1524760000000001</v>
      </c>
      <c r="BW10" s="50">
        <v>0.52423999999999993</v>
      </c>
      <c r="BX10" s="50">
        <v>3.4449200000000002</v>
      </c>
      <c r="BY10" s="50">
        <v>2.8685960000000006</v>
      </c>
      <c r="BZ10" s="50">
        <v>1.7718919999999998</v>
      </c>
      <c r="CA10" s="50">
        <v>5.0816600000000003</v>
      </c>
      <c r="CB10" s="50">
        <v>4.3233920000000001</v>
      </c>
      <c r="CC10" s="50">
        <v>-8.8191639999999989</v>
      </c>
      <c r="CD10" s="50">
        <v>0.81983600000000001</v>
      </c>
      <c r="CE10" s="50">
        <v>3.0752359999999999</v>
      </c>
      <c r="CF10" s="50">
        <v>-1.5968440000000002</v>
      </c>
      <c r="CG10" s="50">
        <v>2.742848</v>
      </c>
      <c r="CH10" s="50">
        <v>-0.31844800000000001</v>
      </c>
      <c r="CI10" s="50">
        <v>-8.0560000000000007E-2</v>
      </c>
      <c r="CJ10" s="50">
        <v>3.3988040000000006</v>
      </c>
      <c r="CK10" s="50">
        <v>5.7660920000000004</v>
      </c>
      <c r="CL10" s="50">
        <v>1.6322839999999998</v>
      </c>
      <c r="CM10" s="50">
        <v>-2.8014039999999993</v>
      </c>
      <c r="CN10" s="50">
        <v>0.23847199999999996</v>
      </c>
      <c r="CO10" s="50">
        <v>3.0853159999999997</v>
      </c>
      <c r="CP10" s="50">
        <v>7.4154320000000009</v>
      </c>
      <c r="CQ10" s="50">
        <v>-5.7205719999999989</v>
      </c>
      <c r="CR10" s="50">
        <v>4.4410759999999998</v>
      </c>
      <c r="CS10" s="50">
        <v>3.567644</v>
      </c>
      <c r="CT10" s="50">
        <v>-2.0998359999999998</v>
      </c>
      <c r="CU10" s="50">
        <v>-1.01674</v>
      </c>
      <c r="CV10" s="50">
        <v>-0.19446400000000003</v>
      </c>
      <c r="CW10" s="50">
        <v>-8.7120639999999998</v>
      </c>
      <c r="CX10" s="50">
        <v>-4.5815320000000002</v>
      </c>
      <c r="CY10" s="50">
        <v>4.0882760000000005</v>
      </c>
      <c r="CZ10" s="50">
        <v>1.8711800000000001</v>
      </c>
      <c r="DA10" s="50">
        <v>-8.1327159999999985</v>
      </c>
      <c r="DB10" s="50">
        <v>-8.4018519999999999</v>
      </c>
      <c r="DC10" s="50">
        <v>3.3277400000000004</v>
      </c>
      <c r="DD10" s="50">
        <v>-0.71358400000000011</v>
      </c>
      <c r="DE10" s="50">
        <v>-3.9245679999999994</v>
      </c>
      <c r="DF10" s="50">
        <v>-2.0385999999999997</v>
      </c>
      <c r="DG10" s="50">
        <v>-7.4259999999999993E-2</v>
      </c>
      <c r="DH10" s="50">
        <v>2.3184800000000001</v>
      </c>
      <c r="DI10" s="50">
        <v>7.8075439999999992</v>
      </c>
      <c r="DJ10" s="50">
        <v>-1.9315</v>
      </c>
      <c r="DK10" s="50">
        <v>-0.11584</v>
      </c>
      <c r="DL10" s="50">
        <v>0.68274799999999991</v>
      </c>
      <c r="DM10" s="50">
        <v>0.56128400000000001</v>
      </c>
      <c r="DN10" s="50">
        <v>1.8086840000000002</v>
      </c>
      <c r="DO10" s="50">
        <v>2.9699000000000004</v>
      </c>
      <c r="DP10" s="50">
        <v>3.4353440000000002</v>
      </c>
      <c r="DQ10" s="50">
        <v>4.9365080000000008</v>
      </c>
      <c r="DR10" s="50">
        <v>-4.7105559999999995</v>
      </c>
      <c r="DS10" s="50">
        <v>2.0503520000000002</v>
      </c>
      <c r="DT10" s="50">
        <v>-8.158672000000001</v>
      </c>
      <c r="DU10" s="50">
        <v>2.4253280000000004</v>
      </c>
      <c r="DV10" s="50">
        <v>0.41184799999999999</v>
      </c>
      <c r="DW10" s="50">
        <v>0.23393600000000001</v>
      </c>
      <c r="DX10" s="50">
        <v>7.3673000000000011</v>
      </c>
      <c r="DY10" s="50">
        <v>1.9621519999999999</v>
      </c>
      <c r="DZ10" s="50">
        <v>14.196248000000002</v>
      </c>
      <c r="EA10" s="50">
        <v>16.979839999999996</v>
      </c>
      <c r="EB10" s="50">
        <v>0.77044400000000002</v>
      </c>
      <c r="EC10" s="50">
        <v>-4.7949760000000001</v>
      </c>
      <c r="ED10" s="50">
        <v>-7.539256</v>
      </c>
      <c r="EE10" s="50">
        <v>0.22687999999999997</v>
      </c>
      <c r="EF10" s="50">
        <v>-0.47519199999999995</v>
      </c>
      <c r="EG10" s="50">
        <v>0.19134799999999999</v>
      </c>
      <c r="EH10" s="50">
        <v>4.3377560000000006</v>
      </c>
      <c r="EI10" s="50">
        <v>1.1406319999999999</v>
      </c>
      <c r="EJ10" s="50">
        <v>-10.169884</v>
      </c>
      <c r="EK10" s="50">
        <v>5.2217719999999996</v>
      </c>
      <c r="EL10" s="50">
        <v>-0.75793600000000005</v>
      </c>
      <c r="EM10" s="50">
        <v>1.4974639999999999</v>
      </c>
      <c r="EN10" s="50">
        <v>3.2884280000000001</v>
      </c>
      <c r="EO10" s="50">
        <v>5.0657840000000007</v>
      </c>
      <c r="EP10" s="50">
        <v>10.370636000000001</v>
      </c>
      <c r="EQ10" s="50">
        <v>-6.0330519999999996</v>
      </c>
      <c r="ER10" s="50">
        <v>0.92567600000000005</v>
      </c>
      <c r="ES10" s="50">
        <v>1.2018679999999999</v>
      </c>
      <c r="ET10" s="50">
        <v>2.5609039999999998</v>
      </c>
      <c r="EU10" s="50">
        <v>7.5452120000000003</v>
      </c>
      <c r="EV10" s="50">
        <v>5.0012720000000002</v>
      </c>
      <c r="EW10" s="50">
        <v>0.22158799999999998</v>
      </c>
      <c r="EX10" s="50">
        <v>-8.6422600000000003</v>
      </c>
      <c r="EY10" s="50">
        <v>0.18429199999999998</v>
      </c>
      <c r="EZ10" s="50">
        <v>1.8837799999999998</v>
      </c>
      <c r="FA10" s="50">
        <v>4.9990040000000002</v>
      </c>
      <c r="FB10" s="50">
        <v>5.7928040000000012</v>
      </c>
      <c r="FC10" s="50">
        <v>8.2467800000000011</v>
      </c>
      <c r="FD10" s="50">
        <v>-3.7290159999999997</v>
      </c>
      <c r="FE10" s="50">
        <v>-0.58934799999999998</v>
      </c>
      <c r="FF10" s="50">
        <v>0.29769200000000001</v>
      </c>
      <c r="FG10" s="50">
        <v>3.5416880000000002</v>
      </c>
      <c r="FH10" s="50">
        <v>3.7944440000000004</v>
      </c>
      <c r="FI10" s="50">
        <v>7.55504</v>
      </c>
      <c r="FJ10" s="50">
        <v>-0.29098000000000002</v>
      </c>
      <c r="FK10" s="50">
        <v>4.7878280000000002</v>
      </c>
      <c r="FL10" s="50">
        <v>2.3199920000000001</v>
      </c>
      <c r="FM10" s="50">
        <v>-1.3849119999999999</v>
      </c>
      <c r="FN10" s="50">
        <v>0.88283600000000007</v>
      </c>
      <c r="FO10" s="50">
        <v>5.3049320000000009</v>
      </c>
      <c r="FP10" s="50">
        <v>6.016832</v>
      </c>
      <c r="FQ10" s="50">
        <v>0.53179999999999994</v>
      </c>
      <c r="FR10" s="50">
        <v>-7.2721359999999997</v>
      </c>
      <c r="FS10" s="50">
        <v>2.14208</v>
      </c>
      <c r="FT10" s="50">
        <v>1.3820480000000002</v>
      </c>
      <c r="FU10" s="50">
        <v>3.6056960000000005</v>
      </c>
      <c r="FV10" s="50">
        <v>-2.6887599999999994</v>
      </c>
      <c r="FW10" s="50">
        <v>2.30966</v>
      </c>
      <c r="FX10" s="50">
        <v>-5.1255999999999995</v>
      </c>
      <c r="FY10" s="50">
        <v>1.6988120000000002</v>
      </c>
      <c r="FZ10" s="50">
        <v>0.359684</v>
      </c>
      <c r="GA10" s="50">
        <v>-5.4700839999999999</v>
      </c>
      <c r="GB10" s="50">
        <v>-7.8291999999999987E-2</v>
      </c>
      <c r="GC10" s="50">
        <v>7.1034560000000004</v>
      </c>
      <c r="GD10" s="50">
        <v>-6.0413680000000003</v>
      </c>
      <c r="GE10" s="50">
        <v>2.7650239999999999</v>
      </c>
      <c r="GF10" s="50">
        <v>1.7565199999999999</v>
      </c>
      <c r="GG10" s="50">
        <v>1.3054399999999999</v>
      </c>
      <c r="GH10" s="50">
        <v>6.2280080000000009</v>
      </c>
      <c r="GI10" s="50">
        <v>-1.5444279999999999</v>
      </c>
      <c r="GJ10" s="50">
        <v>0.97935199999999989</v>
      </c>
      <c r="GK10" s="50">
        <v>6.664472</v>
      </c>
      <c r="GL10" s="50">
        <v>0.70215200000000011</v>
      </c>
      <c r="GM10" s="50">
        <v>0.30852800000000002</v>
      </c>
      <c r="GN10" s="50">
        <v>-7.1748639999999995</v>
      </c>
      <c r="GO10" s="50">
        <v>2.8304000000000003E-2</v>
      </c>
      <c r="GP10" s="50">
        <v>0.70769599999999999</v>
      </c>
      <c r="GQ10" s="50">
        <v>1.910744</v>
      </c>
      <c r="GR10" s="50">
        <v>-11.195523999999999</v>
      </c>
      <c r="GS10" s="50">
        <v>-0.61606000000000005</v>
      </c>
      <c r="GT10" s="50">
        <v>4.4294840000000004</v>
      </c>
      <c r="GU10" s="50">
        <v>-0.77859999999999996</v>
      </c>
      <c r="GV10" s="50">
        <v>-1.9808919999999999</v>
      </c>
      <c r="GW10" s="50">
        <v>-1.8458200000000002</v>
      </c>
      <c r="GX10" s="50">
        <v>-13.376332</v>
      </c>
      <c r="GY10" s="50">
        <v>3.3264800000000001</v>
      </c>
      <c r="GZ10" s="50">
        <v>1.5423199999999999</v>
      </c>
      <c r="HA10" s="50">
        <v>5.868404</v>
      </c>
      <c r="HB10" s="50">
        <v>0.10970000000000001</v>
      </c>
      <c r="HC10" s="50">
        <v>9.8547919999999998</v>
      </c>
      <c r="HD10" s="50">
        <v>-0.51803200000000005</v>
      </c>
      <c r="HE10" s="50">
        <v>0.65452399999999999</v>
      </c>
      <c r="HF10" s="50">
        <v>-0.55936000000000008</v>
      </c>
      <c r="HG10" s="50">
        <v>0.97506800000000005</v>
      </c>
      <c r="HH10" s="50">
        <v>-7.2149320000000001</v>
      </c>
      <c r="HI10" s="50">
        <v>-8.5444840000000006</v>
      </c>
      <c r="HJ10" s="50">
        <v>-2.512E-2</v>
      </c>
      <c r="HK10" s="50">
        <v>2.5268839999999999</v>
      </c>
      <c r="HL10" s="50">
        <v>1.688984</v>
      </c>
      <c r="HM10" s="50">
        <v>0.16287199999999999</v>
      </c>
      <c r="HN10" s="50">
        <v>7.4386160000000006</v>
      </c>
      <c r="HO10" s="50">
        <v>-9.445132000000001</v>
      </c>
      <c r="HP10" s="50">
        <v>-0.188164</v>
      </c>
      <c r="HQ10" s="50">
        <v>10.481768000000001</v>
      </c>
      <c r="HR10" s="50">
        <v>3.0883400000000005</v>
      </c>
      <c r="HS10" s="50">
        <v>11.516731999999999</v>
      </c>
      <c r="HT10" s="50">
        <v>-1.7800480000000001</v>
      </c>
      <c r="HU10" s="50">
        <v>-3.0695319999999997</v>
      </c>
      <c r="HV10" s="50">
        <v>-2.8858239999999999</v>
      </c>
      <c r="HW10" s="50">
        <v>-9.0142119999999988</v>
      </c>
      <c r="HX10" s="50">
        <v>3.2632279999999998</v>
      </c>
      <c r="HY10" s="50">
        <v>0.37127599999999994</v>
      </c>
      <c r="HZ10" s="50">
        <v>10.723436</v>
      </c>
      <c r="IA10" s="50">
        <v>0.30374000000000001</v>
      </c>
      <c r="IB10" s="50">
        <v>6.4069280000000006</v>
      </c>
      <c r="IC10" s="50">
        <v>-0.64781199999999994</v>
      </c>
      <c r="ID10" s="50">
        <v>4.9909400000000002</v>
      </c>
      <c r="IE10" s="50">
        <v>-11.431143999999998</v>
      </c>
      <c r="IF10" s="50">
        <v>-1.2442960000000001</v>
      </c>
      <c r="IG10" s="50">
        <v>-7.6511440000000004</v>
      </c>
      <c r="IH10" s="50">
        <v>-0.73928799999999995</v>
      </c>
      <c r="II10" s="50">
        <v>0.83369599999999999</v>
      </c>
      <c r="IJ10" s="50">
        <v>-9.7137639999999994</v>
      </c>
      <c r="IK10" s="50">
        <v>-1.2601720000000001</v>
      </c>
      <c r="IL10" s="50">
        <v>-5.4159039999999994</v>
      </c>
      <c r="IM10" s="50">
        <v>-0.11987199999999999</v>
      </c>
      <c r="IN10" s="50">
        <v>2.5780400000000001</v>
      </c>
      <c r="IO10" s="50">
        <v>-14.392647999999999</v>
      </c>
      <c r="IP10" s="50">
        <v>-0.73575999999999997</v>
      </c>
      <c r="IQ10" s="50">
        <v>-0.13020400000000001</v>
      </c>
      <c r="IR10" s="50">
        <v>6.4255759999999995</v>
      </c>
      <c r="IS10" s="50">
        <v>10.053116000000001</v>
      </c>
      <c r="IT10" s="50">
        <v>15.837272</v>
      </c>
      <c r="IU10" s="50">
        <v>0.36497599999999997</v>
      </c>
      <c r="IV10" s="50">
        <v>1.9001600000000001</v>
      </c>
      <c r="IW10" s="52">
        <v>-11.691208</v>
      </c>
      <c r="IX10" s="52">
        <v>-8.0477919999999994</v>
      </c>
      <c r="IY10" s="52">
        <v>-6.8460039999999998</v>
      </c>
      <c r="IZ10" s="52">
        <v>-4.0951719999999998</v>
      </c>
      <c r="JA10" s="52">
        <v>0.54591199999999995</v>
      </c>
      <c r="JB10" s="52">
        <v>-1.4610160000000001</v>
      </c>
      <c r="JC10" s="52">
        <v>-4.9683519999999994</v>
      </c>
      <c r="JD10" s="52">
        <v>-8.1841240000000006</v>
      </c>
      <c r="JE10" s="52">
        <v>-2.167624</v>
      </c>
      <c r="JF10" s="52">
        <v>13.601276</v>
      </c>
      <c r="JG10" s="52">
        <v>-5.4262360000000003</v>
      </c>
      <c r="JH10" s="52">
        <v>-3.6733239999999996</v>
      </c>
      <c r="JI10" s="52">
        <v>-14.488156</v>
      </c>
      <c r="JJ10" s="52">
        <v>0.86544799999999988</v>
      </c>
      <c r="JK10" s="52">
        <v>-10.390132000000001</v>
      </c>
      <c r="JL10" s="52">
        <v>1.7003239999999999</v>
      </c>
      <c r="JM10" s="52">
        <v>-2.6459199999999998</v>
      </c>
      <c r="JN10" s="52">
        <v>1.9611440000000002</v>
      </c>
      <c r="JO10" s="52">
        <v>-8.9383600000000012</v>
      </c>
      <c r="JP10" s="52">
        <v>-5.4650439999999998</v>
      </c>
      <c r="JQ10" s="52">
        <v>-2.9594079999999998</v>
      </c>
      <c r="JR10" s="52">
        <v>-2.0212119999999998</v>
      </c>
      <c r="JS10" s="52">
        <v>2.9444480000000008</v>
      </c>
      <c r="JT10" s="52">
        <v>5.9263640000000004</v>
      </c>
      <c r="JU10" s="52">
        <v>14.663456</v>
      </c>
      <c r="JV10" s="52">
        <v>-6.8802760000000003</v>
      </c>
      <c r="JW10" s="52">
        <v>1.9472839999999998</v>
      </c>
      <c r="JX10" s="52">
        <v>-11.974203999999999</v>
      </c>
      <c r="JY10" s="52">
        <v>-10.294624000000001</v>
      </c>
      <c r="JZ10" s="52">
        <v>2.3638400000000002</v>
      </c>
      <c r="KA10" s="52">
        <v>-8.0430039999999998</v>
      </c>
      <c r="KB10" s="52">
        <v>1.2978799999999999</v>
      </c>
      <c r="KC10" s="52">
        <v>-8.8471360000000008</v>
      </c>
      <c r="KD10" s="52">
        <v>14.035472</v>
      </c>
      <c r="KE10" s="52">
        <v>-4.1087800000000003</v>
      </c>
      <c r="KF10" s="52">
        <v>-6.4685079999999999</v>
      </c>
      <c r="KG10" s="52">
        <v>-4.3307919999999989</v>
      </c>
      <c r="KH10" s="52">
        <v>-4.1697639999999998</v>
      </c>
      <c r="KI10" s="52">
        <v>-8.3363320000000005</v>
      </c>
      <c r="KJ10" s="52">
        <v>0.63713599999999992</v>
      </c>
      <c r="KK10" s="52">
        <v>-1.666396</v>
      </c>
      <c r="KL10" s="52">
        <v>4.2069679999999998</v>
      </c>
      <c r="KM10" s="52">
        <v>-2.2757320000000001</v>
      </c>
      <c r="KN10" s="52">
        <v>4.5562400000000007</v>
      </c>
      <c r="KO10" s="52">
        <v>-0.213616</v>
      </c>
      <c r="KP10" s="52">
        <v>-4.1697639999999998</v>
      </c>
      <c r="KQ10" s="52">
        <v>2.2799240000000003</v>
      </c>
      <c r="KR10" s="52">
        <v>-0.69695200000000002</v>
      </c>
      <c r="KS10" s="52">
        <v>-6.8462559999999995</v>
      </c>
      <c r="KT10" s="52">
        <v>-4.4036199999999992</v>
      </c>
      <c r="KU10" s="52">
        <v>1.3649119999999999</v>
      </c>
      <c r="KV10" s="52">
        <v>0.19739599999999999</v>
      </c>
      <c r="KW10" s="52">
        <v>-0.74180800000000002</v>
      </c>
      <c r="KX10" s="52">
        <v>4.1127200000000004</v>
      </c>
      <c r="KY10" s="52">
        <v>6.9250400000000001</v>
      </c>
      <c r="KZ10" s="52">
        <v>8.4248000000000017E-2</v>
      </c>
      <c r="LA10" s="52">
        <v>8.1996560000000009</v>
      </c>
      <c r="LB10" s="52">
        <v>-5.7893679999999996</v>
      </c>
      <c r="LC10" s="52">
        <v>-0.88141600000000009</v>
      </c>
      <c r="LD10" s="52">
        <v>-0.73827999999999994</v>
      </c>
      <c r="LE10" s="52">
        <v>-1.2762999999999998</v>
      </c>
      <c r="LF10" s="52">
        <v>2.1254480000000004</v>
      </c>
      <c r="LG10" s="52">
        <v>-7.2746559999999993</v>
      </c>
      <c r="LH10" s="52">
        <v>-4.4459559999999998</v>
      </c>
      <c r="LI10" s="52">
        <v>2.9366360000000005</v>
      </c>
      <c r="LJ10" s="52">
        <v>8.7724519999999995</v>
      </c>
      <c r="LK10" s="52">
        <v>-0.47443600000000002</v>
      </c>
      <c r="LL10" s="52">
        <v>10.072016000000001</v>
      </c>
      <c r="LM10" s="52">
        <v>-5.722588</v>
      </c>
      <c r="LN10" s="52">
        <v>10.186928</v>
      </c>
      <c r="LO10" s="52">
        <v>-3.0992679999999995</v>
      </c>
      <c r="LP10" s="52">
        <v>-10.95058</v>
      </c>
      <c r="LQ10" s="52">
        <v>-2.771668</v>
      </c>
      <c r="LR10" s="52">
        <v>6.0861319999999992</v>
      </c>
      <c r="LS10" s="52">
        <v>1.201616</v>
      </c>
      <c r="LT10" s="52">
        <v>-1.2268000000000001E-2</v>
      </c>
      <c r="LU10" s="52">
        <v>-9.3924640000000004</v>
      </c>
      <c r="LV10" s="52">
        <v>3.9637879999999996</v>
      </c>
      <c r="LW10" s="52">
        <v>-5.594824</v>
      </c>
      <c r="LX10" s="52">
        <v>1.631024</v>
      </c>
      <c r="LY10" s="52">
        <v>-0.84487599999999996</v>
      </c>
      <c r="LZ10" s="52">
        <v>-3.7269999999999999</v>
      </c>
      <c r="MA10" s="52">
        <v>-0.84714400000000001</v>
      </c>
      <c r="MB10" s="52">
        <v>-8.4920679999999997</v>
      </c>
      <c r="MC10" s="52">
        <v>-1.3871800000000001</v>
      </c>
      <c r="MD10" s="52">
        <v>4.3266680000000006</v>
      </c>
      <c r="ME10" s="52">
        <v>-4.4368839999999992</v>
      </c>
      <c r="MF10" s="52">
        <v>-0.82673200000000002</v>
      </c>
      <c r="MG10" s="52">
        <v>-4.5570880000000002</v>
      </c>
      <c r="MH10" s="52">
        <v>-5.2132959999999997</v>
      </c>
      <c r="MI10" s="52">
        <v>1.230092</v>
      </c>
      <c r="MJ10" s="52">
        <v>0.98061200000000015</v>
      </c>
      <c r="MK10" s="52">
        <v>1.98584</v>
      </c>
      <c r="ML10" s="52">
        <v>1.343996</v>
      </c>
      <c r="MM10" s="52">
        <v>-8.5522960000000001</v>
      </c>
      <c r="MN10" s="52">
        <v>-0.72240400000000005</v>
      </c>
      <c r="MO10" s="52">
        <v>-6.4057599999999999</v>
      </c>
      <c r="MP10" s="52">
        <v>-4.5452439999999994</v>
      </c>
      <c r="MQ10" s="52">
        <v>0.18832399999999999</v>
      </c>
      <c r="MR10" s="52">
        <v>3.222404</v>
      </c>
      <c r="MS10" s="52">
        <v>1.410776</v>
      </c>
      <c r="MT10" s="52">
        <v>-4.1992479999999999</v>
      </c>
      <c r="MU10" s="52">
        <v>3.0714560000000004</v>
      </c>
      <c r="MV10" s="52">
        <v>-1.920412</v>
      </c>
      <c r="MW10" s="52">
        <v>0.54792800000000008</v>
      </c>
      <c r="MX10" s="52">
        <v>-3.2441680000000002</v>
      </c>
      <c r="MY10" s="52">
        <v>2.0319560000000005</v>
      </c>
      <c r="MZ10" s="52">
        <v>-3.6294759999999995</v>
      </c>
      <c r="NA10" s="52">
        <v>-4.8569680000000002</v>
      </c>
      <c r="NB10" s="52">
        <v>-0.22067199999999998</v>
      </c>
      <c r="NC10" s="52">
        <v>-1.4915079999999998</v>
      </c>
      <c r="ND10" s="52">
        <v>-6.1404040000000002</v>
      </c>
      <c r="NE10" s="52">
        <v>2.6695159999999998</v>
      </c>
      <c r="NF10" s="52">
        <v>1.0970360000000001</v>
      </c>
      <c r="NG10" s="52">
        <v>3.8670200000000001</v>
      </c>
      <c r="NH10" s="52">
        <v>0.79992800000000008</v>
      </c>
      <c r="NI10" s="52">
        <v>4.5416240000000005</v>
      </c>
      <c r="NJ10" s="52">
        <v>1.069064</v>
      </c>
      <c r="NK10" s="52">
        <v>-2.1194919999999997</v>
      </c>
      <c r="NL10" s="52">
        <v>-1.696132</v>
      </c>
      <c r="NM10" s="52">
        <v>1.9520719999999998</v>
      </c>
      <c r="NN10" s="52">
        <v>0.56909600000000005</v>
      </c>
      <c r="NO10" s="52">
        <v>-3.5679879999999997</v>
      </c>
      <c r="NP10" s="52">
        <v>1.2247999999999999</v>
      </c>
      <c r="NQ10" s="52">
        <v>0.78883999999999999</v>
      </c>
      <c r="NR10" s="52">
        <v>-5.2238799999999994</v>
      </c>
      <c r="NS10" s="52">
        <v>3.700952</v>
      </c>
      <c r="NT10" s="52">
        <v>-1.2014559999999999</v>
      </c>
      <c r="NU10" s="52">
        <v>-0.51778000000000013</v>
      </c>
      <c r="NV10" s="52">
        <v>-0.81211600000000006</v>
      </c>
      <c r="NW10" s="52">
        <v>-1.288144</v>
      </c>
      <c r="NX10" s="52">
        <v>0.23922800000000002</v>
      </c>
      <c r="NY10" s="52">
        <v>-0.45578799999999997</v>
      </c>
      <c r="NZ10" s="52">
        <v>0.66762799999999989</v>
      </c>
      <c r="OA10" s="52">
        <v>3.9789080000000001</v>
      </c>
      <c r="OB10" s="52">
        <v>0.89971999999999996</v>
      </c>
      <c r="OC10" s="52">
        <v>-0.48804400000000003</v>
      </c>
      <c r="OD10" s="52">
        <v>2.2781600000000002</v>
      </c>
      <c r="OE10" s="52">
        <v>4.6842559999999995</v>
      </c>
      <c r="OF10" s="52">
        <v>-0.15263200000000002</v>
      </c>
      <c r="OG10" s="52">
        <v>-1.653796</v>
      </c>
      <c r="OH10" s="52">
        <v>3.9020480000000002</v>
      </c>
      <c r="OI10" s="52">
        <v>-0.27283600000000002</v>
      </c>
      <c r="OJ10" s="52">
        <v>5.5450880000000007</v>
      </c>
      <c r="OK10" s="52">
        <v>-4.5036639999999997</v>
      </c>
      <c r="OL10" s="52">
        <v>-1.497052</v>
      </c>
      <c r="OM10" s="52">
        <v>0.50307199999999996</v>
      </c>
      <c r="ON10" s="52">
        <v>-4.6679680000000001</v>
      </c>
      <c r="OO10" s="52">
        <v>-0.78565600000000002</v>
      </c>
      <c r="OP10" s="52">
        <v>-2.0070999999999999</v>
      </c>
      <c r="OQ10" s="52">
        <v>10.050848</v>
      </c>
      <c r="OR10" s="52">
        <v>5.6531960000000003</v>
      </c>
      <c r="OS10" s="52">
        <v>4.8662000000000001</v>
      </c>
      <c r="OT10" s="52">
        <v>3.790664</v>
      </c>
      <c r="OU10" s="52">
        <v>1.6383319999999999</v>
      </c>
      <c r="OV10" s="52">
        <v>-4.8249639999999996</v>
      </c>
      <c r="OW10" s="52">
        <v>-1.531828</v>
      </c>
      <c r="OX10" s="52">
        <v>-6.7111839999999994</v>
      </c>
      <c r="OY10" s="52">
        <v>1.6045640000000001</v>
      </c>
      <c r="OZ10" s="52">
        <v>2.4868160000000001</v>
      </c>
      <c r="PA10" s="52">
        <v>-6.8631399999999996</v>
      </c>
      <c r="PB10" s="52">
        <v>-3.7136439999999999</v>
      </c>
      <c r="PC10" s="52">
        <v>5.1786799999999999</v>
      </c>
      <c r="PD10" s="52">
        <v>0.40176799999999996</v>
      </c>
      <c r="PE10" s="52">
        <v>6.3101600000000007</v>
      </c>
      <c r="PF10" s="52">
        <v>-4.4996320000000001</v>
      </c>
      <c r="PG10" s="52">
        <v>-1.478656</v>
      </c>
      <c r="PH10" s="52">
        <v>4.6736720000000007</v>
      </c>
      <c r="PI10" s="52">
        <v>0.63965599999999989</v>
      </c>
      <c r="PJ10" s="52">
        <v>5.5095560000000008</v>
      </c>
      <c r="PK10" s="52">
        <v>0.69988399999999995</v>
      </c>
      <c r="PL10" s="52">
        <v>6.1015040000000003</v>
      </c>
      <c r="PM10" s="52">
        <v>-4.0906359999999999</v>
      </c>
      <c r="PN10" s="52">
        <v>4.2535880000000006</v>
      </c>
      <c r="PO10" s="52">
        <v>0.45494000000000001</v>
      </c>
      <c r="PP10" s="52">
        <v>0.34531999999999996</v>
      </c>
      <c r="PQ10" s="52">
        <v>10.494116000000002</v>
      </c>
      <c r="PR10" s="52">
        <v>-0.101728</v>
      </c>
      <c r="PS10" s="52">
        <v>-3.9734559999999997</v>
      </c>
      <c r="PT10" s="52">
        <v>5.1116479999999997</v>
      </c>
      <c r="PU10" s="52">
        <v>-0.75717999999999996</v>
      </c>
      <c r="PV10" s="52">
        <v>-1.10494</v>
      </c>
      <c r="PW10" s="52">
        <v>3.0407120000000001</v>
      </c>
      <c r="PX10" s="52">
        <v>-8.2735839999999996</v>
      </c>
      <c r="PY10" s="52">
        <v>7.4502079999999999</v>
      </c>
      <c r="PZ10" s="52">
        <v>3.6855799999999999</v>
      </c>
      <c r="QA10" s="52">
        <v>-5.7785319999999993</v>
      </c>
      <c r="QB10" s="52">
        <v>-16.423515999999999</v>
      </c>
      <c r="QC10" s="52">
        <v>-2.3024439999999995</v>
      </c>
      <c r="QD10" s="52">
        <v>2.5724960000000001</v>
      </c>
      <c r="QE10" s="52">
        <v>-2.4102999999999999</v>
      </c>
      <c r="QF10" s="52">
        <v>-7.4636560000000003</v>
      </c>
      <c r="QG10" s="52">
        <v>7.8655040000000005</v>
      </c>
      <c r="QH10" s="52">
        <v>4.5126440000000008</v>
      </c>
      <c r="QI10" s="52">
        <v>-0.88469200000000003</v>
      </c>
      <c r="QJ10" s="52">
        <v>-0.87612400000000001</v>
      </c>
      <c r="QK10" s="52">
        <v>3.85568</v>
      </c>
      <c r="QL10" s="52">
        <v>2.5326799999999996</v>
      </c>
      <c r="QM10" s="52">
        <v>-10.362159999999999</v>
      </c>
      <c r="QN10" s="52">
        <v>1.126268</v>
      </c>
      <c r="QO10" s="52">
        <v>-4.2141159999999998</v>
      </c>
      <c r="QP10" s="52">
        <v>-5.4380800000000002</v>
      </c>
      <c r="QQ10" s="52">
        <v>3.2707880000000005</v>
      </c>
      <c r="QR10" s="52">
        <v>2.5127720000000004</v>
      </c>
      <c r="QS10" s="52">
        <v>4.8508279999999999</v>
      </c>
      <c r="QT10" s="52">
        <v>-0.339364</v>
      </c>
      <c r="QU10" s="52">
        <v>0.96851599999999993</v>
      </c>
      <c r="QV10" s="52">
        <v>6.1473680000000002</v>
      </c>
      <c r="QW10" s="52">
        <v>2.6957240000000007</v>
      </c>
      <c r="QX10" s="52">
        <v>-4.9539879999999998</v>
      </c>
      <c r="QY10" s="52">
        <v>6.668756000000001</v>
      </c>
      <c r="QZ10" s="52">
        <v>-0.76499200000000001</v>
      </c>
      <c r="RA10" s="52">
        <v>-8.9262639999999998</v>
      </c>
      <c r="RB10" s="52">
        <v>-2.1605679999999996</v>
      </c>
      <c r="RC10" s="52">
        <v>-8.999092000000001</v>
      </c>
      <c r="RD10" s="52">
        <v>-4.3126479999999994</v>
      </c>
      <c r="RE10" s="52">
        <v>1.171376</v>
      </c>
      <c r="RF10" s="52">
        <v>-3.6030159999999998</v>
      </c>
      <c r="RG10" s="52">
        <v>0.80068399999999995</v>
      </c>
      <c r="RH10" s="52">
        <v>0.49727600000000005</v>
      </c>
      <c r="RI10" s="52">
        <v>0.73768400000000001</v>
      </c>
      <c r="RJ10" s="52">
        <v>1.9790360000000002</v>
      </c>
      <c r="RK10" s="52">
        <v>-8.5095999999999991E-2</v>
      </c>
      <c r="RL10" s="52">
        <v>4.147748</v>
      </c>
      <c r="RM10" s="52">
        <v>5.1897679999999999</v>
      </c>
      <c r="RN10" s="52">
        <v>-3.0035079999999996</v>
      </c>
      <c r="RO10" s="52">
        <v>-4.5185319999999995</v>
      </c>
      <c r="RP10" s="52">
        <v>5.612876</v>
      </c>
      <c r="RQ10" s="52">
        <v>-4.6702359999999992</v>
      </c>
      <c r="RR10" s="52">
        <v>0.44712800000000003</v>
      </c>
      <c r="RS10" s="52">
        <v>-5.7213279999999997</v>
      </c>
      <c r="RT10" s="52">
        <v>-5.7160000000000006E-3</v>
      </c>
      <c r="RU10" s="52">
        <v>-2.4279399999999995</v>
      </c>
      <c r="RV10" s="52">
        <v>-3.9885759999999997</v>
      </c>
      <c r="RW10" s="52">
        <v>-1.06714</v>
      </c>
      <c r="RX10" s="52">
        <v>6.2191880000000008</v>
      </c>
      <c r="RY10" s="52">
        <v>1.6350560000000003</v>
      </c>
      <c r="RZ10" s="52">
        <v>-8.4459520000000001</v>
      </c>
      <c r="SA10" s="52">
        <v>0.9299599999999999</v>
      </c>
      <c r="SB10" s="52">
        <v>-9.8362359999999995</v>
      </c>
      <c r="SC10" s="52">
        <v>0.19134799999999999</v>
      </c>
      <c r="SD10" s="52">
        <v>-0.43764399999999998</v>
      </c>
      <c r="SE10" s="52">
        <v>0.95490800000000009</v>
      </c>
      <c r="SF10" s="52">
        <v>-8.5465</v>
      </c>
      <c r="SG10" s="52">
        <v>-2.9457999999999998</v>
      </c>
      <c r="SH10" s="52">
        <v>-1.2125440000000001</v>
      </c>
      <c r="SI10" s="52">
        <v>-1.3445919999999998</v>
      </c>
    </row>
    <row r="11" spans="1:503" x14ac:dyDescent="0.3">
      <c r="A11" s="6">
        <v>1</v>
      </c>
      <c r="B11" s="7">
        <v>0.91937600000000008</v>
      </c>
      <c r="C11" s="6"/>
      <c r="D11" s="2">
        <v>0.74221999999999999</v>
      </c>
      <c r="E11" s="6"/>
      <c r="F11" s="6"/>
      <c r="G11" s="6"/>
    </row>
    <row r="12" spans="1:503" x14ac:dyDescent="0.3">
      <c r="A12" s="6">
        <v>1</v>
      </c>
      <c r="B12" s="7">
        <v>2.2955480000000006</v>
      </c>
      <c r="C12" s="6"/>
      <c r="D12" s="2">
        <v>3.0354199999999998</v>
      </c>
      <c r="E12" s="6"/>
      <c r="F12" s="6"/>
      <c r="G12" s="6"/>
    </row>
    <row r="13" spans="1:503" x14ac:dyDescent="0.3">
      <c r="A13" s="6">
        <v>1</v>
      </c>
      <c r="B13" s="7">
        <v>-3.4994439999999996</v>
      </c>
      <c r="C13" s="6"/>
      <c r="D13" s="2">
        <v>-2.6466759999999998</v>
      </c>
      <c r="E13" s="6"/>
      <c r="F13" s="6"/>
      <c r="G13" s="6" t="s">
        <v>21</v>
      </c>
      <c r="H13">
        <v>496</v>
      </c>
      <c r="I13">
        <v>-24.209271999999995</v>
      </c>
    </row>
    <row r="14" spans="1:503" x14ac:dyDescent="0.3">
      <c r="A14" s="6">
        <v>1</v>
      </c>
      <c r="B14" s="7">
        <v>2.4210440000000002</v>
      </c>
      <c r="C14" s="6"/>
      <c r="D14" s="2">
        <v>-0.38623600000000002</v>
      </c>
      <c r="E14" s="6"/>
      <c r="F14" s="6"/>
      <c r="G14" s="6"/>
      <c r="H14">
        <v>-24.209271999999995</v>
      </c>
      <c r="I14">
        <v>11580.546742711842</v>
      </c>
    </row>
    <row r="15" spans="1:503" x14ac:dyDescent="0.3">
      <c r="A15" s="6">
        <v>1</v>
      </c>
      <c r="B15" s="7">
        <v>3.3126200000000003</v>
      </c>
      <c r="C15" s="6"/>
      <c r="D15" s="2">
        <v>4.976324</v>
      </c>
      <c r="E15" s="6"/>
      <c r="F15" s="6"/>
      <c r="G15" s="6"/>
    </row>
    <row r="16" spans="1:503" x14ac:dyDescent="0.3">
      <c r="A16" s="6">
        <v>1</v>
      </c>
      <c r="B16" s="7">
        <v>0.87779600000000002</v>
      </c>
      <c r="C16" s="6"/>
      <c r="D16" s="2">
        <v>4.2810560000000004</v>
      </c>
      <c r="E16" s="6"/>
      <c r="F16" s="6"/>
      <c r="G16" s="6" t="s">
        <v>22</v>
      </c>
      <c r="H16">
        <v>2.0163347706584388E-3</v>
      </c>
      <c r="I16">
        <v>4.2151720458836367E-6</v>
      </c>
    </row>
    <row r="17" spans="1:503" x14ac:dyDescent="0.3">
      <c r="A17" s="6">
        <v>1</v>
      </c>
      <c r="B17" s="7">
        <v>-4.4658639999999998</v>
      </c>
      <c r="C17" s="6"/>
      <c r="D17" s="2">
        <v>-6.1005879999999992</v>
      </c>
      <c r="E17" s="6"/>
      <c r="G17" s="6"/>
      <c r="H17">
        <v>4.2151720458836358E-6</v>
      </c>
      <c r="I17">
        <v>8.6360520661599575E-5</v>
      </c>
    </row>
    <row r="18" spans="1:503" x14ac:dyDescent="0.3">
      <c r="A18" s="6">
        <v>1</v>
      </c>
      <c r="B18" s="7">
        <v>1.2021200000000001</v>
      </c>
      <c r="C18" s="6"/>
      <c r="D18" s="2">
        <v>2.6831240000000003</v>
      </c>
      <c r="E18" s="6"/>
      <c r="G18" s="6"/>
    </row>
    <row r="19" spans="1:503" x14ac:dyDescent="0.3">
      <c r="A19" s="6">
        <v>1</v>
      </c>
      <c r="B19" s="7">
        <v>2.6758160000000002</v>
      </c>
      <c r="C19" s="6"/>
      <c r="D19" s="2">
        <v>1.9283840000000001</v>
      </c>
      <c r="E19" s="6"/>
      <c r="G19" s="6" t="s">
        <v>24</v>
      </c>
      <c r="H19">
        <v>2.0220658028754631E-3</v>
      </c>
      <c r="I19">
        <v>2.0033876673912492E-3</v>
      </c>
      <c r="J19">
        <v>2.0091661624455099E-3</v>
      </c>
      <c r="K19">
        <v>2.0165932281476042E-3</v>
      </c>
      <c r="L19">
        <v>2.0212797575923469E-3</v>
      </c>
      <c r="M19">
        <v>2.0169416374082286E-3</v>
      </c>
      <c r="N19">
        <v>2.0183140299836156E-3</v>
      </c>
      <c r="O19">
        <v>2.0301556959514285E-3</v>
      </c>
      <c r="P19">
        <v>2.0158348006717322E-3</v>
      </c>
      <c r="Q19">
        <v>2.0202100986732949E-3</v>
      </c>
      <c r="R19">
        <v>2.0260109004180231E-3</v>
      </c>
      <c r="S19">
        <v>2.0015840121335037E-3</v>
      </c>
      <c r="T19">
        <v>2.0265398876490931E-3</v>
      </c>
      <c r="U19">
        <v>2.030298033881074E-3</v>
      </c>
      <c r="V19">
        <v>2.0200348318196275E-3</v>
      </c>
      <c r="W19">
        <v>1.9975103855649208E-3</v>
      </c>
      <c r="X19">
        <v>2.0214019132782364E-3</v>
      </c>
      <c r="Y19">
        <v>2.027613795461567E-3</v>
      </c>
      <c r="Z19">
        <v>2.0374914104449443E-3</v>
      </c>
      <c r="AA19">
        <v>2.0075282140312322E-3</v>
      </c>
      <c r="AB19">
        <v>2.0193380132983783E-3</v>
      </c>
      <c r="AC19">
        <v>2.0087476464434183E-3</v>
      </c>
      <c r="AD19">
        <v>2.0031699116033587E-3</v>
      </c>
      <c r="AE19">
        <v>2.0116273339603487E-3</v>
      </c>
      <c r="AF19">
        <v>2.0129551131548022E-3</v>
      </c>
      <c r="AG19">
        <v>2.0232894841810713E-3</v>
      </c>
      <c r="AH19">
        <v>2.021582491248682E-3</v>
      </c>
      <c r="AI19">
        <v>2.0299071356862266E-3</v>
      </c>
      <c r="AJ19">
        <v>2.0294078907091124E-3</v>
      </c>
      <c r="AK19">
        <v>2.0047653710834139E-3</v>
      </c>
      <c r="AL19">
        <v>2.0170606064240518E-3</v>
      </c>
      <c r="AM19">
        <v>2.0282585650383935E-3</v>
      </c>
      <c r="AN19">
        <v>2.0071659958669857E-3</v>
      </c>
      <c r="AO19">
        <v>2.029464188546957E-3</v>
      </c>
      <c r="AP19">
        <v>2.0269159147169621E-3</v>
      </c>
      <c r="AQ19">
        <v>2.023552915573251E-3</v>
      </c>
      <c r="AR19">
        <v>2.0262307806526245E-3</v>
      </c>
      <c r="AS19">
        <v>2.0193284532881782E-3</v>
      </c>
      <c r="AT19">
        <v>2.0464958778300493E-3</v>
      </c>
      <c r="AU19">
        <v>2.0188334572044859E-3</v>
      </c>
      <c r="AV19">
        <v>2.0352171902406845E-3</v>
      </c>
      <c r="AW19">
        <v>2.0118631475452837E-3</v>
      </c>
      <c r="AX19">
        <v>2.0028204401193786E-3</v>
      </c>
      <c r="AY19">
        <v>2.0122179301460415E-3</v>
      </c>
      <c r="AZ19">
        <v>2.0460444329039348E-3</v>
      </c>
      <c r="BA19">
        <v>2.0040993570394762E-3</v>
      </c>
      <c r="BB19">
        <v>2.007752343159256E-3</v>
      </c>
      <c r="BC19">
        <v>2.0162012677294016E-3</v>
      </c>
      <c r="BD19">
        <v>1.9957789614953535E-3</v>
      </c>
      <c r="BE19">
        <v>1.9960646995779998E-3</v>
      </c>
      <c r="BF19">
        <v>2.0215931134822378E-3</v>
      </c>
      <c r="BG19">
        <v>2.0375848861002338E-3</v>
      </c>
      <c r="BH19">
        <v>2.0154927647512413E-3</v>
      </c>
      <c r="BI19">
        <v>2.0203556232730071E-3</v>
      </c>
      <c r="BJ19">
        <v>2.0188780705854194E-3</v>
      </c>
      <c r="BK19">
        <v>2.019919049473871E-3</v>
      </c>
      <c r="BL19">
        <v>2.0000735305218936E-3</v>
      </c>
      <c r="BM19">
        <v>2.0014915987015694E-3</v>
      </c>
      <c r="BN19">
        <v>2.0166420904219602E-3</v>
      </c>
      <c r="BO19">
        <v>2.0240500361036542E-3</v>
      </c>
      <c r="BP19">
        <v>2.0089877089217753E-3</v>
      </c>
      <c r="BQ19">
        <v>2.0077852720832784E-3</v>
      </c>
      <c r="BR19">
        <v>2.0340540556663435E-3</v>
      </c>
      <c r="BS19">
        <v>2.0249093747983045E-3</v>
      </c>
      <c r="BT19">
        <v>2.0161534676784013E-3</v>
      </c>
      <c r="BU19">
        <v>2.0168502861996505E-3</v>
      </c>
      <c r="BV19">
        <v>2.0211926552771908E-3</v>
      </c>
      <c r="BW19">
        <v>2.0185445324517729E-3</v>
      </c>
      <c r="BX19">
        <v>2.0308557011427444E-3</v>
      </c>
      <c r="BY19">
        <v>2.0284263963285722E-3</v>
      </c>
      <c r="BZ19">
        <v>2.0238036002851638E-3</v>
      </c>
      <c r="CA19">
        <v>2.037754841837124E-3</v>
      </c>
      <c r="CB19">
        <v>2.0345586117602359E-3</v>
      </c>
      <c r="CC19">
        <v>1.9791604770975756E-3</v>
      </c>
      <c r="CD19">
        <v>2.0197905204478481E-3</v>
      </c>
      <c r="CE19">
        <v>2.029297419480134E-3</v>
      </c>
      <c r="CF19">
        <v>2.0096037984680018E-3</v>
      </c>
      <c r="CG19">
        <v>2.0278963468741465E-3</v>
      </c>
      <c r="CH19">
        <v>2.0149924575507713E-3</v>
      </c>
      <c r="CI19">
        <v>2.0159951963984223E-3</v>
      </c>
      <c r="CJ19">
        <v>2.0306613142686762E-3</v>
      </c>
      <c r="CK19">
        <v>2.0406398404708322E-3</v>
      </c>
      <c r="CL19">
        <v>2.023215128546182E-3</v>
      </c>
      <c r="CM19">
        <v>2.0045263708284122E-3</v>
      </c>
      <c r="CN19">
        <v>2.0173399711665646E-3</v>
      </c>
      <c r="CO19">
        <v>2.0293399084143561E-3</v>
      </c>
      <c r="CP19">
        <v>2.0475920923329898E-3</v>
      </c>
      <c r="CQ19">
        <v>1.9922215754775742E-3</v>
      </c>
      <c r="CR19">
        <v>2.0350546700672835E-3</v>
      </c>
      <c r="CS19">
        <v>2.0313730039169032E-3</v>
      </c>
      <c r="CT19">
        <v>2.0074836006502986E-3</v>
      </c>
      <c r="CU19">
        <v>2.0120490366325071E-3</v>
      </c>
      <c r="CV19">
        <v>2.0155150714417083E-3</v>
      </c>
      <c r="CW19">
        <v>1.9796119220236896E-3</v>
      </c>
      <c r="CX19">
        <v>1.9970228250447176E-3</v>
      </c>
      <c r="CY19">
        <v>2.0335675573694956E-3</v>
      </c>
      <c r="CZ19">
        <v>2.0242221162872554E-3</v>
      </c>
      <c r="DA19">
        <v>1.9820539735181282E-3</v>
      </c>
      <c r="DB19">
        <v>1.9809195189743872E-3</v>
      </c>
      <c r="DC19">
        <v>2.0303617672824078E-3</v>
      </c>
      <c r="DD19">
        <v>2.0133268913292489E-3</v>
      </c>
      <c r="DE19">
        <v>1.9997920413326693E-3</v>
      </c>
      <c r="DF19">
        <v>2.0077417209257006E-3</v>
      </c>
      <c r="DG19">
        <v>2.0160217519823113E-3</v>
      </c>
      <c r="DH19">
        <v>2.0261075627433789E-3</v>
      </c>
      <c r="DI19">
        <v>2.0492449118742454E-3</v>
      </c>
      <c r="DJ19">
        <v>2.0081931658518146E-3</v>
      </c>
      <c r="DK19">
        <v>2.0158464851286438E-3</v>
      </c>
      <c r="DL19">
        <v>2.0192126709424217E-3</v>
      </c>
      <c r="DM19">
        <v>2.0187006792850406E-3</v>
      </c>
      <c r="DN19">
        <v>2.0239586848950757E-3</v>
      </c>
      <c r="DO19">
        <v>2.0288534101175087E-3</v>
      </c>
      <c r="DP19">
        <v>2.0308153366552328E-3</v>
      </c>
      <c r="DQ19">
        <v>2.0371430011843199E-3</v>
      </c>
      <c r="DR19">
        <v>1.9964789666866694E-3</v>
      </c>
      <c r="DS19">
        <v>2.0249773570930603E-3</v>
      </c>
      <c r="DT19">
        <v>1.9819445645125051E-3</v>
      </c>
      <c r="DU19">
        <v>2.0265579454461376E-3</v>
      </c>
      <c r="DV19">
        <v>2.0180707808351919E-3</v>
      </c>
      <c r="DW19">
        <v>2.0173208511461648E-3</v>
      </c>
      <c r="DX19">
        <v>2.0473892076720772E-3</v>
      </c>
      <c r="DY19">
        <v>2.0246055789186136E-3</v>
      </c>
      <c r="DZ19">
        <v>2.0761743983844705E-3</v>
      </c>
      <c r="EA19">
        <v>2.0879077175700155E-3</v>
      </c>
      <c r="EB19">
        <v>2.0195823246701577E-3</v>
      </c>
      <c r="EC19">
        <v>1.9961231218625559E-3</v>
      </c>
      <c r="ED19">
        <v>1.9845555095204782E-3</v>
      </c>
      <c r="EE19">
        <v>2.0172911088922091E-3</v>
      </c>
      <c r="EF19">
        <v>2.0143317546236113E-3</v>
      </c>
      <c r="EG19">
        <v>2.0171413353990745E-3</v>
      </c>
      <c r="EH19">
        <v>2.034619158491503E-3</v>
      </c>
      <c r="EI19">
        <v>2.0211427307794791E-3</v>
      </c>
      <c r="EJ19">
        <v>1.9734669599117596E-3</v>
      </c>
      <c r="EK19">
        <v>2.0383454380228168E-3</v>
      </c>
      <c r="EL19">
        <v>2.0131399400186698E-3</v>
      </c>
      <c r="EM19">
        <v>2.0226468390509558E-3</v>
      </c>
      <c r="EN19">
        <v>2.03019606043894E-3</v>
      </c>
      <c r="EO19">
        <v>2.0376879217657235E-3</v>
      </c>
      <c r="EP19">
        <v>2.0600487856236734E-3</v>
      </c>
      <c r="EQ19">
        <v>1.9909044185166765E-3</v>
      </c>
      <c r="ER19">
        <v>2.0202366542571844E-3</v>
      </c>
      <c r="ES19">
        <v>2.0214008510548807E-3</v>
      </c>
      <c r="ET19">
        <v>2.0271294216114306E-3</v>
      </c>
      <c r="EU19">
        <v>2.0481391373611047E-3</v>
      </c>
      <c r="EV19">
        <v>2.0374159925866994E-3</v>
      </c>
      <c r="EW19">
        <v>2.0172688022017421E-3</v>
      </c>
      <c r="EX19">
        <v>1.9799061578931803E-3</v>
      </c>
      <c r="EY19">
        <v>2.0171115931451188E-3</v>
      </c>
      <c r="EZ19">
        <v>2.0242752274550334E-3</v>
      </c>
      <c r="FA19">
        <v>2.0374064325764992E-3</v>
      </c>
      <c r="FB19">
        <v>2.0407524361465215E-3</v>
      </c>
      <c r="FC19">
        <v>2.0510963671829911E-3</v>
      </c>
      <c r="FD19">
        <v>2.0006163266565861E-3</v>
      </c>
      <c r="FE19">
        <v>2.0138505674435416E-3</v>
      </c>
      <c r="FF19">
        <v>2.0175895936551222E-3</v>
      </c>
      <c r="FG19">
        <v>2.0312635949112801E-3</v>
      </c>
      <c r="FH19">
        <v>2.0323290049369096E-3</v>
      </c>
      <c r="FI19">
        <v>2.0481805640719716E-3</v>
      </c>
      <c r="FJ19">
        <v>2.0151082398965274E-3</v>
      </c>
      <c r="FK19">
        <v>2.0365162894045376E-3</v>
      </c>
      <c r="FL19">
        <v>2.0261139360835123E-3</v>
      </c>
      <c r="FM19">
        <v>2.0104971283100301E-3</v>
      </c>
      <c r="FN19">
        <v>2.0200560762867383E-3</v>
      </c>
      <c r="FO19">
        <v>2.0386959717301526E-3</v>
      </c>
      <c r="FP19">
        <v>2.0416967527096168E-3</v>
      </c>
      <c r="FQ19">
        <v>2.0185763991524396E-3</v>
      </c>
      <c r="FR19">
        <v>1.9856814662773748E-3</v>
      </c>
      <c r="FS19">
        <v>2.0253640063944852E-3</v>
      </c>
      <c r="FT19">
        <v>2.0221603407541084E-3</v>
      </c>
      <c r="FU19">
        <v>2.0315333996435933E-3</v>
      </c>
      <c r="FV19">
        <v>2.0050011846683489E-3</v>
      </c>
      <c r="FW19">
        <v>2.0260703849259345E-3</v>
      </c>
      <c r="FX19">
        <v>1.9947294848200576E-3</v>
      </c>
      <c r="FY19">
        <v>2.0234955555120506E-3</v>
      </c>
      <c r="FZ19">
        <v>2.0178509006005905E-3</v>
      </c>
      <c r="GA19">
        <v>1.9932774254930036E-3</v>
      </c>
      <c r="GB19">
        <v>2.0160047564086224E-3</v>
      </c>
      <c r="GC19">
        <v>2.0462770598188031E-3</v>
      </c>
      <c r="GD19">
        <v>1.9908693651459427E-3</v>
      </c>
      <c r="GE19">
        <v>2.0279898225294361E-3</v>
      </c>
      <c r="GF19">
        <v>2.0237388046604743E-3</v>
      </c>
      <c r="GG19">
        <v>2.0218374248540173E-3</v>
      </c>
      <c r="GH19">
        <v>2.0425868958815784E-3</v>
      </c>
      <c r="GI19">
        <v>2.0098247409259589E-3</v>
      </c>
      <c r="GJ19">
        <v>2.0204629078319192E-3</v>
      </c>
      <c r="GK19">
        <v>2.0444266667334131E-3</v>
      </c>
      <c r="GL19">
        <v>2.0192944621408001E-3</v>
      </c>
      <c r="GM19">
        <v>2.017635269259411E-3</v>
      </c>
      <c r="GN19">
        <v>1.986091484492622E-3</v>
      </c>
      <c r="GO19">
        <v>2.0164540768880254E-3</v>
      </c>
      <c r="GP19">
        <v>2.0193178310546223E-3</v>
      </c>
      <c r="GQ19">
        <v>2.0243888853540789E-3</v>
      </c>
      <c r="GR19">
        <v>1.9691437108546195E-3</v>
      </c>
      <c r="GS19">
        <v>2.0137379717678518E-3</v>
      </c>
      <c r="GT19">
        <v>2.0350058077929275E-3</v>
      </c>
      <c r="GU19">
        <v>2.0130528377035137E-3</v>
      </c>
      <c r="GV19">
        <v>2.0079849700741243E-3</v>
      </c>
      <c r="GW19">
        <v>2.0085543217927058E-3</v>
      </c>
      <c r="GX19">
        <v>1.9599512299355803E-3</v>
      </c>
      <c r="GY19">
        <v>2.0303564561656297E-3</v>
      </c>
      <c r="GZ19">
        <v>2.0228359148082463E-3</v>
      </c>
      <c r="HA19">
        <v>2.0410711031531906E-3</v>
      </c>
      <c r="HB19">
        <v>2.0167971750318721E-3</v>
      </c>
      <c r="HC19">
        <v>2.0578744144148365E-3</v>
      </c>
      <c r="HD19">
        <v>2.0141511766531657E-3</v>
      </c>
      <c r="HE19">
        <v>2.0190937019265989E-3</v>
      </c>
      <c r="HF19">
        <v>2.0139769720228535E-3</v>
      </c>
      <c r="HG19">
        <v>2.0204448500348747E-3</v>
      </c>
      <c r="HH19">
        <v>1.9859225909790875E-3</v>
      </c>
      <c r="HI19">
        <v>1.9803183005551389E-3</v>
      </c>
      <c r="HJ19">
        <v>2.0162288855366463E-3</v>
      </c>
      <c r="HK19">
        <v>2.0269860214584294E-3</v>
      </c>
      <c r="HL19">
        <v>2.0234541288011837E-3</v>
      </c>
      <c r="HM19">
        <v>2.017021304159896E-3</v>
      </c>
      <c r="HN19">
        <v>2.0476898168817017E-3</v>
      </c>
      <c r="HO19">
        <v>1.9765219142823579E-3</v>
      </c>
      <c r="HP19">
        <v>2.0155416270255973E-3</v>
      </c>
      <c r="HQ19">
        <v>2.0605172261234763E-3</v>
      </c>
      <c r="HR19">
        <v>2.029352655094623E-3</v>
      </c>
      <c r="HS19">
        <v>2.0648797774447726E-3</v>
      </c>
      <c r="HT19">
        <v>2.0088315620885077E-3</v>
      </c>
      <c r="HU19">
        <v>2.0033961651780936E-3</v>
      </c>
      <c r="HV19">
        <v>2.0041705260042987E-3</v>
      </c>
      <c r="HW19">
        <v>1.9783383162203698E-3</v>
      </c>
      <c r="HX19">
        <v>2.0300898381033837E-3</v>
      </c>
      <c r="HY19">
        <v>2.0178997628749465E-3</v>
      </c>
      <c r="HZ19">
        <v>2.0615358983214612E-3</v>
      </c>
      <c r="IA19">
        <v>2.0176150870156555E-3</v>
      </c>
      <c r="IB19">
        <v>2.043341074464028E-3</v>
      </c>
      <c r="IC19">
        <v>2.0136041316250507E-3</v>
      </c>
      <c r="ID19">
        <v>2.0373724414291211E-3</v>
      </c>
      <c r="IE19">
        <v>1.9681505320171683E-3</v>
      </c>
      <c r="IF19">
        <v>2.0110898489424339E-3</v>
      </c>
      <c r="IG19">
        <v>1.9840838823506086E-3</v>
      </c>
      <c r="IH19">
        <v>2.0132185445469815E-3</v>
      </c>
      <c r="II19">
        <v>2.0198489427324037E-3</v>
      </c>
      <c r="IJ19">
        <v>1.9753895841853279E-3</v>
      </c>
      <c r="IK19">
        <v>2.0110229288710334E-3</v>
      </c>
      <c r="IL19">
        <v>1.9935058035144494E-3</v>
      </c>
      <c r="IM19">
        <v>2.0158294895549545E-3</v>
      </c>
      <c r="IN19">
        <v>2.0272016527996088E-3</v>
      </c>
      <c r="IO19">
        <v>1.9556672831425956E-3</v>
      </c>
      <c r="IP19">
        <v>2.0132334156739594E-3</v>
      </c>
      <c r="IQ19">
        <v>2.0157859383973767E-3</v>
      </c>
      <c r="IR19">
        <v>2.0434196789923397E-3</v>
      </c>
      <c r="IS19">
        <v>2.0587103841956645E-3</v>
      </c>
      <c r="IT19">
        <v>2.0830915968758947E-3</v>
      </c>
      <c r="IU19">
        <v>2.017873207291057E-3</v>
      </c>
      <c r="IV19">
        <v>2.0243442719731449E-3</v>
      </c>
      <c r="IW19">
        <v>1.9670543175142278E-3</v>
      </c>
      <c r="IX19">
        <v>1.9824119427889527E-3</v>
      </c>
      <c r="IY19">
        <v>1.9874776859716311E-3</v>
      </c>
      <c r="IZ19">
        <v>1.9990729161209536E-3</v>
      </c>
      <c r="JA19">
        <v>2.0186358836603514E-3</v>
      </c>
      <c r="JB19">
        <v>2.01017633685665E-3</v>
      </c>
      <c r="JC19">
        <v>1.9953923121939286E-3</v>
      </c>
      <c r="JD19">
        <v>1.9818372799535935E-3</v>
      </c>
      <c r="JE19">
        <v>2.0071978625676523E-3</v>
      </c>
      <c r="JF19">
        <v>2.0736664890419866E-3</v>
      </c>
      <c r="JG19">
        <v>1.9934622523568712E-3</v>
      </c>
      <c r="JH19">
        <v>2.0008510780181654E-3</v>
      </c>
      <c r="JI19">
        <v>1.9552647004908376E-3</v>
      </c>
      <c r="JJ19">
        <v>2.0199827828752048E-3</v>
      </c>
      <c r="JK19">
        <v>1.9725385766989978E-3</v>
      </c>
      <c r="JL19">
        <v>2.023501928852184E-3</v>
      </c>
      <c r="JM19">
        <v>2.0051817626387945E-3</v>
      </c>
      <c r="JN19">
        <v>2.0246013300251912E-3</v>
      </c>
      <c r="JO19">
        <v>1.9786580454503942E-3</v>
      </c>
      <c r="JP19">
        <v>1.9932986699601148E-3</v>
      </c>
      <c r="JQ19">
        <v>2.0038603567844745E-3</v>
      </c>
      <c r="JR19">
        <v>2.0078150143372341E-3</v>
      </c>
      <c r="JS19">
        <v>2.0287461255585966E-3</v>
      </c>
      <c r="JT19">
        <v>2.04131541452497E-3</v>
      </c>
      <c r="JU19">
        <v>2.0781437604856833E-3</v>
      </c>
      <c r="JV19">
        <v>1.9873332235952747E-3</v>
      </c>
      <c r="JW19">
        <v>2.0245429077406351E-3</v>
      </c>
      <c r="JX19">
        <v>1.9658614406859306E-3</v>
      </c>
      <c r="JY19">
        <v>1.9729411593507559E-3</v>
      </c>
      <c r="JZ19">
        <v>2.0262987629473803E-3</v>
      </c>
      <c r="KA19">
        <v>1.9824321250327087E-3</v>
      </c>
      <c r="KB19">
        <v>2.0218055581533501E-3</v>
      </c>
      <c r="KC19">
        <v>1.9790425703051081E-3</v>
      </c>
      <c r="KD19">
        <v>2.0754966998836211E-3</v>
      </c>
      <c r="KE19">
        <v>1.9990155560597532E-3</v>
      </c>
      <c r="KF19">
        <v>1.9890688965582643E-3</v>
      </c>
      <c r="KG19">
        <v>1.9980797372835023E-3</v>
      </c>
      <c r="KH19">
        <v>1.9987584980077069E-3</v>
      </c>
      <c r="KI19">
        <v>1.9811956970468337E-3</v>
      </c>
      <c r="KJ19">
        <v>2.0190204085150649E-3</v>
      </c>
      <c r="KK19">
        <v>2.0093106248218664E-3</v>
      </c>
      <c r="KL19">
        <v>2.0340678645699656E-3</v>
      </c>
      <c r="KM19">
        <v>2.0067421687481159E-3</v>
      </c>
      <c r="KN19">
        <v>2.0355401061407756E-3</v>
      </c>
      <c r="KO19">
        <v>2.0154343424666852E-3</v>
      </c>
      <c r="KP19">
        <v>1.9987584980077069E-3</v>
      </c>
      <c r="KQ19">
        <v>2.0259450425699778E-3</v>
      </c>
      <c r="KR19">
        <v>2.0133969980707161E-3</v>
      </c>
      <c r="KS19">
        <v>1.9874766237482759E-3</v>
      </c>
      <c r="KT19">
        <v>1.9977727547337448E-3</v>
      </c>
      <c r="KU19">
        <v>2.0220881095659301E-3</v>
      </c>
      <c r="KV19">
        <v>2.0171668287596082E-3</v>
      </c>
      <c r="KW19">
        <v>2.0132079223134261E-3</v>
      </c>
      <c r="KX19">
        <v>2.0336705930349853E-3</v>
      </c>
      <c r="KY19">
        <v>2.045525005683065E-3</v>
      </c>
      <c r="KZ19">
        <v>2.0166898904729605E-3</v>
      </c>
      <c r="LA19">
        <v>2.050897731415501E-3</v>
      </c>
      <c r="LB19">
        <v>1.9919315885015055E-3</v>
      </c>
      <c r="LC19">
        <v>2.0126194505744443E-3</v>
      </c>
      <c r="LD19">
        <v>2.0132227934404039E-3</v>
      </c>
      <c r="LE19">
        <v>2.0109549465762776E-3</v>
      </c>
      <c r="LF19">
        <v>2.0252938996530179E-3</v>
      </c>
      <c r="LG19">
        <v>1.9856708440438194E-3</v>
      </c>
      <c r="LH19">
        <v>1.9975943012100102E-3</v>
      </c>
      <c r="LI19">
        <v>2.0287131966345742E-3</v>
      </c>
      <c r="LJ19">
        <v>2.0533121651026948E-3</v>
      </c>
      <c r="LK19">
        <v>2.014334941293678E-3</v>
      </c>
      <c r="LL19">
        <v>2.0587900509473314E-3</v>
      </c>
      <c r="LM19">
        <v>1.9922130776907298E-3</v>
      </c>
      <c r="LN19">
        <v>2.0592744247974683E-3</v>
      </c>
      <c r="LO19">
        <v>2.003270822822137E-3</v>
      </c>
      <c r="LP19">
        <v>1.9701761919562262E-3</v>
      </c>
      <c r="LQ19">
        <v>2.0046517131843684E-3</v>
      </c>
      <c r="LR19">
        <v>2.0419888641323965E-3</v>
      </c>
      <c r="LS19">
        <v>2.0213997888315254E-3</v>
      </c>
      <c r="LT19">
        <v>2.01628305892778E-3</v>
      </c>
      <c r="LU19">
        <v>1.9767439189636703E-3</v>
      </c>
      <c r="LV19">
        <v>2.0330428190318476E-3</v>
      </c>
      <c r="LW19">
        <v>1.9927516249319999E-3</v>
      </c>
      <c r="LX19">
        <v>2.0232098174294043E-3</v>
      </c>
      <c r="LY19">
        <v>2.0127734729610009E-3</v>
      </c>
      <c r="LZ19">
        <v>2.0006248244434305E-3</v>
      </c>
      <c r="MA19">
        <v>2.0127639129508008E-3</v>
      </c>
      <c r="MB19">
        <v>1.9805392430130957E-3</v>
      </c>
      <c r="MC19">
        <v>2.01048756829983E-3</v>
      </c>
      <c r="MD19">
        <v>2.034572420663858E-3</v>
      </c>
      <c r="ME19">
        <v>1.9976325412508103E-3</v>
      </c>
      <c r="MF19">
        <v>2.0128499530426011E-3</v>
      </c>
      <c r="MG19">
        <v>1.9971258607102069E-3</v>
      </c>
      <c r="MH19">
        <v>1.9943598310923219E-3</v>
      </c>
      <c r="MI19">
        <v>2.0215198200707039E-3</v>
      </c>
      <c r="MJ19">
        <v>2.0204682189486969E-3</v>
      </c>
      <c r="MK19">
        <v>2.0247054279140366E-3</v>
      </c>
      <c r="ML19">
        <v>2.0219999450274183E-3</v>
      </c>
      <c r="MM19">
        <v>1.9802853716311165E-3</v>
      </c>
      <c r="MN19">
        <v>2.0132897135118045E-3</v>
      </c>
      <c r="MO19">
        <v>1.9893333901737993E-3</v>
      </c>
      <c r="MP19">
        <v>1.9971757852079186E-3</v>
      </c>
      <c r="MQ19">
        <v>2.0171285887188076E-3</v>
      </c>
      <c r="MR19">
        <v>2.0299177579197825E-3</v>
      </c>
      <c r="MS19">
        <v>2.0222814342166421E-3</v>
      </c>
      <c r="MT19">
        <v>1.998634217875106E-3</v>
      </c>
      <c r="MU19">
        <v>2.0292814861298004E-3</v>
      </c>
      <c r="MV19">
        <v>2.0082399036794592E-3</v>
      </c>
      <c r="MW19">
        <v>2.0186443814471959E-3</v>
      </c>
      <c r="MX19">
        <v>2.0026600443926886E-3</v>
      </c>
      <c r="MY19">
        <v>2.0248998147881043E-3</v>
      </c>
      <c r="MZ19">
        <v>2.0010359048820334E-3</v>
      </c>
      <c r="NA19">
        <v>1.9958618149170876E-3</v>
      </c>
      <c r="NB19">
        <v>2.0154046002127295E-3</v>
      </c>
      <c r="NC19">
        <v>2.0100478078306271E-3</v>
      </c>
      <c r="ND19">
        <v>1.9904519113672068E-3</v>
      </c>
      <c r="NE19">
        <v>2.027587239877678E-3</v>
      </c>
      <c r="NF19">
        <v>2.0209589661389668E-3</v>
      </c>
      <c r="NG19">
        <v>2.0326349252633119E-3</v>
      </c>
      <c r="NH19">
        <v>2.0197066048027582E-3</v>
      </c>
      <c r="NI19">
        <v>2.0354784971861532E-3</v>
      </c>
      <c r="NJ19">
        <v>2.0208410593464993E-3</v>
      </c>
      <c r="NK19">
        <v>2.0074007472285649E-3</v>
      </c>
      <c r="NL19">
        <v>2.0091852824659102E-3</v>
      </c>
      <c r="NM19">
        <v>2.0245630899843911E-3</v>
      </c>
      <c r="NN19">
        <v>2.018733608209063E-3</v>
      </c>
      <c r="NO19">
        <v>2.0012950873807907E-3</v>
      </c>
      <c r="NP19">
        <v>2.0214975133802369E-3</v>
      </c>
      <c r="NQ19">
        <v>2.0196598669751137E-3</v>
      </c>
      <c r="NR19">
        <v>1.9943152177113884E-3</v>
      </c>
      <c r="NS19">
        <v>2.031934920071996E-3</v>
      </c>
      <c r="NT19">
        <v>2.0112704269128795E-3</v>
      </c>
      <c r="NU19">
        <v>2.0141522388765214E-3</v>
      </c>
      <c r="NV19">
        <v>2.012911561997224E-3</v>
      </c>
      <c r="NW19">
        <v>2.0109050220785659E-3</v>
      </c>
      <c r="NX19">
        <v>2.0173431578366314E-3</v>
      </c>
      <c r="NY19">
        <v>2.0144135458219897E-3</v>
      </c>
      <c r="NZ19">
        <v>2.0191489375410879E-3</v>
      </c>
      <c r="OA19">
        <v>2.0331065524331815E-3</v>
      </c>
      <c r="OB19">
        <v>2.0201272452515613E-3</v>
      </c>
      <c r="OC19">
        <v>2.0142775812324776E-3</v>
      </c>
      <c r="OD19">
        <v>2.0259376070064891E-3</v>
      </c>
      <c r="OE19">
        <v>2.0360797156054014E-3</v>
      </c>
      <c r="OF19">
        <v>2.0156914005187315E-3</v>
      </c>
      <c r="OG19">
        <v>2.0093637359896448E-3</v>
      </c>
      <c r="OH19">
        <v>2.0327825743097351E-3</v>
      </c>
      <c r="OI19">
        <v>2.0151847199781281E-3</v>
      </c>
      <c r="OJ19">
        <v>2.0397082705880037E-3</v>
      </c>
      <c r="OK19">
        <v>1.9973510520615865E-3</v>
      </c>
      <c r="OL19">
        <v>2.0100244389168048E-3</v>
      </c>
      <c r="OM19">
        <v>2.0184553056899054E-3</v>
      </c>
      <c r="ON19">
        <v>1.9966584824337593E-3</v>
      </c>
      <c r="OO19">
        <v>2.013023095449558E-3</v>
      </c>
      <c r="OP19">
        <v>2.007874498845146E-3</v>
      </c>
      <c r="OQ19">
        <v>2.0587008241854643E-3</v>
      </c>
      <c r="OR19">
        <v>2.0401639644075402E-3</v>
      </c>
      <c r="OS19">
        <v>2.0368466408681178E-3</v>
      </c>
      <c r="OT19">
        <v>2.0323130715865761E-3</v>
      </c>
      <c r="OU19">
        <v>2.0232406219067153E-3</v>
      </c>
      <c r="OV19">
        <v>1.995996717283244E-3</v>
      </c>
      <c r="OW19">
        <v>2.0098778520937369E-3</v>
      </c>
      <c r="OX19">
        <v>1.9880459754668574E-3</v>
      </c>
      <c r="OY19">
        <v>2.0230982839770702E-3</v>
      </c>
      <c r="OZ19">
        <v>2.0268171279448949E-3</v>
      </c>
      <c r="PA19">
        <v>1.9874054547834529E-3</v>
      </c>
      <c r="PB19">
        <v>2.0006811222812752E-3</v>
      </c>
      <c r="PC19">
        <v>2.0381637978290155E-3</v>
      </c>
      <c r="PD19">
        <v>2.0180282919009694E-3</v>
      </c>
      <c r="PE19">
        <v>2.0429331806954918E-3</v>
      </c>
      <c r="PF19">
        <v>1.9973680476352753E-3</v>
      </c>
      <c r="PG19">
        <v>2.0101019812217608E-3</v>
      </c>
      <c r="PH19">
        <v>2.0360351022244679E-3</v>
      </c>
      <c r="PI19">
        <v>2.0190310307486204E-3</v>
      </c>
      <c r="PJ19">
        <v>2.0395584970948691E-3</v>
      </c>
      <c r="PK19">
        <v>2.0192849021305999E-3</v>
      </c>
      <c r="PL19">
        <v>2.042053659757086E-3</v>
      </c>
      <c r="PM19">
        <v>1.9990920361413534E-3</v>
      </c>
      <c r="PN19">
        <v>2.0342643758907448E-3</v>
      </c>
      <c r="PO19">
        <v>2.0182524210289932E-3</v>
      </c>
      <c r="PP19">
        <v>2.0177903538693234E-3</v>
      </c>
      <c r="PQ19">
        <v>2.060569275067899E-3</v>
      </c>
      <c r="PR19">
        <v>2.0159059696365552E-3</v>
      </c>
      <c r="PS19">
        <v>1.99958597000169E-3</v>
      </c>
      <c r="PT19">
        <v>2.0378812464164359E-3</v>
      </c>
      <c r="PU19">
        <v>2.0131431266887365E-3</v>
      </c>
      <c r="PV19">
        <v>2.01167725845806E-3</v>
      </c>
      <c r="PW19">
        <v>2.0291518948804218E-3</v>
      </c>
      <c r="PX19">
        <v>1.9814601906623687E-3</v>
      </c>
      <c r="PY19">
        <v>2.0477386791560572E-3</v>
      </c>
      <c r="PZ19">
        <v>2.0318701244473065E-3</v>
      </c>
      <c r="QA19">
        <v>1.9919772641057948E-3</v>
      </c>
      <c r="QB19">
        <v>1.9471068251201162E-3</v>
      </c>
      <c r="QC19">
        <v>2.0066295730724261E-3</v>
      </c>
      <c r="QD19">
        <v>2.0271782838857861E-3</v>
      </c>
      <c r="QE19">
        <v>2.0061749414762454E-3</v>
      </c>
      <c r="QF19">
        <v>1.9848741765271473E-3</v>
      </c>
      <c r="QG19">
        <v>2.0494892232460248E-3</v>
      </c>
      <c r="QH19">
        <v>2.0353563415002633E-3</v>
      </c>
      <c r="QI19">
        <v>2.0126056416708217E-3</v>
      </c>
      <c r="QJ19">
        <v>2.0126417572649108E-3</v>
      </c>
      <c r="QK19">
        <v>2.0325871252123116E-3</v>
      </c>
      <c r="QL19">
        <v>2.0270104525956074E-3</v>
      </c>
      <c r="QM19">
        <v>1.9726564834914653E-3</v>
      </c>
      <c r="QN19">
        <v>2.021082184048212E-3</v>
      </c>
      <c r="QO19">
        <v>1.9985715466971279E-3</v>
      </c>
      <c r="QP19">
        <v>1.9934123278591599E-3</v>
      </c>
      <c r="QQ19">
        <v>2.0301217048040504E-3</v>
      </c>
      <c r="QR19">
        <v>2.026926536950518E-3</v>
      </c>
      <c r="QS19">
        <v>2.0367818452434283E-3</v>
      </c>
      <c r="QT19">
        <v>2.0149042930122595E-3</v>
      </c>
      <c r="QU19">
        <v>2.02041723222763E-3</v>
      </c>
      <c r="QV19">
        <v>2.0422469844077985E-3</v>
      </c>
      <c r="QW19">
        <v>2.0276977111066564E-3</v>
      </c>
      <c r="QX19">
        <v>1.9954528589251957E-3</v>
      </c>
      <c r="QY19">
        <v>2.0444447245304576E-3</v>
      </c>
      <c r="QZ19">
        <v>2.0131101977647141E-3</v>
      </c>
      <c r="RA19">
        <v>1.9787090321714612E-3</v>
      </c>
      <c r="RB19">
        <v>2.007227604821608E-3</v>
      </c>
      <c r="RC19">
        <v>1.9784020496217036E-3</v>
      </c>
      <c r="RD19">
        <v>1.998156217365103E-3</v>
      </c>
      <c r="RE19">
        <v>2.0212723220288577E-3</v>
      </c>
      <c r="RF19">
        <v>2.0011474383343675E-3</v>
      </c>
      <c r="RG19">
        <v>2.019709791472825E-3</v>
      </c>
      <c r="RH19">
        <v>2.0184308745527279E-3</v>
      </c>
      <c r="RI19">
        <v>2.0194442356339343E-3</v>
      </c>
      <c r="RJ19">
        <v>2.0246767478834362E-3</v>
      </c>
      <c r="RK19">
        <v>2.0159760763780224E-3</v>
      </c>
      <c r="RL19">
        <v>2.0338182420814085E-3</v>
      </c>
      <c r="RM19">
        <v>2.03821053565666E-3</v>
      </c>
      <c r="RN19">
        <v>2.0036744676972511E-3</v>
      </c>
      <c r="RO19">
        <v>1.9972883808836083E-3</v>
      </c>
      <c r="RP19">
        <v>2.03999400867065E-3</v>
      </c>
      <c r="RQ19">
        <v>1.9966489224235596E-3</v>
      </c>
      <c r="RR19">
        <v>2.0182194921049708E-3</v>
      </c>
      <c r="RS19">
        <v>1.9922183888075075E-3</v>
      </c>
      <c r="RT19">
        <v>2.0163106767350247E-3</v>
      </c>
      <c r="RU19">
        <v>2.0061005858413561E-3</v>
      </c>
      <c r="RV19">
        <v>1.9995222366003566E-3</v>
      </c>
      <c r="RW19">
        <v>2.0118365919613948E-3</v>
      </c>
      <c r="RX19">
        <v>2.0425497180641336E-3</v>
      </c>
      <c r="RY19">
        <v>2.0232268130030932E-3</v>
      </c>
      <c r="RZ19">
        <v>1.9807336298871638E-3</v>
      </c>
      <c r="SA19">
        <v>2.0202547120542289E-3</v>
      </c>
      <c r="SB19">
        <v>1.9748733436345247E-3</v>
      </c>
      <c r="SC19">
        <v>2.0171413353990745E-3</v>
      </c>
      <c r="SD19">
        <v>2.0144900259035899E-3</v>
      </c>
      <c r="SE19">
        <v>2.0203598721664296E-3</v>
      </c>
      <c r="SF19">
        <v>1.9803098027682941E-3</v>
      </c>
      <c r="SG19">
        <v>2.0039177168456749E-3</v>
      </c>
      <c r="SH19">
        <v>2.011223689085235E-3</v>
      </c>
      <c r="SI19">
        <v>2.0106670840469199E-3</v>
      </c>
    </row>
    <row r="20" spans="1:503" x14ac:dyDescent="0.3">
      <c r="A20" s="6">
        <v>1</v>
      </c>
      <c r="B20" s="7">
        <v>5.019164</v>
      </c>
      <c r="C20" s="6"/>
      <c r="D20" s="2">
        <v>3.9275000000000002</v>
      </c>
      <c r="E20" s="6"/>
      <c r="G20" s="6"/>
      <c r="H20">
        <v>1.2163266314780763E-4</v>
      </c>
      <c r="I20">
        <v>-2.6104531247121124E-4</v>
      </c>
      <c r="J20">
        <v>-1.426554019066376E-4</v>
      </c>
      <c r="K20">
        <v>9.5104537307702752E-6</v>
      </c>
      <c r="L20">
        <v>1.0552815325483254E-4</v>
      </c>
      <c r="M20">
        <v>1.6648668926575448E-5</v>
      </c>
      <c r="N20">
        <v>4.476627268566168E-5</v>
      </c>
      <c r="O20">
        <v>2.8737853793821071E-4</v>
      </c>
      <c r="P20">
        <v>-6.0282220308300133E-6</v>
      </c>
      <c r="Q20">
        <v>8.3612962089662412E-5</v>
      </c>
      <c r="R20">
        <v>2.0245989252957726E-4</v>
      </c>
      <c r="S20">
        <v>-2.9799863382022699E-4</v>
      </c>
      <c r="T20">
        <v>2.1329779243052532E-4</v>
      </c>
      <c r="U20">
        <v>2.9029475999991166E-4</v>
      </c>
      <c r="V20">
        <v>8.0022091640553097E-5</v>
      </c>
      <c r="W20">
        <v>-3.8145916819801011E-4</v>
      </c>
      <c r="X20">
        <v>1.0803088114360573E-4</v>
      </c>
      <c r="Y20">
        <v>2.3530003500052236E-4</v>
      </c>
      <c r="Z20">
        <v>4.3767278837184042E-4</v>
      </c>
      <c r="AA20">
        <v>-1.7621371846740459E-4</v>
      </c>
      <c r="AB20">
        <v>6.5745661248942756E-5</v>
      </c>
      <c r="AC20">
        <v>-1.5122996528208651E-4</v>
      </c>
      <c r="AD20">
        <v>-2.6550669696858944E-4</v>
      </c>
      <c r="AE20">
        <v>-9.2230875660660196E-5</v>
      </c>
      <c r="AF20">
        <v>-6.5027311652256301E-5</v>
      </c>
      <c r="AG20">
        <v>1.4670346773795263E-4</v>
      </c>
      <c r="AH20">
        <v>1.1173056584874865E-4</v>
      </c>
      <c r="AI20">
        <v>2.8228603075583757E-4</v>
      </c>
      <c r="AJ20">
        <v>2.7205749068867765E-4</v>
      </c>
      <c r="AK20">
        <v>-2.3281889445609134E-4</v>
      </c>
      <c r="AL20">
        <v>1.9086108261728436E-5</v>
      </c>
      <c r="AM20">
        <v>2.485100856830033E-4</v>
      </c>
      <c r="AN20">
        <v>-1.8363485072889712E-4</v>
      </c>
      <c r="AO20">
        <v>2.7321092180263403E-4</v>
      </c>
      <c r="AP20">
        <v>2.2100184175770528E-4</v>
      </c>
      <c r="AQ20">
        <v>1.5210065483721997E-4</v>
      </c>
      <c r="AR20">
        <v>2.0696480272936889E-4</v>
      </c>
      <c r="AS20">
        <v>6.5549795588082236E-5</v>
      </c>
      <c r="AT20">
        <v>6.2215647805123207E-4</v>
      </c>
      <c r="AU20">
        <v>5.5408306925749277E-5</v>
      </c>
      <c r="AV20">
        <v>3.910785239382463E-4</v>
      </c>
      <c r="AW20">
        <v>-8.7399522692767671E-5</v>
      </c>
      <c r="AX20">
        <v>-2.7266667501560132E-4</v>
      </c>
      <c r="AY20">
        <v>-8.0130730389722153E-5</v>
      </c>
      <c r="AZ20">
        <v>6.1290726628837481E-4</v>
      </c>
      <c r="BA20">
        <v>-2.4646420216270672E-4</v>
      </c>
      <c r="BB20">
        <v>-1.7162175686278602E-4</v>
      </c>
      <c r="BC20">
        <v>1.4799616354894543E-6</v>
      </c>
      <c r="BD20">
        <v>-4.1693261566496873E-4</v>
      </c>
      <c r="BE20">
        <v>-4.1107840869036025E-4</v>
      </c>
      <c r="BF20">
        <v>1.1194819436081586E-4</v>
      </c>
      <c r="BG20">
        <v>4.3958791927803202E-4</v>
      </c>
      <c r="BH20">
        <v>-1.3035860119394853E-5</v>
      </c>
      <c r="BI20">
        <v>8.6594472704983478E-5</v>
      </c>
      <c r="BJ20">
        <v>5.6322346676431649E-5</v>
      </c>
      <c r="BK20">
        <v>7.7649940859020279E-5</v>
      </c>
      <c r="BL20">
        <v>-3.2894540823618723E-4</v>
      </c>
      <c r="BM20">
        <v>-2.9989200187521191E-4</v>
      </c>
      <c r="BN20">
        <v>1.0511544886279537E-5</v>
      </c>
      <c r="BO20">
        <v>1.6228566920196638E-4</v>
      </c>
      <c r="BP20">
        <v>-1.4631156090936706E-4</v>
      </c>
      <c r="BQ20">
        <v>-1.7094710847537757E-4</v>
      </c>
      <c r="BR20">
        <v>3.6724820186688451E-4</v>
      </c>
      <c r="BS20">
        <v>1.798918158282054E-4</v>
      </c>
      <c r="BT20">
        <v>5.0063333118691414E-7</v>
      </c>
      <c r="BU20">
        <v>1.4777063722797265E-5</v>
      </c>
      <c r="BV20">
        <v>1.0374359945588128E-4</v>
      </c>
      <c r="BW20">
        <v>4.9488811397520588E-5</v>
      </c>
      <c r="BX20">
        <v>3.0172025688344128E-4</v>
      </c>
      <c r="BY20">
        <v>2.5194861617366558E-4</v>
      </c>
      <c r="BZ20">
        <v>1.5723668772200662E-4</v>
      </c>
      <c r="CA20">
        <v>4.4306997547110773E-4</v>
      </c>
      <c r="CB20">
        <v>3.7758555619007793E-4</v>
      </c>
      <c r="CC20">
        <v>-7.5741242279415142E-4</v>
      </c>
      <c r="CD20">
        <v>7.5016635863006794E-5</v>
      </c>
      <c r="CE20">
        <v>2.6979415416317844E-4</v>
      </c>
      <c r="CF20">
        <v>-1.3368910720946769E-4</v>
      </c>
      <c r="CG20">
        <v>2.4108895342151069E-4</v>
      </c>
      <c r="CH20">
        <v>-2.3286163037761426E-5</v>
      </c>
      <c r="CI20">
        <v>-2.7420314986148264E-6</v>
      </c>
      <c r="CJ20">
        <v>2.9773765511261098E-4</v>
      </c>
      <c r="CK20">
        <v>5.0217787934856773E-4</v>
      </c>
      <c r="CL20">
        <v>1.4518006815348201E-4</v>
      </c>
      <c r="CM20">
        <v>-2.3771553597760401E-4</v>
      </c>
      <c r="CN20">
        <v>2.4809738129096608E-5</v>
      </c>
      <c r="CO20">
        <v>2.7066466821144738E-4</v>
      </c>
      <c r="CP20">
        <v>6.4461574049657039E-4</v>
      </c>
      <c r="CQ20">
        <v>-4.8981640435628426E-4</v>
      </c>
      <c r="CR20">
        <v>3.8774880770361763E-4</v>
      </c>
      <c r="CS20">
        <v>3.1231876542111539E-4</v>
      </c>
      <c r="CT20">
        <v>-1.7712775821808696E-4</v>
      </c>
      <c r="CU20">
        <v>-8.3591023731591121E-5</v>
      </c>
      <c r="CV20">
        <v>-1.2578840244053667E-5</v>
      </c>
      <c r="CW20">
        <v>-7.4816321103129415E-4</v>
      </c>
      <c r="CX20">
        <v>-3.9144831690189602E-4</v>
      </c>
      <c r="CY20">
        <v>3.5728081601420534E-4</v>
      </c>
      <c r="CZ20">
        <v>1.6581125109745552E-4</v>
      </c>
      <c r="DA20">
        <v>-6.9813041610703765E-4</v>
      </c>
      <c r="DB20">
        <v>-7.2137314119581804E-4</v>
      </c>
      <c r="DC20">
        <v>2.9160053107231502E-4</v>
      </c>
      <c r="DD20">
        <v>-5.741031372990325E-5</v>
      </c>
      <c r="DE20">
        <v>-3.3471256380596885E-4</v>
      </c>
      <c r="DF20">
        <v>-1.7183938537485325E-4</v>
      </c>
      <c r="DG20">
        <v>-2.1979602184467483E-6</v>
      </c>
      <c r="DH20">
        <v>2.0444031198938901E-4</v>
      </c>
      <c r="DI20">
        <v>6.7847873697423136E-4</v>
      </c>
      <c r="DJ20">
        <v>-1.6259017361199595E-4</v>
      </c>
      <c r="DK20">
        <v>-5.7888306675560593E-6</v>
      </c>
      <c r="DL20">
        <v>6.3177644806549418E-5</v>
      </c>
      <c r="DM20">
        <v>5.268795052490889E-5</v>
      </c>
      <c r="DN20">
        <v>1.604140639981882E-4</v>
      </c>
      <c r="DO20">
        <v>2.6069728235876826E-4</v>
      </c>
      <c r="DP20">
        <v>3.0089326853758577E-4</v>
      </c>
      <c r="DQ20">
        <v>4.3053457317603528E-4</v>
      </c>
      <c r="DR20">
        <v>-4.0259089671973816E-4</v>
      </c>
      <c r="DS20">
        <v>1.8128463830543567E-4</v>
      </c>
      <c r="DT20">
        <v>-7.0037198978133044E-4</v>
      </c>
      <c r="DU20">
        <v>2.1366776090103964E-4</v>
      </c>
      <c r="DV20">
        <v>3.97825797593221E-5</v>
      </c>
      <c r="DW20">
        <v>2.4418006807375595E-5</v>
      </c>
      <c r="DX20">
        <v>6.4045903591608631E-4</v>
      </c>
      <c r="DY20">
        <v>1.7366764038308254E-4</v>
      </c>
      <c r="DZ20">
        <v>1.2302105407670757E-3</v>
      </c>
      <c r="EA20">
        <v>1.4706029951965383E-3</v>
      </c>
      <c r="EB20">
        <v>7.0751117026489059E-5</v>
      </c>
      <c r="EC20">
        <v>-4.0988145187399044E-4</v>
      </c>
      <c r="ED20">
        <v>-6.4687890151520497E-4</v>
      </c>
      <c r="EE20">
        <v>2.3808646973587344E-5</v>
      </c>
      <c r="EF20">
        <v>-3.6822656488343187E-5</v>
      </c>
      <c r="EG20">
        <v>2.0740084953439389E-5</v>
      </c>
      <c r="EH20">
        <v>3.7882603870886122E-4</v>
      </c>
      <c r="EI20">
        <v>1.0272074544916528E-4</v>
      </c>
      <c r="EJ20">
        <v>-8.7406130526218725E-4</v>
      </c>
      <c r="EK20">
        <v>4.5517012074204572E-4</v>
      </c>
      <c r="EL20">
        <v>-6.1240575542286494E-5</v>
      </c>
      <c r="EM20">
        <v>1.3353694275788518E-4</v>
      </c>
      <c r="EN20">
        <v>2.8820552628406622E-4</v>
      </c>
      <c r="EO20">
        <v>4.4169891584508426E-4</v>
      </c>
      <c r="EP20">
        <v>8.9982869659781207E-4</v>
      </c>
      <c r="EQ20">
        <v>-5.16802339852621E-4</v>
      </c>
      <c r="ER20">
        <v>8.4157033369830486E-5</v>
      </c>
      <c r="ES20">
        <v>1.0800911829239899E-4</v>
      </c>
      <c r="ET20">
        <v>2.2537617485025662E-4</v>
      </c>
      <c r="EU20">
        <v>6.5582360886803275E-4</v>
      </c>
      <c r="EV20">
        <v>4.3612762593616306E-4</v>
      </c>
      <c r="EW20">
        <v>2.3351627098246161E-5</v>
      </c>
      <c r="EX20">
        <v>-7.4213490124703195E-4</v>
      </c>
      <c r="EY20">
        <v>2.0130725119651144E-5</v>
      </c>
      <c r="EZ20">
        <v>1.6689939365779167E-4</v>
      </c>
      <c r="FA20">
        <v>4.3593176027530259E-4</v>
      </c>
      <c r="FB20">
        <v>5.0448474157648038E-4</v>
      </c>
      <c r="FC20">
        <v>7.1641138662754988E-4</v>
      </c>
      <c r="FD20">
        <v>-3.1782459126955174E-4</v>
      </c>
      <c r="FE20">
        <v>-4.6681228084988751E-5</v>
      </c>
      <c r="FF20">
        <v>2.9924008162676539E-5</v>
      </c>
      <c r="FG20">
        <v>3.1007719174682292E-4</v>
      </c>
      <c r="FH20">
        <v>3.3190533150716619E-4</v>
      </c>
      <c r="FI20">
        <v>6.5667236006509489E-4</v>
      </c>
      <c r="FJ20">
        <v>-2.0914012256228611E-5</v>
      </c>
      <c r="FK20">
        <v>4.1769449096406864E-4</v>
      </c>
      <c r="FL20">
        <v>2.0457088909662936E-4</v>
      </c>
      <c r="FM20">
        <v>-1.1538654934461354E-4</v>
      </c>
      <c r="FN20">
        <v>8.0457348664687568E-5</v>
      </c>
      <c r="FO20">
        <v>4.6235186164026446E-4</v>
      </c>
      <c r="FP20">
        <v>5.2383191629925717E-4</v>
      </c>
      <c r="FQ20">
        <v>5.0141696933722287E-5</v>
      </c>
      <c r="FR20">
        <v>-6.2381027923607841E-4</v>
      </c>
      <c r="FS20">
        <v>1.8920631614468284E-4</v>
      </c>
      <c r="FT20">
        <v>1.2356955690520603E-4</v>
      </c>
      <c r="FU20">
        <v>3.1560495595333064E-4</v>
      </c>
      <c r="FV20">
        <v>-2.2798754148819879E-4</v>
      </c>
      <c r="FW20">
        <v>2.036786121971537E-4</v>
      </c>
      <c r="FX20">
        <v>-4.3843431265721113E-4</v>
      </c>
      <c r="FY20">
        <v>1.5092546087205696E-4</v>
      </c>
      <c r="FZ20">
        <v>3.527766955953042E-5</v>
      </c>
      <c r="GA20">
        <v>-4.6818413025680162E-4</v>
      </c>
      <c r="GB20">
        <v>-2.5461658377543166E-6</v>
      </c>
      <c r="GC20">
        <v>6.1767333070264713E-4</v>
      </c>
      <c r="GD20">
        <v>-5.175205139424429E-4</v>
      </c>
      <c r="GE20">
        <v>2.4300408432770233E-4</v>
      </c>
      <c r="GF20">
        <v>1.5590915379839649E-4</v>
      </c>
      <c r="GG20">
        <v>1.1695365013836219E-4</v>
      </c>
      <c r="GH20">
        <v>5.4206918561049112E-4</v>
      </c>
      <c r="GI20">
        <v>-1.2916243415846926E-4</v>
      </c>
      <c r="GJ20">
        <v>8.8792520676862492E-5</v>
      </c>
      <c r="GK20">
        <v>5.7976244390053552E-4</v>
      </c>
      <c r="GL20">
        <v>6.4853384349467113E-5</v>
      </c>
      <c r="GM20">
        <v>3.0859810764565629E-5</v>
      </c>
      <c r="GN20">
        <v>-6.1540981867028329E-4</v>
      </c>
      <c r="GO20">
        <v>6.6595202226895503E-6</v>
      </c>
      <c r="GP20">
        <v>6.5332167076015001E-5</v>
      </c>
      <c r="GQ20">
        <v>1.6922801873691106E-4</v>
      </c>
      <c r="GR20">
        <v>-9.6263610967355019E-4</v>
      </c>
      <c r="GS20">
        <v>-4.8988090312901403E-5</v>
      </c>
      <c r="GT20">
        <v>3.8674771654810839E-4</v>
      </c>
      <c r="GU20">
        <v>-6.302512934123778E-5</v>
      </c>
      <c r="GV20">
        <v>-1.6685569244851366E-4</v>
      </c>
      <c r="GW20">
        <v>-1.5519080420171012E-4</v>
      </c>
      <c r="GX20">
        <v>-1.1509718240165319E-3</v>
      </c>
      <c r="GY20">
        <v>2.9149171681628141E-4</v>
      </c>
      <c r="GZ20">
        <v>1.3741073027268187E-4</v>
      </c>
      <c r="HA20">
        <v>5.1101359693849727E-4</v>
      </c>
      <c r="HB20">
        <v>1.368892116246111E-5</v>
      </c>
      <c r="HC20">
        <v>8.552801401776498E-4</v>
      </c>
      <c r="HD20">
        <v>-4.0522341193486119E-5</v>
      </c>
      <c r="HE20">
        <v>6.0740205471396433E-5</v>
      </c>
      <c r="HF20">
        <v>-4.4091448791388711E-5</v>
      </c>
      <c r="HG20">
        <v>8.8422552206348222E-5</v>
      </c>
      <c r="HH20">
        <v>-6.1887011201215236E-4</v>
      </c>
      <c r="HI20">
        <v>-7.3369091497882345E-4</v>
      </c>
      <c r="HJ20">
        <v>2.0457957668642545E-6</v>
      </c>
      <c r="HK20">
        <v>2.2243818993734901E-4</v>
      </c>
      <c r="HL20">
        <v>1.5007670967499473E-4</v>
      </c>
      <c r="HM20">
        <v>1.8280882767079682E-5</v>
      </c>
      <c r="HN20">
        <v>6.4661792280758885E-4</v>
      </c>
      <c r="HO20">
        <v>-8.1147134519165176E-4</v>
      </c>
      <c r="HP20">
        <v>-1.2034768963885585E-5</v>
      </c>
      <c r="HQ20">
        <v>9.094261139799769E-4</v>
      </c>
      <c r="HR20">
        <v>2.7092582242592813E-4</v>
      </c>
      <c r="HS20">
        <v>9.9880614388598871E-4</v>
      </c>
      <c r="HT20">
        <v>-1.4951070003675537E-4</v>
      </c>
      <c r="HU20">
        <v>-2.6087120966155741E-4</v>
      </c>
      <c r="HV20">
        <v>-2.4500609113185633E-4</v>
      </c>
      <c r="HW20">
        <v>-7.7425686962815504E-4</v>
      </c>
      <c r="HX20">
        <v>2.8602924116339387E-4</v>
      </c>
      <c r="HY20">
        <v>3.6278760715039674E-5</v>
      </c>
      <c r="HZ20">
        <v>9.3029668828722425E-4</v>
      </c>
      <c r="IA20">
        <v>3.0446316591637891E-5</v>
      </c>
      <c r="IB20">
        <v>5.5752080996726453E-4</v>
      </c>
      <c r="IC20">
        <v>-5.1730209564948505E-5</v>
      </c>
      <c r="ID20">
        <v>4.3523534903668743E-4</v>
      </c>
      <c r="IE20">
        <v>-9.8298437555183605E-4</v>
      </c>
      <c r="IF20">
        <v>-1.0324287837126206E-4</v>
      </c>
      <c r="IG20">
        <v>-6.5654160745099008E-4</v>
      </c>
      <c r="IH20">
        <v>-5.9630124552988993E-5</v>
      </c>
      <c r="II20">
        <v>7.6213592679376548E-5</v>
      </c>
      <c r="IJ20">
        <v>-8.3467054457801845E-4</v>
      </c>
      <c r="IK20">
        <v>-1.0461393799728562E-4</v>
      </c>
      <c r="IL20">
        <v>-4.635051172473561E-4</v>
      </c>
      <c r="IM20">
        <v>-6.1370362868636276E-6</v>
      </c>
      <c r="IN20">
        <v>2.2685604873231381E-4</v>
      </c>
      <c r="IO20">
        <v>-1.238741402933246E-3</v>
      </c>
      <c r="IP20">
        <v>-5.9325444636094869E-5</v>
      </c>
      <c r="IQ20">
        <v>-7.0293131863392773E-6</v>
      </c>
      <c r="IR20">
        <v>5.5913126095656195E-4</v>
      </c>
      <c r="IS20">
        <v>8.7240750407734102E-4</v>
      </c>
      <c r="IT20">
        <v>1.3719302278252562E-3</v>
      </c>
      <c r="IU20">
        <v>3.5734689434871599E-5</v>
      </c>
      <c r="IV20">
        <v>1.6831397898622869E-4</v>
      </c>
      <c r="IW20">
        <v>-1.0054436379971744E-3</v>
      </c>
      <c r="IX20">
        <v>-6.9079633525037209E-4</v>
      </c>
      <c r="IY20">
        <v>-5.8700929784550964E-4</v>
      </c>
      <c r="IZ20">
        <v>-3.494460140729204E-4</v>
      </c>
      <c r="JA20">
        <v>5.1360416601298776E-5</v>
      </c>
      <c r="JB20">
        <v>-1.2195893040904394E-4</v>
      </c>
      <c r="JC20">
        <v>-4.2485429350421589E-4</v>
      </c>
      <c r="JD20">
        <v>-7.0257003775320943E-4</v>
      </c>
      <c r="JE20">
        <v>-1.8298196519269549E-4</v>
      </c>
      <c r="JF20">
        <v>1.1788284490680022E-3</v>
      </c>
      <c r="JG20">
        <v>-4.6439739414683184E-4</v>
      </c>
      <c r="JH20">
        <v>-3.1301500115286593E-4</v>
      </c>
      <c r="JI20">
        <v>-1.2469895235405941E-3</v>
      </c>
      <c r="JJ20">
        <v>7.8955711931423663E-5</v>
      </c>
      <c r="JK20">
        <v>-8.9308203721686339E-4</v>
      </c>
      <c r="JL20">
        <v>1.5105603797929725E-4</v>
      </c>
      <c r="JM20">
        <v>-2.242878567830559E-4</v>
      </c>
      <c r="JN20">
        <v>1.7358058897825568E-4</v>
      </c>
      <c r="JO20">
        <v>-7.6770625141493168E-4</v>
      </c>
      <c r="JP20">
        <v>-4.6774887323266715E-4</v>
      </c>
      <c r="JQ20">
        <v>-2.5136084368421944E-4</v>
      </c>
      <c r="JR20">
        <v>-1.7033774864158935E-4</v>
      </c>
      <c r="JS20">
        <v>2.5849923438688927E-4</v>
      </c>
      <c r="JT20">
        <v>5.160190527160436E-4</v>
      </c>
      <c r="JU20">
        <v>1.27055886690434E-3</v>
      </c>
      <c r="JV20">
        <v>-5.8996904560962413E-4</v>
      </c>
      <c r="JW20">
        <v>1.7238363216188587E-4</v>
      </c>
      <c r="JX20">
        <v>-1.0298833199023243E-3</v>
      </c>
      <c r="JY20">
        <v>-8.848339166095153E-4</v>
      </c>
      <c r="JZ20">
        <v>2.0835762520659919E-4</v>
      </c>
      <c r="KA20">
        <v>-6.9038284107744436E-4</v>
      </c>
      <c r="KB20">
        <v>1.1630076460216048E-4</v>
      </c>
      <c r="KC20">
        <v>-7.5982809927809783E-4</v>
      </c>
      <c r="KD20">
        <v>1.216325841697186E-3</v>
      </c>
      <c r="KE20">
        <v>-3.5062120803808352E-4</v>
      </c>
      <c r="KF20">
        <v>-5.5440854673783854E-4</v>
      </c>
      <c r="KG20">
        <v>-3.6979427995120643E-4</v>
      </c>
      <c r="KH20">
        <v>-3.5588781803011044E-4</v>
      </c>
      <c r="KI20">
        <v>-7.1571479988207008E-4</v>
      </c>
      <c r="KJ20">
        <v>5.9238568738132535E-5</v>
      </c>
      <c r="KK20">
        <v>-1.3969565414252325E-4</v>
      </c>
      <c r="KL20">
        <v>3.6753111893257184E-4</v>
      </c>
      <c r="KM20">
        <v>-1.923182283603797E-4</v>
      </c>
      <c r="KN20">
        <v>3.9769443070509011E-4</v>
      </c>
      <c r="KO20">
        <v>-1.423281693576462E-5</v>
      </c>
      <c r="KP20">
        <v>-3.5588781803011044E-4</v>
      </c>
      <c r="KQ20">
        <v>2.0111059575476042E-4</v>
      </c>
      <c r="KR20">
        <v>-5.5973965550259512E-5</v>
      </c>
      <c r="KS20">
        <v>-5.8703106069671644E-4</v>
      </c>
      <c r="KT20">
        <v>-3.7608374394994943E-4</v>
      </c>
      <c r="KU20">
        <v>1.2208968302314884E-4</v>
      </c>
      <c r="KV20">
        <v>2.1262393382400745E-5</v>
      </c>
      <c r="KW20">
        <v>-5.9847753065056228E-5</v>
      </c>
      <c r="KX20">
        <v>3.5939181258125746E-4</v>
      </c>
      <c r="KY20">
        <v>6.0226523204828721E-4</v>
      </c>
      <c r="KZ20">
        <v>1.1490873190582079E-5</v>
      </c>
      <c r="LA20">
        <v>7.1234173345189266E-4</v>
      </c>
      <c r="LB20">
        <v>-4.957576627357197E-4</v>
      </c>
      <c r="LC20">
        <v>-7.1904372633580833E-5</v>
      </c>
      <c r="LD20">
        <v>-5.954307314816209E-5</v>
      </c>
      <c r="LE20">
        <v>-1.0600676047451589E-4</v>
      </c>
      <c r="LF20">
        <v>1.8776996796503916E-4</v>
      </c>
      <c r="LG20">
        <v>-6.2402790774814562E-4</v>
      </c>
      <c r="LH20">
        <v>-3.7973990295267897E-4</v>
      </c>
      <c r="LI20">
        <v>2.578245859994808E-4</v>
      </c>
      <c r="LJ20">
        <v>7.6180869424477408E-4</v>
      </c>
      <c r="LK20">
        <v>-3.675736793472302E-5</v>
      </c>
      <c r="LL20">
        <v>8.7403971791784525E-4</v>
      </c>
      <c r="LM20">
        <v>-4.899905071659382E-4</v>
      </c>
      <c r="LN20">
        <v>8.8396357806811083E-4</v>
      </c>
      <c r="LO20">
        <v>-2.6343922610395074E-4</v>
      </c>
      <c r="LP20">
        <v>-9.4148261830061546E-4</v>
      </c>
      <c r="LQ20">
        <v>-2.3514751953521075E-4</v>
      </c>
      <c r="LR20">
        <v>5.2981670038110588E-4</v>
      </c>
      <c r="LS20">
        <v>1.0798735544119227E-4</v>
      </c>
      <c r="LT20">
        <v>3.1557011784071323E-6</v>
      </c>
      <c r="LU20">
        <v>-8.0692290928944665E-4</v>
      </c>
      <c r="LV20">
        <v>3.4652996751808403E-4</v>
      </c>
      <c r="LW20">
        <v>-4.7895674160412956E-4</v>
      </c>
      <c r="LX20">
        <v>1.4507125389744843E-4</v>
      </c>
      <c r="LY20">
        <v>-6.8748759208605962E-5</v>
      </c>
      <c r="LZ20">
        <v>-3.1765048845989796E-4</v>
      </c>
      <c r="MA20">
        <v>-6.8944624869466482E-5</v>
      </c>
      <c r="MB20">
        <v>-7.2916424192782491E-4</v>
      </c>
      <c r="MC20">
        <v>-1.1558241500547406E-4</v>
      </c>
      <c r="MD20">
        <v>3.7786847325576537E-4</v>
      </c>
      <c r="ME20">
        <v>-3.7895644030923689E-4</v>
      </c>
      <c r="MF20">
        <v>-6.7181833921721912E-5</v>
      </c>
      <c r="MG20">
        <v>-3.893373203348439E-4</v>
      </c>
      <c r="MH20">
        <v>-4.4600778487715074E-4</v>
      </c>
      <c r="MI20">
        <v>1.1044655762755198E-4</v>
      </c>
      <c r="MJ20">
        <v>8.8901334932896123E-5</v>
      </c>
      <c r="MK20">
        <v>1.7571334839651452E-4</v>
      </c>
      <c r="ML20">
        <v>1.2028336637299081E-4</v>
      </c>
      <c r="MM20">
        <v>-7.3436556336623176E-4</v>
      </c>
      <c r="MN20">
        <v>-5.8172013522138546E-5</v>
      </c>
      <c r="MO20">
        <v>-5.4898959678736448E-4</v>
      </c>
      <c r="MP20">
        <v>-3.8831446632812781E-4</v>
      </c>
      <c r="MQ20">
        <v>2.0478930738958713E-5</v>
      </c>
      <c r="MR20">
        <v>2.8250365926790473E-4</v>
      </c>
      <c r="MS20">
        <v>1.2605052194277245E-4</v>
      </c>
      <c r="MT20">
        <v>-3.5843407162129703E-4</v>
      </c>
      <c r="MU20">
        <v>2.6946771139507763E-4</v>
      </c>
      <c r="MV20">
        <v>-1.6163260815890012E-4</v>
      </c>
      <c r="MW20">
        <v>5.1534519410952574E-5</v>
      </c>
      <c r="MX20">
        <v>-2.7595286554781657E-4</v>
      </c>
      <c r="MY20">
        <v>1.796959501673449E-4</v>
      </c>
      <c r="MZ20">
        <v>-3.0922826504289609E-4</v>
      </c>
      <c r="NA20">
        <v>-4.1523511327084433E-4</v>
      </c>
      <c r="NB20">
        <v>-1.4842176769552864E-5</v>
      </c>
      <c r="NC20">
        <v>-1.2459223540505743E-4</v>
      </c>
      <c r="ND20">
        <v>-5.2607331446668506E-4</v>
      </c>
      <c r="NE20">
        <v>2.3475596372035426E-4</v>
      </c>
      <c r="NF20">
        <v>9.8955772190402187E-5</v>
      </c>
      <c r="NG20">
        <v>3.3817303265470244E-4</v>
      </c>
      <c r="NH20">
        <v>7.3297370617675655E-5</v>
      </c>
      <c r="NI20">
        <v>3.9643218533510019E-4</v>
      </c>
      <c r="NJ20">
        <v>9.6540095706455938E-5</v>
      </c>
      <c r="NK20">
        <v>-1.7882526061221136E-4</v>
      </c>
      <c r="NL20">
        <v>-1.4226367058491659E-4</v>
      </c>
      <c r="NM20">
        <v>1.7279712633481363E-4</v>
      </c>
      <c r="NN20">
        <v>5.3362598912317311E-5</v>
      </c>
      <c r="NO20">
        <v>-3.0391812934845569E-4</v>
      </c>
      <c r="NP20">
        <v>1.099895377522108E-4</v>
      </c>
      <c r="NQ20">
        <v>7.2339805164579852E-5</v>
      </c>
      <c r="NR20">
        <v>-4.4692182462783311E-4</v>
      </c>
      <c r="NS20">
        <v>3.2383131370947188E-4</v>
      </c>
      <c r="NT20">
        <v>-9.9543193666119144E-5</v>
      </c>
      <c r="NU20">
        <v>-4.0500578342279403E-5</v>
      </c>
      <c r="NV20">
        <v>-6.5919588551731958E-5</v>
      </c>
      <c r="NW20">
        <v>-1.070296144812319E-4</v>
      </c>
      <c r="NX20">
        <v>2.4875026682716781E-5</v>
      </c>
      <c r="NY20">
        <v>-3.5146916945425512E-5</v>
      </c>
      <c r="NZ20">
        <v>6.1871873734146033E-5</v>
      </c>
      <c r="OA20">
        <v>3.478357385904875E-4</v>
      </c>
      <c r="OB20">
        <v>8.1915459695538014E-5</v>
      </c>
      <c r="OC20">
        <v>-3.7932561899886072E-5</v>
      </c>
      <c r="OD20">
        <v>2.0095825579631333E-4</v>
      </c>
      <c r="OE20">
        <v>4.0874995911810538E-4</v>
      </c>
      <c r="OF20">
        <v>-8.966206943737632E-6</v>
      </c>
      <c r="OG20">
        <v>-1.386075115821871E-4</v>
      </c>
      <c r="OH20">
        <v>3.4119806897243694E-4</v>
      </c>
      <c r="OI20">
        <v>-1.9347086969344547E-5</v>
      </c>
      <c r="OJ20">
        <v>4.8309185884027158E-4</v>
      </c>
      <c r="OK20">
        <v>-3.8472359587901855E-4</v>
      </c>
      <c r="OL20">
        <v>-1.2507101813160533E-4</v>
      </c>
      <c r="OM20">
        <v>4.7660731896155851E-5</v>
      </c>
      <c r="ON20">
        <v>-3.9891297486580203E-4</v>
      </c>
      <c r="OO20">
        <v>-6.3634489175026055E-5</v>
      </c>
      <c r="OP20">
        <v>-1.6911902897401288E-4</v>
      </c>
      <c r="OQ20">
        <v>8.7221163841648039E-4</v>
      </c>
      <c r="OR20">
        <v>4.9242812200795576E-4</v>
      </c>
      <c r="OS20">
        <v>4.2446273768935948E-4</v>
      </c>
      <c r="OT20">
        <v>3.3157888873906532E-4</v>
      </c>
      <c r="OU20">
        <v>1.4570237658244337E-4</v>
      </c>
      <c r="OV20">
        <v>-4.1247123116759047E-4</v>
      </c>
      <c r="OW20">
        <v>-1.2807429159813311E-4</v>
      </c>
      <c r="OX20">
        <v>-5.7536617244991275E-4</v>
      </c>
      <c r="OY20">
        <v>1.427861545207425E-4</v>
      </c>
      <c r="OZ20">
        <v>2.1897789659548004E-4</v>
      </c>
      <c r="PA20">
        <v>-5.8848917172756683E-4</v>
      </c>
      <c r="PB20">
        <v>-3.1649705734594164E-4</v>
      </c>
      <c r="PC20">
        <v>4.5144867318569612E-4</v>
      </c>
      <c r="PD20">
        <v>3.8912065711053172E-5</v>
      </c>
      <c r="PE20">
        <v>5.4916387510388289E-4</v>
      </c>
      <c r="PF20">
        <v>-3.84375390259711E-4</v>
      </c>
      <c r="PG20">
        <v>-1.2348232999351454E-4</v>
      </c>
      <c r="PH20">
        <v>4.0783591936742312E-4</v>
      </c>
      <c r="PI20">
        <v>5.9456197250199763E-5</v>
      </c>
      <c r="PJ20">
        <v>4.800232968201236E-4</v>
      </c>
      <c r="PK20">
        <v>6.465751868860658E-5</v>
      </c>
      <c r="PL20">
        <v>5.3114423430471614E-4</v>
      </c>
      <c r="PM20">
        <v>-3.4905428275119942E-4</v>
      </c>
      <c r="PN20">
        <v>3.7155724640581568E-4</v>
      </c>
      <c r="PO20">
        <v>4.3504027315671747E-5</v>
      </c>
      <c r="PP20">
        <v>3.4037187040747202E-5</v>
      </c>
      <c r="PQ20">
        <v>9.1049249368910646E-4</v>
      </c>
      <c r="PR20">
        <v>-4.5701109999795651E-6</v>
      </c>
      <c r="PS20">
        <v>-3.3893455694007315E-4</v>
      </c>
      <c r="PT20">
        <v>4.4565975476470776E-4</v>
      </c>
      <c r="PU20">
        <v>-6.1175286988666321E-5</v>
      </c>
      <c r="PV20">
        <v>-9.1208021653944193E-5</v>
      </c>
      <c r="PW20">
        <v>2.6681264354785743E-4</v>
      </c>
      <c r="PX20">
        <v>-7.1029584993159603E-4</v>
      </c>
      <c r="PY20">
        <v>6.4761901396309803E-4</v>
      </c>
      <c r="PZ20">
        <v>3.2250377978586178E-4</v>
      </c>
      <c r="QA20">
        <v>-4.9482186013383059E-4</v>
      </c>
      <c r="QB20">
        <v>-1.4141282208082273E-3</v>
      </c>
      <c r="QC20">
        <v>-1.9462509058829229E-4</v>
      </c>
      <c r="QD20">
        <v>2.2637726600576591E-4</v>
      </c>
      <c r="QE20">
        <v>-2.0393959090476982E-4</v>
      </c>
      <c r="QF20">
        <v>-6.4035004615318808E-4</v>
      </c>
      <c r="QG20">
        <v>6.834841927517778E-4</v>
      </c>
      <c r="QH20">
        <v>3.9392945744632702E-4</v>
      </c>
      <c r="QI20">
        <v>-7.2187289699268215E-5</v>
      </c>
      <c r="QJ20">
        <v>-7.144735275823962E-5</v>
      </c>
      <c r="QK20">
        <v>3.371937043503999E-4</v>
      </c>
      <c r="QL20">
        <v>2.229387355151036E-4</v>
      </c>
      <c r="QM20">
        <v>-8.9066636073291698E-4</v>
      </c>
      <c r="QN20">
        <v>1.0148026293038207E-4</v>
      </c>
      <c r="QO20">
        <v>-3.597180798424937E-4</v>
      </c>
      <c r="QP20">
        <v>-4.6542024815354781E-4</v>
      </c>
      <c r="QQ20">
        <v>2.866821266995956E-4</v>
      </c>
      <c r="QR20">
        <v>2.2121947026977254E-4</v>
      </c>
      <c r="QS20">
        <v>4.2313520376574938E-4</v>
      </c>
      <c r="QT20">
        <v>-2.5092479687919441E-5</v>
      </c>
      <c r="QU20">
        <v>8.7856718074973405E-5</v>
      </c>
      <c r="QV20">
        <v>5.351050732243397E-4</v>
      </c>
      <c r="QW20">
        <v>2.3701930024585353E-4</v>
      </c>
      <c r="QX20">
        <v>-4.2361381098543271E-4</v>
      </c>
      <c r="QY20">
        <v>5.8013241237104987E-4</v>
      </c>
      <c r="QZ20">
        <v>-6.1849935376074742E-5</v>
      </c>
      <c r="RA20">
        <v>-7.666616345570088E-4</v>
      </c>
      <c r="RB20">
        <v>-1.8237260535890722E-4</v>
      </c>
      <c r="RC20">
        <v>-7.729510985557519E-4</v>
      </c>
      <c r="RD20">
        <v>-3.6822735466432238E-4</v>
      </c>
      <c r="RE20">
        <v>1.0537581329638551E-4</v>
      </c>
      <c r="RF20">
        <v>-3.0694316566619019E-4</v>
      </c>
      <c r="RG20">
        <v>7.3362659171295828E-5</v>
      </c>
      <c r="RH20">
        <v>4.7160186318401228E-5</v>
      </c>
      <c r="RI20">
        <v>6.7921946369615054E-5</v>
      </c>
      <c r="RJ20">
        <v>1.7512575141393302E-4</v>
      </c>
      <c r="RK20">
        <v>-3.1337628203358407E-6</v>
      </c>
      <c r="RL20">
        <v>3.6241684889899196E-4</v>
      </c>
      <c r="RM20">
        <v>4.5240623863879192E-4</v>
      </c>
      <c r="RN20">
        <v>-2.5516934264539597E-4</v>
      </c>
      <c r="RO20">
        <v>-3.8600760410021517E-4</v>
      </c>
      <c r="RP20">
        <v>4.8894606581488E-4</v>
      </c>
      <c r="RQ20">
        <v>-3.9910884052666245E-4</v>
      </c>
      <c r="RR20">
        <v>4.2829378928263332E-5</v>
      </c>
      <c r="RS20">
        <v>-4.8988169290990454E-4</v>
      </c>
      <c r="RT20">
        <v>3.7215353097819325E-6</v>
      </c>
      <c r="RU20">
        <v>-2.0546299048924041E-4</v>
      </c>
      <c r="RV20">
        <v>-3.4024032801247651E-4</v>
      </c>
      <c r="RW20">
        <v>-8.7943593972935745E-5</v>
      </c>
      <c r="RX20">
        <v>5.4130748581825584E-4</v>
      </c>
      <c r="RY20">
        <v>1.4541945951675601E-4</v>
      </c>
      <c r="RZ20">
        <v>-7.2518164015699467E-4</v>
      </c>
      <c r="SA20">
        <v>8.4527001840344757E-5</v>
      </c>
      <c r="SB20">
        <v>-8.4524729026448588E-4</v>
      </c>
      <c r="SC20">
        <v>2.0740084953439389E-5</v>
      </c>
      <c r="SD20">
        <v>-3.3579991658541448E-5</v>
      </c>
      <c r="SE20">
        <v>8.6681524109810367E-5</v>
      </c>
      <c r="SF20">
        <v>-7.3386501778847717E-4</v>
      </c>
      <c r="SG20">
        <v>-2.5018564971905638E-4</v>
      </c>
      <c r="SH20">
        <v>-1.0050075911921497E-4</v>
      </c>
      <c r="SI20">
        <v>-1.1190449315153785E-4</v>
      </c>
    </row>
    <row r="21" spans="1:503" x14ac:dyDescent="0.3">
      <c r="A21" s="6">
        <v>1</v>
      </c>
      <c r="B21" s="7">
        <v>-2.0892519999999997</v>
      </c>
      <c r="C21" s="6"/>
      <c r="D21" s="2">
        <v>-0.01</v>
      </c>
      <c r="E21" s="6"/>
      <c r="G21" s="6"/>
    </row>
    <row r="22" spans="1:503" x14ac:dyDescent="0.3">
      <c r="A22" s="6">
        <v>1</v>
      </c>
      <c r="B22" s="7">
        <v>0.71248400000000001</v>
      </c>
      <c r="C22" s="6"/>
      <c r="D22" s="2">
        <v>0.78002000000000005</v>
      </c>
      <c r="E22" s="6"/>
      <c r="G22" s="6" t="s">
        <v>25</v>
      </c>
      <c r="H22" s="10">
        <v>-3.128697344481092E-2</v>
      </c>
    </row>
    <row r="23" spans="1:503" x14ac:dyDescent="0.3">
      <c r="A23" s="6">
        <v>1</v>
      </c>
      <c r="B23" s="7">
        <v>-1.7999560000000001</v>
      </c>
      <c r="C23" s="6"/>
      <c r="D23" s="2">
        <v>-9.1460080000000001</v>
      </c>
      <c r="E23" s="6"/>
      <c r="G23" s="6"/>
      <c r="H23" s="10">
        <v>0.72843649207517169</v>
      </c>
    </row>
    <row r="24" spans="1:503" x14ac:dyDescent="0.3">
      <c r="A24" s="6">
        <v>1</v>
      </c>
      <c r="B24" s="7">
        <v>-3.123208</v>
      </c>
      <c r="C24" s="6"/>
      <c r="D24" s="2">
        <v>-4.4966080000000002</v>
      </c>
      <c r="E24" s="6"/>
    </row>
    <row r="25" spans="1:503" x14ac:dyDescent="0.3">
      <c r="A25" s="6">
        <v>1</v>
      </c>
      <c r="B25" s="7">
        <v>-1.116784</v>
      </c>
      <c r="C25" s="6"/>
      <c r="D25" s="2">
        <v>1.49444</v>
      </c>
      <c r="E25" s="6"/>
    </row>
    <row r="26" spans="1:503" x14ac:dyDescent="0.3">
      <c r="A26" s="6">
        <v>1</v>
      </c>
      <c r="B26" s="7">
        <v>-0.80178399999999994</v>
      </c>
      <c r="C26" s="6"/>
      <c r="D26" s="2">
        <v>1.503512</v>
      </c>
      <c r="E26" s="6"/>
    </row>
    <row r="27" spans="1:503" x14ac:dyDescent="0.3">
      <c r="A27" s="6">
        <v>1</v>
      </c>
      <c r="B27" s="7">
        <v>1.6499239999999997</v>
      </c>
      <c r="C27" s="6"/>
      <c r="D27" s="2">
        <v>-3.3699159999999995</v>
      </c>
      <c r="E27" s="6"/>
    </row>
    <row r="28" spans="1:503" x14ac:dyDescent="0.3">
      <c r="A28" s="6">
        <v>1</v>
      </c>
      <c r="B28" s="7">
        <v>1.2449600000000001</v>
      </c>
      <c r="C28" s="6"/>
      <c r="D28" s="2">
        <v>1.4921719999999998</v>
      </c>
      <c r="E28" s="6"/>
    </row>
    <row r="29" spans="1:503" x14ac:dyDescent="0.3">
      <c r="A29" s="6">
        <v>1</v>
      </c>
      <c r="B29" s="7">
        <v>3.2198840000000004</v>
      </c>
      <c r="C29" s="6"/>
      <c r="D29" s="2">
        <v>8.1316159999999993</v>
      </c>
      <c r="E29" s="6"/>
    </row>
    <row r="30" spans="1:503" x14ac:dyDescent="0.3">
      <c r="A30" s="6">
        <v>1</v>
      </c>
      <c r="B30" s="7">
        <v>3.1014439999999999</v>
      </c>
      <c r="C30" s="6"/>
      <c r="D30" s="2">
        <v>3.130172</v>
      </c>
      <c r="E30" s="6"/>
    </row>
    <row r="31" spans="1:503" x14ac:dyDescent="0.3">
      <c r="A31" s="6">
        <v>1</v>
      </c>
      <c r="B31" s="7">
        <v>-2.7447039999999996</v>
      </c>
      <c r="C31" s="6"/>
      <c r="D31" s="2">
        <v>1.5700400000000001</v>
      </c>
      <c r="E31" s="6"/>
    </row>
    <row r="32" spans="1:503" x14ac:dyDescent="0.3">
      <c r="A32" s="6">
        <v>1</v>
      </c>
      <c r="B32" s="7">
        <v>0.17219599999999999</v>
      </c>
      <c r="C32" s="6"/>
      <c r="D32" s="2">
        <v>0.78254000000000001</v>
      </c>
      <c r="E32" s="6"/>
    </row>
    <row r="33" spans="1:5" x14ac:dyDescent="0.3">
      <c r="A33" s="6">
        <v>1</v>
      </c>
      <c r="B33" s="7">
        <v>2.8287800000000005</v>
      </c>
      <c r="C33" s="6"/>
      <c r="D33" s="2">
        <v>10.301084000000001</v>
      </c>
      <c r="E33" s="6"/>
    </row>
    <row r="34" spans="1:5" x14ac:dyDescent="0.3">
      <c r="A34" s="6">
        <v>1</v>
      </c>
      <c r="B34" s="7">
        <v>-2.1751839999999993</v>
      </c>
      <c r="C34" s="6"/>
      <c r="D34" s="2">
        <v>-0.42176799999999998</v>
      </c>
      <c r="E34" s="6"/>
    </row>
    <row r="35" spans="1:5" x14ac:dyDescent="0.3">
      <c r="A35" s="6">
        <v>1</v>
      </c>
      <c r="B35" s="7">
        <v>3.1148000000000002</v>
      </c>
      <c r="C35" s="6"/>
      <c r="D35" s="2">
        <v>4.1759720000000007</v>
      </c>
      <c r="E35" s="6"/>
    </row>
    <row r="36" spans="1:5" x14ac:dyDescent="0.3">
      <c r="A36" s="6">
        <v>1</v>
      </c>
      <c r="B36" s="7">
        <v>2.5102519999999999</v>
      </c>
      <c r="C36" s="6"/>
      <c r="D36" s="2">
        <v>0.82991599999999999</v>
      </c>
      <c r="E36" s="6"/>
    </row>
    <row r="37" spans="1:5" x14ac:dyDescent="0.3">
      <c r="A37" s="6">
        <v>1</v>
      </c>
      <c r="B37" s="7">
        <v>1.7124200000000001</v>
      </c>
      <c r="C37" s="6"/>
      <c r="D37" s="2">
        <v>-1.6789960000000002</v>
      </c>
      <c r="E37" s="6"/>
    </row>
    <row r="38" spans="1:5" x14ac:dyDescent="0.3">
      <c r="A38" s="6">
        <v>1</v>
      </c>
      <c r="B38" s="7">
        <v>2.347712</v>
      </c>
      <c r="C38" s="6"/>
      <c r="D38" s="2">
        <v>3.801752</v>
      </c>
      <c r="E38" s="6"/>
    </row>
    <row r="39" spans="1:5" x14ac:dyDescent="0.3">
      <c r="A39" s="6">
        <v>1</v>
      </c>
      <c r="B39" s="7">
        <v>0.71021599999999996</v>
      </c>
      <c r="C39" s="6"/>
      <c r="D39" s="2">
        <v>-0.85420000000000007</v>
      </c>
      <c r="E39" s="6"/>
    </row>
    <row r="40" spans="1:5" x14ac:dyDescent="0.3">
      <c r="A40" s="6">
        <v>1</v>
      </c>
      <c r="B40" s="7">
        <v>7.1553680000000002</v>
      </c>
      <c r="C40" s="6"/>
      <c r="D40" s="2">
        <v>2.1183920000000005</v>
      </c>
      <c r="E40" s="6"/>
    </row>
    <row r="41" spans="1:5" x14ac:dyDescent="0.3">
      <c r="A41" s="6">
        <v>1</v>
      </c>
      <c r="B41" s="7">
        <v>0.59278399999999998</v>
      </c>
      <c r="C41" s="6"/>
      <c r="D41" s="2">
        <v>-5.424976</v>
      </c>
      <c r="E41" s="6"/>
    </row>
    <row r="42" spans="1:5" x14ac:dyDescent="0.3">
      <c r="A42" s="6">
        <v>1</v>
      </c>
      <c r="B42" s="7">
        <v>4.4796320000000005</v>
      </c>
      <c r="C42" s="6"/>
      <c r="D42" s="2">
        <v>4.6567880000000006</v>
      </c>
      <c r="E42" s="6"/>
    </row>
    <row r="43" spans="1:5" x14ac:dyDescent="0.3">
      <c r="A43" s="6">
        <v>1</v>
      </c>
      <c r="B43" s="7">
        <v>-1.06084</v>
      </c>
      <c r="C43" s="6"/>
      <c r="D43" s="2">
        <v>-2.5299999999999998</v>
      </c>
      <c r="E43" s="6"/>
    </row>
    <row r="44" spans="1:5" x14ac:dyDescent="0.3">
      <c r="A44" s="6">
        <v>1</v>
      </c>
      <c r="B44" s="7">
        <v>-3.2061159999999997</v>
      </c>
      <c r="C44" s="6"/>
      <c r="D44" s="2">
        <v>-4.1410359999999997</v>
      </c>
      <c r="E44" s="6"/>
    </row>
    <row r="45" spans="1:5" x14ac:dyDescent="0.3">
      <c r="A45" s="6">
        <v>1</v>
      </c>
      <c r="B45" s="7">
        <v>-0.97667199999999998</v>
      </c>
      <c r="C45" s="6"/>
      <c r="D45" s="2">
        <v>-2.8689399999999998</v>
      </c>
      <c r="E45" s="6"/>
    </row>
    <row r="46" spans="1:5" x14ac:dyDescent="0.3">
      <c r="A46" s="6">
        <v>1</v>
      </c>
      <c r="B46" s="7">
        <v>7.0482680000000002</v>
      </c>
      <c r="C46" s="6"/>
      <c r="D46" s="2">
        <v>10.188944000000001</v>
      </c>
      <c r="E46" s="6"/>
    </row>
    <row r="47" spans="1:5" x14ac:dyDescent="0.3">
      <c r="A47" s="6">
        <v>1</v>
      </c>
      <c r="B47" s="7">
        <v>-2.9027079999999996</v>
      </c>
      <c r="C47" s="6"/>
      <c r="D47" s="2">
        <v>4.3125560000000007</v>
      </c>
      <c r="E47" s="6"/>
    </row>
    <row r="48" spans="1:5" x14ac:dyDescent="0.3">
      <c r="A48" s="6">
        <v>1</v>
      </c>
      <c r="B48" s="7">
        <v>-2.0360799999999997</v>
      </c>
      <c r="C48" s="6"/>
      <c r="D48" s="2">
        <v>-1.727128</v>
      </c>
      <c r="E48" s="6"/>
    </row>
    <row r="49" spans="1:5" x14ac:dyDescent="0.3">
      <c r="A49" s="6">
        <v>1</v>
      </c>
      <c r="B49" s="7">
        <v>-3.1671999999999999E-2</v>
      </c>
      <c r="C49" s="6"/>
      <c r="D49" s="2">
        <v>-3.3981399999999997</v>
      </c>
      <c r="E49" s="6"/>
    </row>
    <row r="50" spans="1:5" x14ac:dyDescent="0.3">
      <c r="A50" s="6">
        <v>1</v>
      </c>
      <c r="B50" s="7">
        <v>-4.8766239999999996</v>
      </c>
      <c r="C50" s="6"/>
      <c r="D50" s="2">
        <v>-6.2066800000000004</v>
      </c>
      <c r="E50" s="6"/>
    </row>
    <row r="51" spans="1:5" x14ac:dyDescent="0.3">
      <c r="A51" s="6">
        <v>1</v>
      </c>
      <c r="B51" s="7">
        <v>-4.8088360000000003</v>
      </c>
      <c r="C51" s="6"/>
      <c r="D51" s="2">
        <v>-6.0579999999999998</v>
      </c>
      <c r="E51" s="6"/>
    </row>
    <row r="52" spans="1:5" x14ac:dyDescent="0.3">
      <c r="A52" s="6">
        <v>1</v>
      </c>
      <c r="B52" s="7">
        <v>1.2474799999999999</v>
      </c>
      <c r="C52" s="6"/>
      <c r="D52" s="2">
        <v>8.3206160000000011</v>
      </c>
      <c r="E52" s="6"/>
    </row>
    <row r="53" spans="1:5" x14ac:dyDescent="0.3">
      <c r="A53" s="6">
        <v>1</v>
      </c>
      <c r="B53" s="7">
        <v>5.0413399999999999</v>
      </c>
      <c r="C53" s="6"/>
      <c r="D53" s="2">
        <v>5.9596280000000004</v>
      </c>
      <c r="E53" s="6"/>
    </row>
    <row r="54" spans="1:5" x14ac:dyDescent="0.3">
      <c r="A54" s="6">
        <v>1</v>
      </c>
      <c r="B54" s="7">
        <v>-0.19975600000000004</v>
      </c>
      <c r="C54" s="6"/>
      <c r="D54" s="2">
        <v>1.2757039999999999</v>
      </c>
      <c r="E54" s="6"/>
    </row>
    <row r="55" spans="1:5" x14ac:dyDescent="0.3">
      <c r="A55" s="6">
        <v>1</v>
      </c>
      <c r="B55" s="7">
        <v>0.95390000000000008</v>
      </c>
      <c r="C55" s="6"/>
      <c r="D55" s="2">
        <v>2.1511520000000002</v>
      </c>
      <c r="E55" s="6"/>
    </row>
    <row r="56" spans="1:5" x14ac:dyDescent="0.3">
      <c r="A56" s="6">
        <v>1</v>
      </c>
      <c r="B56" s="7">
        <v>0.60336800000000002</v>
      </c>
      <c r="C56" s="6"/>
      <c r="D56" s="2">
        <v>-2.577124</v>
      </c>
      <c r="E56" s="6"/>
    </row>
    <row r="57" spans="1:5" x14ac:dyDescent="0.3">
      <c r="A57" s="6">
        <v>1</v>
      </c>
      <c r="B57" s="7">
        <v>0.85032799999999997</v>
      </c>
      <c r="C57" s="6"/>
      <c r="D57" s="2">
        <v>0.84856399999999998</v>
      </c>
      <c r="E57" s="6"/>
    </row>
    <row r="58" spans="1:5" x14ac:dyDescent="0.3">
      <c r="A58" s="6">
        <v>1</v>
      </c>
      <c r="B58" s="7">
        <v>-3.8577879999999998</v>
      </c>
      <c r="C58" s="6"/>
      <c r="D58" s="2">
        <v>4.8024440000000004</v>
      </c>
      <c r="E58" s="6"/>
    </row>
    <row r="59" spans="1:5" x14ac:dyDescent="0.3">
      <c r="A59" s="6">
        <v>1</v>
      </c>
      <c r="B59" s="7">
        <v>-3.5213679999999998</v>
      </c>
      <c r="C59" s="6"/>
      <c r="D59" s="2">
        <v>6.2675720000000004</v>
      </c>
      <c r="E59" s="6"/>
    </row>
    <row r="60" spans="1:5" x14ac:dyDescent="0.3">
      <c r="A60" s="6">
        <v>1</v>
      </c>
      <c r="B60" s="7">
        <v>7.2908000000000001E-2</v>
      </c>
      <c r="C60" s="6"/>
      <c r="D60" s="2">
        <v>-0.90359200000000006</v>
      </c>
      <c r="E60" s="6"/>
    </row>
    <row r="61" spans="1:5" x14ac:dyDescent="0.3">
      <c r="A61" s="6">
        <v>1</v>
      </c>
      <c r="B61" s="7">
        <v>1.8303559999999999</v>
      </c>
      <c r="C61" s="6"/>
      <c r="D61" s="2">
        <v>-0.01</v>
      </c>
      <c r="E61" s="6"/>
    </row>
    <row r="62" spans="1:5" x14ac:dyDescent="0.3">
      <c r="A62" s="6">
        <v>1</v>
      </c>
      <c r="B62" s="7">
        <v>-1.7430039999999998</v>
      </c>
      <c r="C62" s="6"/>
      <c r="D62" s="2">
        <v>-1.3433320000000002</v>
      </c>
      <c r="E62" s="6"/>
    </row>
    <row r="63" spans="1:5" x14ac:dyDescent="0.3">
      <c r="A63" s="6">
        <v>1</v>
      </c>
      <c r="B63" s="7">
        <v>-2.0282679999999993</v>
      </c>
      <c r="C63" s="6"/>
      <c r="D63" s="2">
        <v>-0.89578000000000002</v>
      </c>
      <c r="E63" s="6"/>
    </row>
    <row r="64" spans="1:5" x14ac:dyDescent="0.3">
      <c r="A64" s="6">
        <v>1</v>
      </c>
      <c r="B64" s="7">
        <v>4.2036920000000002</v>
      </c>
      <c r="C64" s="6"/>
      <c r="D64" s="2">
        <v>-0.45200799999999997</v>
      </c>
      <c r="E64" s="6"/>
    </row>
    <row r="65" spans="1:5" x14ac:dyDescent="0.3">
      <c r="A65" s="6">
        <v>1</v>
      </c>
      <c r="B65" s="7">
        <v>2.0342240000000005</v>
      </c>
      <c r="C65" s="6"/>
      <c r="D65" s="2">
        <v>4.4899640000000005</v>
      </c>
      <c r="E65" s="6"/>
    </row>
    <row r="66" spans="1:5" x14ac:dyDescent="0.3">
      <c r="A66" s="6">
        <v>1</v>
      </c>
      <c r="B66" s="7">
        <v>-4.3012000000000009E-2</v>
      </c>
      <c r="C66" s="6"/>
      <c r="D66" s="2">
        <v>-1.352908</v>
      </c>
      <c r="E66" s="6"/>
    </row>
    <row r="67" spans="1:5" x14ac:dyDescent="0.3">
      <c r="A67" s="6">
        <v>1</v>
      </c>
      <c r="B67" s="7">
        <v>0.12230000000000001</v>
      </c>
      <c r="C67" s="6"/>
      <c r="D67" s="2">
        <v>-0.90207999999999999</v>
      </c>
      <c r="E67" s="6"/>
    </row>
    <row r="68" spans="1:5" x14ac:dyDescent="0.3">
      <c r="A68" s="6">
        <v>1</v>
      </c>
      <c r="B68" s="7">
        <v>1.1524760000000001</v>
      </c>
      <c r="C68" s="6"/>
      <c r="D68" s="2">
        <v>-0.01</v>
      </c>
      <c r="E68" s="6"/>
    </row>
    <row r="69" spans="1:5" x14ac:dyDescent="0.3">
      <c r="A69" s="6">
        <v>1</v>
      </c>
      <c r="B69" s="7">
        <v>0.52423999999999993</v>
      </c>
      <c r="C69" s="6"/>
      <c r="D69" s="2">
        <v>4.5305359999999997</v>
      </c>
      <c r="E69" s="6"/>
    </row>
    <row r="70" spans="1:5" x14ac:dyDescent="0.3">
      <c r="A70" s="6">
        <v>1</v>
      </c>
      <c r="B70" s="7">
        <v>3.4449200000000002</v>
      </c>
      <c r="C70" s="6"/>
      <c r="D70" s="2">
        <v>4.143968000000001</v>
      </c>
      <c r="E70" s="6"/>
    </row>
    <row r="71" spans="1:5" x14ac:dyDescent="0.3">
      <c r="A71" s="6">
        <v>1</v>
      </c>
      <c r="B71" s="7">
        <v>2.8685960000000006</v>
      </c>
      <c r="C71" s="6"/>
      <c r="D71" s="2">
        <v>0.91635199999999994</v>
      </c>
      <c r="E71" s="6"/>
    </row>
    <row r="72" spans="1:5" x14ac:dyDescent="0.3">
      <c r="A72" s="6">
        <v>1</v>
      </c>
      <c r="B72" s="7">
        <v>1.7718919999999998</v>
      </c>
      <c r="C72" s="6"/>
      <c r="D72" s="2">
        <v>1.3873399999999998</v>
      </c>
      <c r="E72" s="6"/>
    </row>
    <row r="73" spans="1:5" x14ac:dyDescent="0.3">
      <c r="A73" s="6">
        <v>1</v>
      </c>
      <c r="B73" s="7">
        <v>5.0816600000000003</v>
      </c>
      <c r="C73" s="6"/>
      <c r="D73" s="2">
        <v>2.8161800000000001</v>
      </c>
      <c r="E73" s="6"/>
    </row>
    <row r="74" spans="1:5" x14ac:dyDescent="0.3">
      <c r="A74" s="6">
        <v>1</v>
      </c>
      <c r="B74" s="7">
        <v>4.3233920000000001</v>
      </c>
      <c r="C74" s="6"/>
      <c r="D74" s="2">
        <v>0.46199599999999996</v>
      </c>
      <c r="E74" s="6"/>
    </row>
    <row r="75" spans="1:5" x14ac:dyDescent="0.3">
      <c r="A75" s="6">
        <v>1</v>
      </c>
      <c r="B75" s="7">
        <v>-8.8191639999999989</v>
      </c>
      <c r="C75" s="6"/>
      <c r="D75" s="2">
        <v>-6.4478439999999999</v>
      </c>
      <c r="E75" s="6"/>
    </row>
    <row r="76" spans="1:5" x14ac:dyDescent="0.3">
      <c r="A76" s="6">
        <v>1</v>
      </c>
      <c r="B76" s="7">
        <v>0.81983600000000001</v>
      </c>
      <c r="C76" s="6"/>
      <c r="D76" s="2">
        <v>1.3772599999999999</v>
      </c>
      <c r="E76" s="6"/>
    </row>
    <row r="77" spans="1:5" x14ac:dyDescent="0.3">
      <c r="A77" s="6">
        <v>1</v>
      </c>
      <c r="B77" s="7">
        <v>3.0752359999999999</v>
      </c>
      <c r="C77" s="6"/>
      <c r="D77" s="2">
        <v>4.2213320000000003</v>
      </c>
      <c r="E77" s="6"/>
    </row>
    <row r="78" spans="1:5" x14ac:dyDescent="0.3">
      <c r="A78" s="6">
        <v>1</v>
      </c>
      <c r="B78" s="7">
        <v>-1.5968440000000002</v>
      </c>
      <c r="C78" s="6"/>
      <c r="D78" s="2">
        <v>0.63915200000000005</v>
      </c>
      <c r="E78" s="6"/>
    </row>
    <row r="79" spans="1:5" x14ac:dyDescent="0.3">
      <c r="A79" s="6">
        <v>1</v>
      </c>
      <c r="B79" s="7">
        <v>2.742848</v>
      </c>
      <c r="C79" s="6"/>
      <c r="D79" s="2">
        <v>1.7101519999999999</v>
      </c>
      <c r="E79" s="6"/>
    </row>
    <row r="80" spans="1:5" x14ac:dyDescent="0.3">
      <c r="A80" s="6">
        <v>1</v>
      </c>
      <c r="B80" s="7">
        <v>-0.31844800000000001</v>
      </c>
      <c r="C80" s="6"/>
      <c r="D80" s="2">
        <v>-1.7185600000000001</v>
      </c>
      <c r="E80" s="6"/>
    </row>
    <row r="81" spans="1:5" x14ac:dyDescent="0.3">
      <c r="A81" s="6">
        <v>1</v>
      </c>
      <c r="B81" s="7">
        <v>-8.0560000000000007E-2</v>
      </c>
      <c r="C81" s="6"/>
      <c r="D81" s="2">
        <v>-0.86125600000000002</v>
      </c>
      <c r="E81" s="6"/>
    </row>
    <row r="82" spans="1:5" x14ac:dyDescent="0.3">
      <c r="A82" s="6">
        <v>1</v>
      </c>
      <c r="B82" s="7">
        <v>3.3988040000000006</v>
      </c>
      <c r="C82" s="6"/>
      <c r="D82" s="2">
        <v>1.704356</v>
      </c>
      <c r="E82" s="6"/>
    </row>
    <row r="83" spans="1:5" x14ac:dyDescent="0.3">
      <c r="A83" s="6">
        <v>1</v>
      </c>
      <c r="B83" s="7">
        <v>5.7660920000000004</v>
      </c>
      <c r="C83" s="6"/>
      <c r="D83" s="2">
        <v>1.2822560000000001</v>
      </c>
      <c r="E83" s="6"/>
    </row>
    <row r="84" spans="1:5" x14ac:dyDescent="0.3">
      <c r="A84" s="6">
        <v>1</v>
      </c>
      <c r="B84" s="7">
        <v>1.6322839999999998</v>
      </c>
      <c r="C84" s="6"/>
      <c r="D84" s="2">
        <v>4.8193280000000005</v>
      </c>
      <c r="E84" s="6"/>
    </row>
    <row r="85" spans="1:5" x14ac:dyDescent="0.3">
      <c r="A85" s="6">
        <v>1</v>
      </c>
      <c r="B85" s="7">
        <v>-2.8014039999999993</v>
      </c>
      <c r="C85" s="6"/>
      <c r="D85" s="2">
        <v>-2.1862719999999998</v>
      </c>
      <c r="E85" s="6"/>
    </row>
    <row r="86" spans="1:5" x14ac:dyDescent="0.3">
      <c r="A86" s="6">
        <v>1</v>
      </c>
      <c r="B86" s="7">
        <v>0.23847199999999996</v>
      </c>
      <c r="C86" s="6"/>
      <c r="D86" s="2">
        <v>3.0739760000000005</v>
      </c>
      <c r="E86" s="6"/>
    </row>
    <row r="87" spans="1:5" x14ac:dyDescent="0.3">
      <c r="A87" s="6">
        <v>1</v>
      </c>
      <c r="B87" s="7">
        <v>3.0853159999999997</v>
      </c>
      <c r="C87" s="6"/>
      <c r="D87" s="2">
        <v>-5.1880959999999998</v>
      </c>
      <c r="E87" s="6"/>
    </row>
    <row r="88" spans="1:5" x14ac:dyDescent="0.3">
      <c r="A88" s="6">
        <v>1</v>
      </c>
      <c r="B88" s="7">
        <v>7.4154320000000009</v>
      </c>
      <c r="C88" s="6"/>
      <c r="D88" s="2">
        <v>6.1793720000000008</v>
      </c>
      <c r="E88" s="6"/>
    </row>
    <row r="89" spans="1:5" x14ac:dyDescent="0.3">
      <c r="A89" s="6">
        <v>1</v>
      </c>
      <c r="B89" s="7">
        <v>-5.7205719999999989</v>
      </c>
      <c r="C89" s="6"/>
      <c r="D89" s="2">
        <v>-11.003248000000001</v>
      </c>
      <c r="E89" s="6"/>
    </row>
    <row r="90" spans="1:5" x14ac:dyDescent="0.3">
      <c r="A90" s="6">
        <v>1</v>
      </c>
      <c r="B90" s="7">
        <v>4.4410759999999998</v>
      </c>
      <c r="C90" s="6"/>
      <c r="D90" s="2">
        <v>-2.9354680000000002</v>
      </c>
      <c r="E90" s="6"/>
    </row>
    <row r="91" spans="1:5" x14ac:dyDescent="0.3">
      <c r="A91" s="6">
        <v>1</v>
      </c>
      <c r="B91" s="7">
        <v>3.567644</v>
      </c>
      <c r="C91" s="6"/>
      <c r="D91" s="2">
        <v>3.3781400000000001</v>
      </c>
      <c r="E91" s="6"/>
    </row>
    <row r="92" spans="1:5" x14ac:dyDescent="0.3">
      <c r="A92" s="6">
        <v>1</v>
      </c>
      <c r="B92" s="7">
        <v>-2.0998359999999998</v>
      </c>
      <c r="C92" s="6"/>
      <c r="D92" s="2">
        <v>-1.6928559999999999</v>
      </c>
      <c r="E92" s="6"/>
    </row>
    <row r="93" spans="1:5" x14ac:dyDescent="0.3">
      <c r="A93" s="6">
        <v>1</v>
      </c>
      <c r="B93" s="7">
        <v>-1.01674</v>
      </c>
      <c r="C93" s="6"/>
      <c r="D93" s="2">
        <v>0.41134399999999993</v>
      </c>
      <c r="E93" s="6"/>
    </row>
    <row r="94" spans="1:5" x14ac:dyDescent="0.3">
      <c r="A94" s="6">
        <v>1</v>
      </c>
      <c r="B94" s="7">
        <v>-0.19446400000000003</v>
      </c>
      <c r="C94" s="6"/>
      <c r="D94" s="2">
        <v>-0.849916</v>
      </c>
      <c r="E94" s="6"/>
    </row>
    <row r="95" spans="1:5" x14ac:dyDescent="0.3">
      <c r="A95" s="6">
        <v>1</v>
      </c>
      <c r="B95" s="7">
        <v>-8.7120639999999998</v>
      </c>
      <c r="C95" s="6"/>
      <c r="D95" s="2">
        <v>-0.01</v>
      </c>
      <c r="E95" s="6"/>
    </row>
    <row r="96" spans="1:5" x14ac:dyDescent="0.3">
      <c r="A96" s="6">
        <v>1</v>
      </c>
      <c r="B96" s="7">
        <v>-4.5815320000000002</v>
      </c>
      <c r="C96" s="6"/>
      <c r="D96" s="2">
        <v>-4.9512159999999996</v>
      </c>
      <c r="E96" s="6"/>
    </row>
    <row r="97" spans="1:5" x14ac:dyDescent="0.3">
      <c r="A97" s="6">
        <v>1</v>
      </c>
      <c r="B97" s="7">
        <v>4.0882760000000005</v>
      </c>
      <c r="C97" s="6"/>
      <c r="D97" s="2">
        <v>5.03</v>
      </c>
      <c r="E97" s="6"/>
    </row>
    <row r="98" spans="1:5" x14ac:dyDescent="0.3">
      <c r="A98" s="6">
        <v>1</v>
      </c>
      <c r="B98" s="7">
        <v>1.8711800000000001</v>
      </c>
      <c r="C98" s="6"/>
      <c r="D98" s="2">
        <v>0.41058799999999995</v>
      </c>
      <c r="E98" s="6"/>
    </row>
    <row r="99" spans="1:5" x14ac:dyDescent="0.3">
      <c r="A99" s="6">
        <v>1</v>
      </c>
      <c r="B99" s="7">
        <v>-8.1327159999999985</v>
      </c>
      <c r="C99" s="6"/>
      <c r="D99" s="2">
        <v>-0.43008399999999997</v>
      </c>
      <c r="E99" s="6"/>
    </row>
    <row r="100" spans="1:5" x14ac:dyDescent="0.3">
      <c r="A100" s="6">
        <v>1</v>
      </c>
      <c r="B100" s="7">
        <v>-8.4018519999999999</v>
      </c>
      <c r="C100" s="6"/>
      <c r="D100" s="2">
        <v>-6.1562800000000006</v>
      </c>
      <c r="E100" s="6"/>
    </row>
    <row r="101" spans="1:5" x14ac:dyDescent="0.3">
      <c r="A101" s="6">
        <v>1</v>
      </c>
      <c r="B101" s="7">
        <v>3.3277400000000004</v>
      </c>
      <c r="C101" s="6"/>
      <c r="D101" s="2">
        <v>5.0048000000000004</v>
      </c>
      <c r="E101" s="6"/>
    </row>
    <row r="102" spans="1:5" x14ac:dyDescent="0.3">
      <c r="A102" s="6">
        <v>1</v>
      </c>
      <c r="B102" s="7">
        <v>-0.71358400000000011</v>
      </c>
      <c r="C102" s="6"/>
      <c r="D102" s="2">
        <v>-1.2573999999999999</v>
      </c>
      <c r="E102" s="6"/>
    </row>
    <row r="103" spans="1:5" x14ac:dyDescent="0.3">
      <c r="A103" s="6">
        <v>1</v>
      </c>
      <c r="B103" s="7">
        <v>-3.9245679999999994</v>
      </c>
      <c r="C103" s="6"/>
      <c r="D103" s="2">
        <v>-8.4502360000000003</v>
      </c>
      <c r="E103" s="6"/>
    </row>
    <row r="104" spans="1:5" x14ac:dyDescent="0.3">
      <c r="A104" s="6">
        <v>1</v>
      </c>
      <c r="B104" s="7">
        <v>-2.0385999999999997</v>
      </c>
      <c r="C104" s="6"/>
      <c r="D104" s="2">
        <v>-0.01</v>
      </c>
      <c r="E104" s="6"/>
    </row>
    <row r="105" spans="1:5" x14ac:dyDescent="0.3">
      <c r="A105" s="6">
        <v>1</v>
      </c>
      <c r="B105" s="7">
        <v>-7.4259999999999993E-2</v>
      </c>
      <c r="C105" s="6"/>
      <c r="D105" s="2">
        <v>-3.966148</v>
      </c>
      <c r="E105" s="6"/>
    </row>
    <row r="106" spans="1:5" x14ac:dyDescent="0.3">
      <c r="A106" s="6">
        <v>1</v>
      </c>
      <c r="B106" s="7">
        <v>2.3184800000000001</v>
      </c>
      <c r="C106" s="6"/>
      <c r="D106" s="2">
        <v>2.7899720000000001</v>
      </c>
      <c r="E106" s="6"/>
    </row>
    <row r="107" spans="1:5" x14ac:dyDescent="0.3">
      <c r="A107" s="6">
        <v>1</v>
      </c>
      <c r="B107" s="7">
        <v>7.8075439999999992</v>
      </c>
      <c r="C107" s="6"/>
      <c r="D107" s="2">
        <v>-5.1049359999999995</v>
      </c>
      <c r="E107" s="6"/>
    </row>
    <row r="108" spans="1:5" x14ac:dyDescent="0.3">
      <c r="A108" s="6">
        <v>1</v>
      </c>
      <c r="B108" s="7">
        <v>-1.9315</v>
      </c>
      <c r="C108" s="6"/>
      <c r="D108" s="2">
        <v>12.754808000000001</v>
      </c>
      <c r="E108" s="6"/>
    </row>
    <row r="109" spans="1:5" x14ac:dyDescent="0.3">
      <c r="A109" s="6">
        <v>1</v>
      </c>
      <c r="B109" s="7">
        <v>-0.11584</v>
      </c>
      <c r="C109" s="6"/>
      <c r="D109" s="2">
        <v>0.81630800000000003</v>
      </c>
      <c r="E109" s="6"/>
    </row>
    <row r="110" spans="1:5" x14ac:dyDescent="0.3">
      <c r="A110" s="6">
        <v>1</v>
      </c>
      <c r="B110" s="7">
        <v>0.68274799999999991</v>
      </c>
      <c r="C110" s="6"/>
      <c r="D110" s="2">
        <v>-1.65178</v>
      </c>
      <c r="E110" s="6"/>
    </row>
    <row r="111" spans="1:5" x14ac:dyDescent="0.3">
      <c r="A111" s="6">
        <v>1</v>
      </c>
      <c r="B111" s="7">
        <v>0.56128400000000001</v>
      </c>
      <c r="C111" s="6"/>
      <c r="D111" s="2">
        <v>2.4767360000000003</v>
      </c>
      <c r="E111" s="6"/>
    </row>
    <row r="112" spans="1:5" x14ac:dyDescent="0.3">
      <c r="A112" s="6">
        <v>1</v>
      </c>
      <c r="B112" s="7">
        <v>1.8086840000000002</v>
      </c>
      <c r="C112" s="6"/>
      <c r="D112" s="2">
        <v>-2.8782640000000002</v>
      </c>
      <c r="E112" s="6"/>
    </row>
    <row r="113" spans="1:5" x14ac:dyDescent="0.3">
      <c r="A113" s="6">
        <v>1</v>
      </c>
      <c r="B113" s="7">
        <v>2.9699000000000004</v>
      </c>
      <c r="C113" s="6"/>
      <c r="D113" s="2">
        <v>-3.2459319999999998</v>
      </c>
      <c r="E113" s="6"/>
    </row>
    <row r="114" spans="1:5" x14ac:dyDescent="0.3">
      <c r="A114" s="6">
        <v>1</v>
      </c>
      <c r="B114" s="7">
        <v>3.4353440000000002</v>
      </c>
      <c r="C114" s="6"/>
      <c r="D114" s="2">
        <v>-1.6177600000000001</v>
      </c>
      <c r="E114" s="6"/>
    </row>
    <row r="115" spans="1:5" x14ac:dyDescent="0.3">
      <c r="A115" s="6">
        <v>1</v>
      </c>
      <c r="B115" s="7">
        <v>4.9365080000000008</v>
      </c>
      <c r="C115" s="6"/>
      <c r="D115" s="2">
        <v>6.1665200000000002</v>
      </c>
      <c r="E115" s="6"/>
    </row>
    <row r="116" spans="1:5" x14ac:dyDescent="0.3">
      <c r="A116" s="6">
        <v>1</v>
      </c>
      <c r="B116" s="7">
        <v>-4.7105559999999995</v>
      </c>
      <c r="C116" s="6"/>
      <c r="D116" s="2">
        <v>-3.662236</v>
      </c>
      <c r="E116" s="6"/>
    </row>
    <row r="117" spans="1:5" x14ac:dyDescent="0.3">
      <c r="A117" s="6">
        <v>1</v>
      </c>
      <c r="B117" s="7">
        <v>2.0503520000000002</v>
      </c>
      <c r="C117" s="6"/>
      <c r="D117" s="2">
        <v>-3.6100719999999997</v>
      </c>
      <c r="E117" s="6"/>
    </row>
    <row r="118" spans="1:5" x14ac:dyDescent="0.3">
      <c r="A118" s="6">
        <v>1</v>
      </c>
      <c r="B118" s="7">
        <v>-8.158672000000001</v>
      </c>
      <c r="C118" s="6"/>
      <c r="D118" s="2">
        <v>-3.9474999999999998</v>
      </c>
      <c r="E118" s="6"/>
    </row>
    <row r="119" spans="1:5" x14ac:dyDescent="0.3">
      <c r="A119" s="6">
        <v>1</v>
      </c>
      <c r="B119" s="7">
        <v>2.4253280000000004</v>
      </c>
      <c r="C119" s="6"/>
      <c r="D119" s="2">
        <v>-1.5751719999999998</v>
      </c>
      <c r="E119" s="6"/>
    </row>
    <row r="120" spans="1:5" x14ac:dyDescent="0.3">
      <c r="A120" s="6">
        <v>1</v>
      </c>
      <c r="B120" s="7">
        <v>0.41184799999999999</v>
      </c>
      <c r="C120" s="6"/>
      <c r="D120" s="2">
        <v>-0.40060000000000001</v>
      </c>
      <c r="E120" s="6"/>
    </row>
    <row r="121" spans="1:5" x14ac:dyDescent="0.3">
      <c r="A121" s="6">
        <v>1</v>
      </c>
      <c r="B121" s="7">
        <v>0.23393600000000001</v>
      </c>
      <c r="C121" s="6"/>
      <c r="D121" s="2">
        <v>-1.9483840000000001</v>
      </c>
      <c r="E121" s="6"/>
    </row>
    <row r="122" spans="1:5" x14ac:dyDescent="0.3">
      <c r="A122" s="6">
        <v>1</v>
      </c>
      <c r="B122" s="7">
        <v>7.3673000000000011</v>
      </c>
      <c r="C122" s="6"/>
      <c r="D122" s="2">
        <v>7.1672120000000001</v>
      </c>
      <c r="E122" s="6"/>
    </row>
    <row r="123" spans="1:5" x14ac:dyDescent="0.3">
      <c r="A123" s="6">
        <v>1</v>
      </c>
      <c r="B123" s="7">
        <v>1.9621519999999999</v>
      </c>
      <c r="C123" s="6"/>
      <c r="D123" s="2">
        <v>3.6303920000000005</v>
      </c>
      <c r="E123" s="6"/>
    </row>
    <row r="124" spans="1:5" x14ac:dyDescent="0.3">
      <c r="A124" s="6">
        <v>1</v>
      </c>
      <c r="B124" s="7">
        <v>14.196248000000002</v>
      </c>
      <c r="C124" s="6"/>
      <c r="D124" s="2">
        <v>17.279972000000001</v>
      </c>
      <c r="E124" s="6"/>
    </row>
    <row r="125" spans="1:5" x14ac:dyDescent="0.3">
      <c r="A125" s="6">
        <v>1</v>
      </c>
      <c r="B125" s="7">
        <v>16.979839999999996</v>
      </c>
      <c r="C125" s="6"/>
      <c r="D125" s="2">
        <v>17.560699999999997</v>
      </c>
      <c r="E125" s="6"/>
    </row>
    <row r="126" spans="1:5" x14ac:dyDescent="0.3">
      <c r="A126" s="6">
        <v>1</v>
      </c>
      <c r="B126" s="7">
        <v>0.77044400000000002</v>
      </c>
      <c r="C126" s="6"/>
      <c r="D126" s="2">
        <v>2.3232680000000001</v>
      </c>
      <c r="E126" s="6"/>
    </row>
    <row r="127" spans="1:5" x14ac:dyDescent="0.3">
      <c r="A127" s="6">
        <v>1</v>
      </c>
      <c r="B127" s="7">
        <v>-4.7949760000000001</v>
      </c>
      <c r="C127" s="6"/>
      <c r="D127" s="2">
        <v>-3.6889479999999994</v>
      </c>
      <c r="E127" s="6"/>
    </row>
    <row r="128" spans="1:5" x14ac:dyDescent="0.3">
      <c r="A128" s="6">
        <v>1</v>
      </c>
      <c r="B128" s="7">
        <v>-7.539256</v>
      </c>
      <c r="C128" s="6"/>
      <c r="D128" s="2">
        <v>-5.849596</v>
      </c>
      <c r="E128" s="6"/>
    </row>
    <row r="129" spans="1:5" x14ac:dyDescent="0.3">
      <c r="A129" s="6">
        <v>1</v>
      </c>
      <c r="B129" s="7">
        <v>0.22687999999999997</v>
      </c>
      <c r="C129" s="6"/>
      <c r="D129" s="2">
        <v>-3.9888279999999998</v>
      </c>
      <c r="E129" s="6"/>
    </row>
    <row r="130" spans="1:5" x14ac:dyDescent="0.3">
      <c r="A130" s="6">
        <v>1</v>
      </c>
      <c r="B130" s="7">
        <v>-0.47519199999999995</v>
      </c>
      <c r="C130" s="6"/>
      <c r="D130" s="2">
        <v>1.7708840000000001</v>
      </c>
      <c r="E130" s="6"/>
    </row>
    <row r="131" spans="1:5" x14ac:dyDescent="0.3">
      <c r="A131" s="6">
        <v>1</v>
      </c>
      <c r="B131" s="7">
        <v>0.19134799999999999</v>
      </c>
      <c r="C131" s="6"/>
      <c r="D131" s="2">
        <v>-3.5221239999999998</v>
      </c>
      <c r="E131" s="6"/>
    </row>
    <row r="132" spans="1:5" x14ac:dyDescent="0.3">
      <c r="A132" s="6">
        <v>1</v>
      </c>
      <c r="B132" s="7">
        <v>4.3377560000000006</v>
      </c>
      <c r="C132" s="6"/>
      <c r="D132" s="2">
        <v>2.6518760000000001</v>
      </c>
      <c r="E132" s="6"/>
    </row>
    <row r="133" spans="1:5" x14ac:dyDescent="0.3">
      <c r="A133" s="6">
        <v>1</v>
      </c>
      <c r="B133" s="7">
        <v>1.1406319999999999</v>
      </c>
      <c r="C133" s="6"/>
      <c r="D133" s="2">
        <v>3.1344560000000001</v>
      </c>
      <c r="E133" s="6"/>
    </row>
    <row r="134" spans="1:5" x14ac:dyDescent="0.3">
      <c r="A134" s="6">
        <v>1</v>
      </c>
      <c r="B134" s="7">
        <v>-10.169884</v>
      </c>
      <c r="C134" s="6"/>
      <c r="D134" s="2">
        <v>-3.9888279999999998</v>
      </c>
      <c r="E134" s="6"/>
    </row>
    <row r="135" spans="1:5" x14ac:dyDescent="0.3">
      <c r="A135" s="6">
        <v>1</v>
      </c>
      <c r="B135" s="7">
        <v>5.2217719999999996</v>
      </c>
      <c r="C135" s="6"/>
      <c r="D135" s="2">
        <v>2.2202000000000002</v>
      </c>
      <c r="E135" s="6"/>
    </row>
    <row r="136" spans="1:5" x14ac:dyDescent="0.3">
      <c r="A136" s="6">
        <v>1</v>
      </c>
      <c r="B136" s="7">
        <v>-0.75793600000000005</v>
      </c>
      <c r="C136" s="6"/>
      <c r="D136" s="2">
        <v>-0.89880400000000005</v>
      </c>
      <c r="E136" s="6"/>
    </row>
    <row r="137" spans="1:5" x14ac:dyDescent="0.3">
      <c r="A137" s="6">
        <v>1</v>
      </c>
      <c r="B137" s="7">
        <v>1.4974639999999999</v>
      </c>
      <c r="C137" s="6"/>
      <c r="D137" s="2">
        <v>-1.336276</v>
      </c>
      <c r="E137" s="6"/>
    </row>
    <row r="138" spans="1:5" x14ac:dyDescent="0.3">
      <c r="A138" s="6">
        <v>1</v>
      </c>
      <c r="B138" s="7">
        <v>3.2884280000000001</v>
      </c>
      <c r="C138" s="6"/>
      <c r="D138" s="2">
        <v>-0.01</v>
      </c>
      <c r="E138" s="6"/>
    </row>
    <row r="139" spans="1:5" x14ac:dyDescent="0.3">
      <c r="A139" s="6">
        <v>1</v>
      </c>
      <c r="B139" s="7">
        <v>5.0657840000000007</v>
      </c>
      <c r="C139" s="6"/>
      <c r="D139" s="2">
        <v>4.4899640000000005</v>
      </c>
      <c r="E139" s="6"/>
    </row>
    <row r="140" spans="1:5" x14ac:dyDescent="0.3">
      <c r="A140" s="6">
        <v>1</v>
      </c>
      <c r="B140" s="7">
        <v>10.370636000000001</v>
      </c>
      <c r="C140" s="6"/>
      <c r="D140" s="2">
        <v>5.9790320000000001</v>
      </c>
      <c r="E140" s="6"/>
    </row>
    <row r="141" spans="1:5" x14ac:dyDescent="0.3">
      <c r="A141" s="6">
        <v>1</v>
      </c>
      <c r="B141" s="7">
        <v>-6.0330519999999996</v>
      </c>
      <c r="C141" s="6"/>
      <c r="D141" s="2">
        <v>3.2566760000000006</v>
      </c>
      <c r="E141" s="6"/>
    </row>
    <row r="142" spans="1:5" x14ac:dyDescent="0.3">
      <c r="A142" s="6">
        <v>1</v>
      </c>
      <c r="B142" s="7">
        <v>0.92567600000000005</v>
      </c>
      <c r="C142" s="6"/>
      <c r="D142" s="2">
        <v>1.870676</v>
      </c>
      <c r="E142" s="6"/>
    </row>
    <row r="143" spans="1:5" x14ac:dyDescent="0.3">
      <c r="A143" s="6">
        <v>1</v>
      </c>
      <c r="B143" s="7">
        <v>1.2018679999999999</v>
      </c>
      <c r="C143" s="6"/>
      <c r="D143" s="2">
        <v>2.3628320000000005</v>
      </c>
      <c r="E143" s="6"/>
    </row>
    <row r="144" spans="1:5" x14ac:dyDescent="0.3">
      <c r="A144" s="6">
        <v>1</v>
      </c>
      <c r="B144" s="7">
        <v>2.5609039999999998</v>
      </c>
      <c r="C144" s="6"/>
      <c r="D144" s="2">
        <v>-3.7501839999999995</v>
      </c>
      <c r="E144" s="6"/>
    </row>
    <row r="145" spans="1:5" x14ac:dyDescent="0.3">
      <c r="A145" s="6">
        <v>1</v>
      </c>
      <c r="B145" s="7">
        <v>7.5452120000000003</v>
      </c>
      <c r="C145" s="6"/>
      <c r="D145" s="2">
        <v>9.7010719999999999</v>
      </c>
      <c r="E145" s="6"/>
    </row>
    <row r="146" spans="1:5" x14ac:dyDescent="0.3">
      <c r="A146" s="6">
        <v>1</v>
      </c>
      <c r="B146" s="7">
        <v>5.0012720000000002</v>
      </c>
      <c r="C146" s="6"/>
      <c r="D146" s="2">
        <v>3.9353120000000001</v>
      </c>
      <c r="E146" s="6"/>
    </row>
    <row r="147" spans="1:5" x14ac:dyDescent="0.3">
      <c r="A147" s="6">
        <v>1</v>
      </c>
      <c r="B147" s="7">
        <v>0.22158799999999998</v>
      </c>
      <c r="C147" s="6"/>
      <c r="D147" s="2">
        <v>-6.7300839999999997</v>
      </c>
      <c r="E147" s="6"/>
    </row>
    <row r="148" spans="1:5" x14ac:dyDescent="0.3">
      <c r="A148" s="6">
        <v>1</v>
      </c>
      <c r="B148" s="7">
        <v>-8.6422600000000003</v>
      </c>
      <c r="C148" s="6"/>
      <c r="D148" s="2">
        <v>-7.0100559999999996</v>
      </c>
      <c r="E148" s="6"/>
    </row>
    <row r="149" spans="1:5" x14ac:dyDescent="0.3">
      <c r="A149" s="6">
        <v>1</v>
      </c>
      <c r="B149" s="7">
        <v>0.18429199999999998</v>
      </c>
      <c r="C149" s="6"/>
      <c r="D149" s="2">
        <v>-4.1410359999999997</v>
      </c>
      <c r="E149" s="6"/>
    </row>
    <row r="150" spans="1:5" x14ac:dyDescent="0.3">
      <c r="A150" s="6">
        <v>1</v>
      </c>
      <c r="B150" s="7">
        <v>1.8837799999999998</v>
      </c>
      <c r="C150" s="6"/>
      <c r="D150" s="2">
        <v>-1.8327160000000002</v>
      </c>
      <c r="E150" s="6"/>
    </row>
    <row r="151" spans="1:5" x14ac:dyDescent="0.3">
      <c r="A151" s="6">
        <v>1</v>
      </c>
      <c r="B151" s="7">
        <v>4.9990040000000002</v>
      </c>
      <c r="C151" s="6"/>
      <c r="D151" s="2">
        <v>-0.46486</v>
      </c>
      <c r="E151" s="6"/>
    </row>
    <row r="152" spans="1:5" x14ac:dyDescent="0.3">
      <c r="A152" s="6">
        <v>1</v>
      </c>
      <c r="B152" s="7">
        <v>5.7928040000000012</v>
      </c>
      <c r="C152" s="6"/>
      <c r="D152" s="2">
        <v>-0.01</v>
      </c>
      <c r="E152" s="6"/>
    </row>
    <row r="153" spans="1:5" x14ac:dyDescent="0.3">
      <c r="A153" s="6">
        <v>1</v>
      </c>
      <c r="B153" s="7">
        <v>8.2467800000000011</v>
      </c>
      <c r="C153" s="6"/>
      <c r="D153" s="2">
        <v>8.4526640000000004</v>
      </c>
      <c r="E153" s="6"/>
    </row>
    <row r="154" spans="1:5" x14ac:dyDescent="0.3">
      <c r="A154" s="6">
        <v>1</v>
      </c>
      <c r="B154" s="7">
        <v>-3.7290159999999997</v>
      </c>
      <c r="C154" s="6"/>
      <c r="D154" s="2">
        <v>2.3628320000000005</v>
      </c>
      <c r="E154" s="6"/>
    </row>
    <row r="155" spans="1:5" x14ac:dyDescent="0.3">
      <c r="A155" s="6">
        <v>1</v>
      </c>
      <c r="B155" s="7">
        <v>-0.58934799999999998</v>
      </c>
      <c r="C155" s="6"/>
      <c r="D155" s="2">
        <v>-6.0320439999999991</v>
      </c>
      <c r="E155" s="6"/>
    </row>
    <row r="156" spans="1:5" x14ac:dyDescent="0.3">
      <c r="A156" s="6">
        <v>1</v>
      </c>
      <c r="B156" s="7">
        <v>0.29769200000000001</v>
      </c>
      <c r="C156" s="6"/>
      <c r="D156" s="2">
        <v>-3.662236</v>
      </c>
      <c r="E156" s="6"/>
    </row>
    <row r="157" spans="1:5" x14ac:dyDescent="0.3">
      <c r="A157" s="6">
        <v>1</v>
      </c>
      <c r="B157" s="7">
        <v>3.5416880000000002</v>
      </c>
      <c r="C157" s="6"/>
      <c r="D157" s="2">
        <v>5.589944</v>
      </c>
      <c r="E157" s="6"/>
    </row>
    <row r="158" spans="1:5" x14ac:dyDescent="0.3">
      <c r="A158" s="6">
        <v>1</v>
      </c>
      <c r="B158" s="7">
        <v>3.7944440000000004</v>
      </c>
      <c r="C158" s="6"/>
      <c r="D158" s="2">
        <v>3.7795760000000005</v>
      </c>
      <c r="E158" s="6"/>
    </row>
    <row r="159" spans="1:5" x14ac:dyDescent="0.3">
      <c r="A159" s="6">
        <v>1</v>
      </c>
      <c r="B159" s="7">
        <v>7.55504</v>
      </c>
      <c r="C159" s="6"/>
      <c r="D159" s="2">
        <v>4.326416</v>
      </c>
      <c r="E159" s="6"/>
    </row>
    <row r="160" spans="1:5" x14ac:dyDescent="0.3">
      <c r="A160" s="6">
        <v>1</v>
      </c>
      <c r="B160" s="7">
        <v>-0.29098000000000002</v>
      </c>
      <c r="C160" s="6"/>
      <c r="D160" s="2">
        <v>-1.9226800000000002</v>
      </c>
      <c r="E160" s="6"/>
    </row>
    <row r="161" spans="1:5" x14ac:dyDescent="0.3">
      <c r="A161" s="6">
        <v>1</v>
      </c>
      <c r="B161" s="7">
        <v>4.7878280000000002</v>
      </c>
      <c r="C161" s="6"/>
      <c r="D161" s="2">
        <v>16.824103999999998</v>
      </c>
      <c r="E161" s="6"/>
    </row>
    <row r="162" spans="1:5" x14ac:dyDescent="0.3">
      <c r="A162" s="6">
        <v>1</v>
      </c>
      <c r="B162" s="7">
        <v>2.3199920000000001</v>
      </c>
      <c r="C162" s="6"/>
      <c r="D162" s="2">
        <v>0.50105600000000006</v>
      </c>
      <c r="E162" s="6"/>
    </row>
    <row r="163" spans="1:5" x14ac:dyDescent="0.3">
      <c r="A163" s="6">
        <v>1</v>
      </c>
      <c r="B163" s="7">
        <v>-1.3849119999999999</v>
      </c>
      <c r="C163" s="6"/>
      <c r="D163" s="2">
        <v>4.1467400000000003</v>
      </c>
      <c r="E163" s="6"/>
    </row>
    <row r="164" spans="1:5" x14ac:dyDescent="0.3">
      <c r="A164" s="6">
        <v>1</v>
      </c>
      <c r="B164" s="7">
        <v>0.88283600000000007</v>
      </c>
      <c r="C164" s="6"/>
      <c r="D164" s="2">
        <v>0.51063199999999997</v>
      </c>
      <c r="E164" s="6"/>
    </row>
    <row r="165" spans="1:5" x14ac:dyDescent="0.3">
      <c r="A165" s="6">
        <v>1</v>
      </c>
      <c r="B165" s="7">
        <v>5.3049320000000009</v>
      </c>
      <c r="C165" s="6"/>
      <c r="D165" s="2">
        <v>6.9454520000000004</v>
      </c>
      <c r="E165" s="6"/>
    </row>
    <row r="166" spans="1:5" x14ac:dyDescent="0.3">
      <c r="A166" s="6">
        <v>1</v>
      </c>
      <c r="B166" s="7">
        <v>6.016832</v>
      </c>
      <c r="C166" s="6"/>
      <c r="D166" s="2">
        <v>2.9673799999999999</v>
      </c>
      <c r="E166" s="6"/>
    </row>
    <row r="167" spans="1:5" x14ac:dyDescent="0.3">
      <c r="A167" s="6">
        <v>1</v>
      </c>
      <c r="B167" s="7">
        <v>0.53179999999999994</v>
      </c>
      <c r="C167" s="6"/>
      <c r="D167" s="2">
        <v>0.26089999999999997</v>
      </c>
      <c r="E167" s="6"/>
    </row>
    <row r="168" spans="1:5" x14ac:dyDescent="0.3">
      <c r="A168" s="6">
        <v>1</v>
      </c>
      <c r="B168" s="7">
        <v>-7.2721359999999997</v>
      </c>
      <c r="C168" s="6"/>
      <c r="D168" s="2">
        <v>-6.3495639999999991</v>
      </c>
      <c r="E168" s="6"/>
    </row>
    <row r="169" spans="1:5" x14ac:dyDescent="0.3">
      <c r="A169" s="6">
        <v>1</v>
      </c>
      <c r="B169" s="7">
        <v>2.14208</v>
      </c>
      <c r="C169" s="6"/>
      <c r="D169" s="2">
        <v>0.51945200000000002</v>
      </c>
      <c r="E169" s="6"/>
    </row>
    <row r="170" spans="1:5" x14ac:dyDescent="0.3">
      <c r="A170" s="6">
        <v>1</v>
      </c>
      <c r="B170" s="7">
        <v>1.3820480000000002</v>
      </c>
      <c r="C170" s="6"/>
      <c r="D170" s="2">
        <v>2.1257000000000001</v>
      </c>
      <c r="E170" s="6"/>
    </row>
    <row r="171" spans="1:5" x14ac:dyDescent="0.3">
      <c r="A171" s="6">
        <v>1</v>
      </c>
      <c r="B171" s="7">
        <v>3.6056960000000005</v>
      </c>
      <c r="C171" s="6"/>
      <c r="D171" s="2">
        <v>2.1438440000000005</v>
      </c>
      <c r="E171" s="6"/>
    </row>
    <row r="172" spans="1:5" x14ac:dyDescent="0.3">
      <c r="A172" s="6">
        <v>1</v>
      </c>
      <c r="B172" s="7">
        <v>-2.6887599999999994</v>
      </c>
      <c r="C172" s="6"/>
      <c r="D172" s="2">
        <v>-3.7237239999999998</v>
      </c>
      <c r="E172" s="6"/>
    </row>
    <row r="173" spans="1:5" x14ac:dyDescent="0.3">
      <c r="A173" s="6">
        <v>1</v>
      </c>
      <c r="B173" s="7">
        <v>2.30966</v>
      </c>
      <c r="C173" s="6"/>
      <c r="D173" s="2">
        <v>2.1302360000000005</v>
      </c>
      <c r="E173" s="6"/>
    </row>
    <row r="174" spans="1:5" x14ac:dyDescent="0.3">
      <c r="A174" s="6">
        <v>1</v>
      </c>
      <c r="B174" s="7">
        <v>-5.1255999999999995</v>
      </c>
      <c r="C174" s="6"/>
      <c r="D174" s="2">
        <v>-4.7349999999999994</v>
      </c>
      <c r="E174" s="6"/>
    </row>
    <row r="175" spans="1:5" x14ac:dyDescent="0.3">
      <c r="A175" s="6">
        <v>1</v>
      </c>
      <c r="B175" s="7">
        <v>1.6988120000000002</v>
      </c>
      <c r="C175" s="6"/>
      <c r="D175" s="2">
        <v>-0.53390800000000005</v>
      </c>
      <c r="E175" s="6"/>
    </row>
    <row r="176" spans="1:5" x14ac:dyDescent="0.3">
      <c r="A176" s="6">
        <v>1</v>
      </c>
      <c r="B176" s="7">
        <v>0.359684</v>
      </c>
      <c r="C176" s="6"/>
      <c r="D176" s="2">
        <v>-0.53290000000000004</v>
      </c>
      <c r="E176" s="6"/>
    </row>
    <row r="177" spans="1:5" x14ac:dyDescent="0.3">
      <c r="A177" s="6">
        <v>1</v>
      </c>
      <c r="B177" s="7">
        <v>-5.4700839999999999</v>
      </c>
      <c r="C177" s="6"/>
      <c r="D177" s="2">
        <v>1.0400840000000002</v>
      </c>
      <c r="E177" s="6"/>
    </row>
    <row r="178" spans="1:5" x14ac:dyDescent="0.3">
      <c r="A178" s="6">
        <v>1</v>
      </c>
      <c r="B178" s="7">
        <v>-7.8291999999999987E-2</v>
      </c>
      <c r="C178" s="6"/>
      <c r="D178" s="2">
        <v>-1.0555479999999999</v>
      </c>
      <c r="E178" s="6"/>
    </row>
    <row r="179" spans="1:5" x14ac:dyDescent="0.3">
      <c r="A179" s="6">
        <v>1</v>
      </c>
      <c r="B179" s="7">
        <v>7.1034560000000004</v>
      </c>
      <c r="C179" s="6"/>
      <c r="D179" s="2">
        <v>4.2432560000000006</v>
      </c>
      <c r="E179" s="6"/>
    </row>
    <row r="180" spans="1:5" x14ac:dyDescent="0.3">
      <c r="A180" s="6">
        <v>1</v>
      </c>
      <c r="B180" s="7">
        <v>-6.0413680000000003</v>
      </c>
      <c r="C180" s="6"/>
      <c r="D180" s="2">
        <v>-7.9895799999999992</v>
      </c>
      <c r="E180" s="6"/>
    </row>
    <row r="181" spans="1:5" x14ac:dyDescent="0.3">
      <c r="A181" s="6">
        <v>1</v>
      </c>
      <c r="B181" s="7">
        <v>2.7650239999999999</v>
      </c>
      <c r="C181" s="6"/>
      <c r="D181" s="2">
        <v>3.3814160000000006</v>
      </c>
      <c r="E181" s="6"/>
    </row>
    <row r="182" spans="1:5" x14ac:dyDescent="0.3">
      <c r="A182" s="6">
        <v>1</v>
      </c>
      <c r="B182" s="7">
        <v>1.7565199999999999</v>
      </c>
      <c r="C182" s="6"/>
      <c r="D182" s="2">
        <v>2.6259200000000003</v>
      </c>
      <c r="E182" s="6"/>
    </row>
    <row r="183" spans="1:5" x14ac:dyDescent="0.3">
      <c r="A183" s="6">
        <v>1</v>
      </c>
      <c r="B183" s="7">
        <v>1.3054399999999999</v>
      </c>
      <c r="C183" s="6"/>
      <c r="D183" s="2">
        <v>2.6538919999999999</v>
      </c>
      <c r="E183" s="6"/>
    </row>
    <row r="184" spans="1:5" x14ac:dyDescent="0.3">
      <c r="A184" s="6">
        <v>1</v>
      </c>
      <c r="B184" s="7">
        <v>6.2280080000000009</v>
      </c>
      <c r="C184" s="6"/>
      <c r="D184" s="2">
        <v>3.7752920000000003</v>
      </c>
      <c r="E184" s="6"/>
    </row>
    <row r="185" spans="1:5" x14ac:dyDescent="0.3">
      <c r="A185" s="6">
        <v>1</v>
      </c>
      <c r="B185" s="7">
        <v>-1.5444279999999999</v>
      </c>
      <c r="C185" s="6"/>
      <c r="D185" s="2">
        <v>-4.2632560000000002</v>
      </c>
      <c r="E185" s="6"/>
    </row>
    <row r="186" spans="1:5" x14ac:dyDescent="0.3">
      <c r="A186" s="6">
        <v>1</v>
      </c>
      <c r="B186" s="7">
        <v>0.97935199999999989</v>
      </c>
      <c r="C186" s="6"/>
      <c r="D186" s="2">
        <v>-3.16</v>
      </c>
      <c r="E186" s="6"/>
    </row>
    <row r="187" spans="1:5" x14ac:dyDescent="0.3">
      <c r="A187" s="6">
        <v>1</v>
      </c>
      <c r="B187" s="7">
        <v>6.664472</v>
      </c>
      <c r="C187" s="6"/>
      <c r="D187" s="2">
        <v>-0.01</v>
      </c>
      <c r="E187" s="6"/>
    </row>
    <row r="188" spans="1:5" x14ac:dyDescent="0.3">
      <c r="A188" s="6">
        <v>1</v>
      </c>
      <c r="B188" s="7">
        <v>0.70215200000000011</v>
      </c>
      <c r="C188" s="6"/>
      <c r="D188" s="2">
        <v>2.3749280000000002</v>
      </c>
      <c r="E188" s="6"/>
    </row>
    <row r="189" spans="1:5" x14ac:dyDescent="0.3">
      <c r="A189" s="6">
        <v>1</v>
      </c>
      <c r="B189" s="7">
        <v>0.30852800000000002</v>
      </c>
      <c r="C189" s="6"/>
      <c r="D189" s="2">
        <v>6.7934960000000002</v>
      </c>
      <c r="E189" s="6"/>
    </row>
    <row r="190" spans="1:5" x14ac:dyDescent="0.3">
      <c r="A190" s="6">
        <v>1</v>
      </c>
      <c r="B190" s="7">
        <v>-7.1748639999999995</v>
      </c>
      <c r="C190" s="6"/>
      <c r="D190" s="2">
        <v>-6.1174720000000002</v>
      </c>
      <c r="E190" s="6"/>
    </row>
    <row r="191" spans="1:5" x14ac:dyDescent="0.3">
      <c r="A191" s="6">
        <v>1</v>
      </c>
      <c r="B191" s="7">
        <v>2.8304000000000003E-2</v>
      </c>
      <c r="C191" s="6"/>
      <c r="D191" s="2">
        <v>6.2491760000000003</v>
      </c>
      <c r="E191" s="6"/>
    </row>
    <row r="192" spans="1:5" x14ac:dyDescent="0.3">
      <c r="A192" s="6">
        <v>1</v>
      </c>
      <c r="B192" s="7">
        <v>0.70769599999999999</v>
      </c>
      <c r="C192" s="6"/>
      <c r="D192" s="2">
        <v>6.4086920000000003</v>
      </c>
      <c r="E192" s="6"/>
    </row>
    <row r="193" spans="1:5" x14ac:dyDescent="0.3">
      <c r="A193" s="6">
        <v>1</v>
      </c>
      <c r="B193" s="7">
        <v>1.910744</v>
      </c>
      <c r="C193" s="6"/>
      <c r="D193" s="2">
        <v>-1.397764</v>
      </c>
      <c r="E193" s="6"/>
    </row>
    <row r="194" spans="1:5" x14ac:dyDescent="0.3">
      <c r="A194" s="6">
        <v>1</v>
      </c>
      <c r="B194" s="7">
        <v>-11.195523999999999</v>
      </c>
      <c r="C194" s="6"/>
      <c r="D194" s="2">
        <v>-9.876555999999999</v>
      </c>
      <c r="E194" s="6"/>
    </row>
    <row r="195" spans="1:5" x14ac:dyDescent="0.3">
      <c r="A195" s="6">
        <v>1</v>
      </c>
      <c r="B195" s="7">
        <v>-0.61606000000000005</v>
      </c>
      <c r="C195" s="6"/>
      <c r="D195" s="2">
        <v>-3.9474999999999998</v>
      </c>
      <c r="E195" s="6"/>
    </row>
    <row r="196" spans="1:5" x14ac:dyDescent="0.3">
      <c r="A196" s="6">
        <v>1</v>
      </c>
      <c r="B196" s="7">
        <v>4.4294840000000004</v>
      </c>
      <c r="C196" s="6"/>
      <c r="D196" s="2">
        <v>-0.01</v>
      </c>
      <c r="E196" s="6"/>
    </row>
    <row r="197" spans="1:5" x14ac:dyDescent="0.3">
      <c r="A197" s="6">
        <v>1</v>
      </c>
      <c r="B197" s="7">
        <v>-0.77859999999999996</v>
      </c>
      <c r="C197" s="6"/>
      <c r="D197" s="2">
        <v>4.5330560000000002</v>
      </c>
      <c r="E197" s="6"/>
    </row>
    <row r="198" spans="1:5" x14ac:dyDescent="0.3">
      <c r="A198" s="6">
        <v>1</v>
      </c>
      <c r="B198" s="7">
        <v>-1.9808919999999999</v>
      </c>
      <c r="C198" s="6"/>
      <c r="D198" s="2">
        <v>-3.4366959999999995</v>
      </c>
      <c r="E198" s="6"/>
    </row>
    <row r="199" spans="1:5" x14ac:dyDescent="0.3">
      <c r="A199" s="6">
        <v>1</v>
      </c>
      <c r="B199" s="7">
        <v>-1.8458200000000002</v>
      </c>
      <c r="C199" s="6"/>
      <c r="D199" s="2">
        <v>3.7352240000000001</v>
      </c>
      <c r="E199" s="6"/>
    </row>
    <row r="200" spans="1:5" x14ac:dyDescent="0.3">
      <c r="A200" s="6">
        <v>1</v>
      </c>
      <c r="B200" s="7">
        <v>-13.376332</v>
      </c>
      <c r="C200" s="6"/>
      <c r="D200" s="2">
        <v>-5.5053640000000001</v>
      </c>
      <c r="E200" s="6"/>
    </row>
    <row r="201" spans="1:5" x14ac:dyDescent="0.3">
      <c r="A201" s="6">
        <v>1</v>
      </c>
      <c r="B201" s="7">
        <v>3.3264800000000001</v>
      </c>
      <c r="C201" s="6"/>
      <c r="D201" s="2">
        <v>17.63</v>
      </c>
      <c r="E201" s="6"/>
    </row>
    <row r="202" spans="1:5" x14ac:dyDescent="0.3">
      <c r="A202" s="6">
        <v>1</v>
      </c>
      <c r="B202" s="7">
        <v>1.5423199999999999</v>
      </c>
      <c r="C202" s="6"/>
      <c r="D202" s="2">
        <v>10.490084</v>
      </c>
      <c r="E202" s="6"/>
    </row>
    <row r="203" spans="1:5" x14ac:dyDescent="0.3">
      <c r="A203" s="6">
        <v>1</v>
      </c>
      <c r="B203" s="7">
        <v>5.868404</v>
      </c>
      <c r="C203" s="6"/>
      <c r="D203" s="2">
        <v>-2.3218479999999997</v>
      </c>
      <c r="E203" s="6"/>
    </row>
    <row r="204" spans="1:5" x14ac:dyDescent="0.3">
      <c r="A204" s="6">
        <v>1</v>
      </c>
      <c r="B204" s="7">
        <v>0.10970000000000001</v>
      </c>
      <c r="C204" s="6"/>
      <c r="D204" s="2">
        <v>-4.8289960000000001</v>
      </c>
      <c r="E204" s="6"/>
    </row>
    <row r="205" spans="1:5" x14ac:dyDescent="0.3">
      <c r="A205" s="6">
        <v>1</v>
      </c>
      <c r="B205" s="7">
        <v>9.8547919999999998</v>
      </c>
      <c r="C205" s="6"/>
      <c r="D205" s="2">
        <v>9.0950120000000005</v>
      </c>
      <c r="E205" s="6"/>
    </row>
    <row r="206" spans="1:5" x14ac:dyDescent="0.3">
      <c r="A206" s="6">
        <v>1</v>
      </c>
      <c r="B206" s="7">
        <v>-0.51803200000000005</v>
      </c>
      <c r="C206" s="6"/>
      <c r="D206" s="2">
        <v>-1.4700880000000001</v>
      </c>
      <c r="E206" s="6"/>
    </row>
    <row r="207" spans="1:5" x14ac:dyDescent="0.3">
      <c r="A207" s="6">
        <v>1</v>
      </c>
      <c r="B207" s="7">
        <v>0.65452399999999999</v>
      </c>
      <c r="C207" s="6"/>
      <c r="D207" s="2">
        <v>8.440316000000001</v>
      </c>
      <c r="E207" s="6"/>
    </row>
    <row r="208" spans="1:5" x14ac:dyDescent="0.3">
      <c r="A208" s="6">
        <v>1</v>
      </c>
      <c r="B208" s="7">
        <v>-0.55936000000000008</v>
      </c>
      <c r="C208" s="6"/>
      <c r="D208" s="2">
        <v>-5.0381559999999999</v>
      </c>
      <c r="E208" s="6"/>
    </row>
    <row r="209" spans="1:5" x14ac:dyDescent="0.3">
      <c r="A209" s="6">
        <v>1</v>
      </c>
      <c r="B209" s="7">
        <v>0.97506800000000005</v>
      </c>
      <c r="C209" s="6"/>
      <c r="D209" s="2">
        <v>-4.6551159999999996</v>
      </c>
      <c r="E209" s="6"/>
    </row>
    <row r="210" spans="1:5" x14ac:dyDescent="0.3">
      <c r="A210" s="6">
        <v>1</v>
      </c>
      <c r="B210" s="7">
        <v>-7.2149320000000001</v>
      </c>
      <c r="C210" s="6"/>
      <c r="D210" s="2">
        <v>-6.2391880000000004</v>
      </c>
      <c r="E210" s="6"/>
    </row>
    <row r="211" spans="1:5" x14ac:dyDescent="0.3">
      <c r="A211" s="6">
        <v>1</v>
      </c>
      <c r="B211" s="7">
        <v>-8.5444840000000006</v>
      </c>
      <c r="C211" s="6"/>
      <c r="D211" s="2">
        <v>-4.4603199999999994</v>
      </c>
      <c r="E211" s="6"/>
    </row>
    <row r="212" spans="1:5" x14ac:dyDescent="0.3">
      <c r="A212" s="6">
        <v>1</v>
      </c>
      <c r="B212" s="7">
        <v>-2.512E-2</v>
      </c>
      <c r="C212" s="6"/>
      <c r="D212" s="2">
        <v>-1.9420840000000001</v>
      </c>
      <c r="E212" s="6"/>
    </row>
    <row r="213" spans="1:5" x14ac:dyDescent="0.3">
      <c r="A213" s="6">
        <v>1</v>
      </c>
      <c r="B213" s="7">
        <v>2.5268839999999999</v>
      </c>
      <c r="C213" s="6"/>
      <c r="D213" s="2">
        <v>2.4989120000000002</v>
      </c>
      <c r="E213" s="6"/>
    </row>
    <row r="214" spans="1:5" x14ac:dyDescent="0.3">
      <c r="A214" s="6">
        <v>1</v>
      </c>
      <c r="B214" s="7">
        <v>1.688984</v>
      </c>
      <c r="C214" s="6"/>
      <c r="D214" s="2">
        <v>-4.3925320000000001</v>
      </c>
      <c r="E214" s="6"/>
    </row>
    <row r="215" spans="1:5" x14ac:dyDescent="0.3">
      <c r="A215" s="6">
        <v>1</v>
      </c>
      <c r="B215" s="7">
        <v>0.16287199999999999</v>
      </c>
      <c r="C215" s="6"/>
      <c r="D215" s="2">
        <v>-4.3176880000000004</v>
      </c>
      <c r="E215" s="6"/>
    </row>
    <row r="216" spans="1:5" x14ac:dyDescent="0.3">
      <c r="A216" s="6">
        <v>1</v>
      </c>
      <c r="B216" s="7">
        <v>7.4386160000000006</v>
      </c>
      <c r="C216" s="6"/>
      <c r="D216" s="2">
        <v>-0.01</v>
      </c>
      <c r="E216" s="6"/>
    </row>
    <row r="217" spans="1:5" x14ac:dyDescent="0.3">
      <c r="A217" s="6">
        <v>1</v>
      </c>
      <c r="B217" s="7">
        <v>-9.445132000000001</v>
      </c>
      <c r="C217" s="6"/>
      <c r="D217" s="2">
        <v>-4.5051759999999996</v>
      </c>
      <c r="E217" s="6"/>
    </row>
    <row r="218" spans="1:5" x14ac:dyDescent="0.3">
      <c r="A218" s="6">
        <v>1</v>
      </c>
      <c r="B218" s="7">
        <v>-0.188164</v>
      </c>
      <c r="C218" s="6"/>
      <c r="D218" s="2">
        <v>-7.452064</v>
      </c>
      <c r="E218" s="6"/>
    </row>
    <row r="219" spans="1:5" x14ac:dyDescent="0.3">
      <c r="A219" s="6">
        <v>1</v>
      </c>
      <c r="B219" s="7">
        <v>10.481768000000001</v>
      </c>
      <c r="C219" s="6"/>
      <c r="D219" s="2">
        <v>3.6346759999999998</v>
      </c>
      <c r="E219" s="6"/>
    </row>
    <row r="220" spans="1:5" x14ac:dyDescent="0.3">
      <c r="A220" s="6">
        <v>1</v>
      </c>
      <c r="B220" s="7">
        <v>3.0883400000000005</v>
      </c>
      <c r="C220" s="6"/>
      <c r="D220" s="2">
        <v>-1.8191079999999999</v>
      </c>
      <c r="E220" s="6"/>
    </row>
    <row r="221" spans="1:5" x14ac:dyDescent="0.3">
      <c r="A221" s="6">
        <v>1</v>
      </c>
      <c r="B221" s="7">
        <v>11.516731999999999</v>
      </c>
      <c r="C221" s="6"/>
      <c r="D221" s="2">
        <v>-0.01</v>
      </c>
      <c r="E221" s="6"/>
    </row>
    <row r="222" spans="1:5" x14ac:dyDescent="0.3">
      <c r="A222" s="6">
        <v>1</v>
      </c>
      <c r="B222" s="7">
        <v>-1.7800480000000001</v>
      </c>
      <c r="C222" s="6"/>
      <c r="D222" s="2">
        <v>-0.52584399999999998</v>
      </c>
      <c r="E222" s="6"/>
    </row>
    <row r="223" spans="1:5" x14ac:dyDescent="0.3">
      <c r="A223" s="6">
        <v>1</v>
      </c>
      <c r="B223" s="7">
        <v>-3.0695319999999997</v>
      </c>
      <c r="C223" s="6"/>
      <c r="D223" s="2">
        <v>-0.267544</v>
      </c>
      <c r="E223" s="6"/>
    </row>
    <row r="224" spans="1:5" x14ac:dyDescent="0.3">
      <c r="A224" s="6">
        <v>1</v>
      </c>
      <c r="B224" s="7">
        <v>-2.8858239999999999</v>
      </c>
      <c r="C224" s="6"/>
      <c r="D224" s="2">
        <v>-0.01</v>
      </c>
      <c r="E224" s="6"/>
    </row>
    <row r="225" spans="1:5" x14ac:dyDescent="0.3">
      <c r="A225" s="6">
        <v>1</v>
      </c>
      <c r="B225" s="7">
        <v>-9.0142119999999988</v>
      </c>
      <c r="C225" s="6"/>
      <c r="D225" s="2">
        <v>-0.52433200000000002</v>
      </c>
      <c r="E225" s="6"/>
    </row>
    <row r="226" spans="1:5" x14ac:dyDescent="0.3">
      <c r="A226" s="6">
        <v>1</v>
      </c>
      <c r="B226" s="7">
        <v>3.2632279999999998</v>
      </c>
      <c r="C226" s="6"/>
      <c r="D226" s="2">
        <v>1.8028880000000003</v>
      </c>
      <c r="E226" s="6"/>
    </row>
    <row r="227" spans="1:5" x14ac:dyDescent="0.3">
      <c r="A227" s="6">
        <v>1</v>
      </c>
      <c r="B227" s="7">
        <v>0.37127599999999994</v>
      </c>
      <c r="C227" s="6"/>
      <c r="D227" s="2">
        <v>-0.01</v>
      </c>
      <c r="E227" s="6"/>
    </row>
    <row r="228" spans="1:5" x14ac:dyDescent="0.3">
      <c r="A228" s="6">
        <v>1</v>
      </c>
      <c r="B228" s="7">
        <v>10.723436</v>
      </c>
      <c r="C228" s="6"/>
      <c r="D228" s="2">
        <v>6.6354920000000011</v>
      </c>
      <c r="E228" s="6"/>
    </row>
    <row r="229" spans="1:5" x14ac:dyDescent="0.3">
      <c r="A229" s="6">
        <v>1</v>
      </c>
      <c r="B229" s="7">
        <v>0.30374000000000001</v>
      </c>
      <c r="C229" s="6"/>
      <c r="D229" s="2">
        <v>-0.01</v>
      </c>
      <c r="E229" s="6"/>
    </row>
    <row r="230" spans="1:5" x14ac:dyDescent="0.3">
      <c r="A230" s="6">
        <v>1</v>
      </c>
      <c r="B230" s="7">
        <v>6.4069280000000006</v>
      </c>
      <c r="C230" s="6"/>
      <c r="D230" s="2">
        <v>-2.6403760000000003</v>
      </c>
      <c r="E230" s="6"/>
    </row>
    <row r="231" spans="1:5" x14ac:dyDescent="0.3">
      <c r="A231" s="6">
        <v>1</v>
      </c>
      <c r="B231" s="7">
        <v>-0.64781199999999994</v>
      </c>
      <c r="C231" s="6"/>
      <c r="D231" s="2">
        <v>-0.01</v>
      </c>
      <c r="E231" s="6"/>
    </row>
    <row r="232" spans="1:5" x14ac:dyDescent="0.3">
      <c r="A232" s="6">
        <v>1</v>
      </c>
      <c r="B232" s="7">
        <v>4.9909400000000002</v>
      </c>
      <c r="C232" s="6"/>
      <c r="D232" s="2">
        <v>-15.327568000000001</v>
      </c>
      <c r="E232" s="6"/>
    </row>
    <row r="233" spans="1:5" x14ac:dyDescent="0.3">
      <c r="A233" s="6">
        <v>1</v>
      </c>
      <c r="B233" s="7">
        <v>-11.431143999999998</v>
      </c>
      <c r="C233" s="6"/>
      <c r="D233" s="2">
        <v>-13.12534</v>
      </c>
      <c r="E233" s="6"/>
    </row>
    <row r="234" spans="1:5" x14ac:dyDescent="0.3">
      <c r="A234" s="6">
        <v>1</v>
      </c>
      <c r="B234" s="7">
        <v>-1.2442960000000001</v>
      </c>
      <c r="C234" s="6"/>
      <c r="D234" s="2">
        <v>-0.94340800000000002</v>
      </c>
      <c r="E234" s="6"/>
    </row>
    <row r="235" spans="1:5" x14ac:dyDescent="0.3">
      <c r="A235" s="6">
        <v>1</v>
      </c>
      <c r="B235" s="7">
        <v>-7.6511440000000004</v>
      </c>
      <c r="C235" s="6"/>
      <c r="D235" s="2">
        <v>-0.01</v>
      </c>
      <c r="E235" s="6"/>
    </row>
    <row r="236" spans="1:5" x14ac:dyDescent="0.3">
      <c r="A236" s="6">
        <v>1</v>
      </c>
      <c r="B236" s="7">
        <v>-0.73928799999999995</v>
      </c>
      <c r="C236" s="6"/>
      <c r="D236" s="2">
        <v>3.2995160000000001</v>
      </c>
      <c r="E236" s="6"/>
    </row>
    <row r="237" spans="1:5" x14ac:dyDescent="0.3">
      <c r="A237" s="6">
        <v>1</v>
      </c>
      <c r="B237" s="7">
        <v>0.83369599999999999</v>
      </c>
      <c r="C237" s="6"/>
      <c r="D237" s="2">
        <v>0.93903199999999998</v>
      </c>
      <c r="E237" s="6"/>
    </row>
    <row r="238" spans="1:5" x14ac:dyDescent="0.3">
      <c r="A238" s="6">
        <v>1</v>
      </c>
      <c r="B238" s="7">
        <v>-9.7137639999999994</v>
      </c>
      <c r="C238" s="6"/>
      <c r="D238" s="2">
        <v>-0.01</v>
      </c>
      <c r="E238" s="6"/>
    </row>
    <row r="239" spans="1:5" x14ac:dyDescent="0.3">
      <c r="A239" s="6">
        <v>1</v>
      </c>
      <c r="B239" s="7">
        <v>-1.2601720000000001</v>
      </c>
      <c r="C239" s="6"/>
      <c r="D239" s="2">
        <v>-8.2723240000000011</v>
      </c>
      <c r="E239" s="6"/>
    </row>
    <row r="240" spans="1:5" x14ac:dyDescent="0.3">
      <c r="A240" s="6">
        <v>1</v>
      </c>
      <c r="B240" s="7">
        <v>-5.4159039999999994</v>
      </c>
      <c r="C240" s="6"/>
      <c r="D240" s="2">
        <v>-3.1826799999999995</v>
      </c>
      <c r="E240" s="6"/>
    </row>
    <row r="241" spans="1:5" x14ac:dyDescent="0.3">
      <c r="A241" s="6">
        <v>1</v>
      </c>
      <c r="B241" s="7">
        <v>-0.11987199999999999</v>
      </c>
      <c r="C241" s="6"/>
      <c r="D241" s="2">
        <v>0.444104</v>
      </c>
      <c r="E241" s="6"/>
    </row>
    <row r="242" spans="1:5" x14ac:dyDescent="0.3">
      <c r="A242" s="6">
        <v>1</v>
      </c>
      <c r="B242" s="7">
        <v>2.5780400000000001</v>
      </c>
      <c r="C242" s="6"/>
      <c r="D242" s="2">
        <v>0.44485999999999998</v>
      </c>
      <c r="E242" s="6"/>
    </row>
    <row r="243" spans="1:5" x14ac:dyDescent="0.3">
      <c r="A243" s="6">
        <v>1</v>
      </c>
      <c r="B243" s="7">
        <v>-14.392647999999999</v>
      </c>
      <c r="C243" s="6"/>
      <c r="D243" s="2">
        <v>-8.7904359999999997</v>
      </c>
      <c r="E243" s="6"/>
    </row>
    <row r="244" spans="1:5" x14ac:dyDescent="0.3">
      <c r="A244" s="6">
        <v>1</v>
      </c>
      <c r="B244" s="7">
        <v>-0.73575999999999997</v>
      </c>
      <c r="C244" s="6"/>
      <c r="D244" s="2">
        <v>1.3140080000000001</v>
      </c>
      <c r="E244" s="6"/>
    </row>
    <row r="245" spans="1:5" x14ac:dyDescent="0.3">
      <c r="A245" s="6">
        <v>1</v>
      </c>
      <c r="B245" s="7">
        <v>-0.13020400000000001</v>
      </c>
      <c r="C245" s="6"/>
      <c r="D245" s="2">
        <v>0.43200799999999995</v>
      </c>
      <c r="E245" s="6"/>
    </row>
    <row r="246" spans="1:5" x14ac:dyDescent="0.3">
      <c r="A246" s="6">
        <v>1</v>
      </c>
      <c r="B246" s="7">
        <v>6.4255759999999995</v>
      </c>
      <c r="C246" s="6"/>
      <c r="D246" s="2">
        <v>6.3353599999999997</v>
      </c>
      <c r="E246" s="6"/>
    </row>
    <row r="247" spans="1:5" x14ac:dyDescent="0.3">
      <c r="A247" s="6">
        <v>1</v>
      </c>
      <c r="B247" s="7">
        <v>10.053116000000001</v>
      </c>
      <c r="C247" s="6"/>
      <c r="D247" s="2">
        <v>9.8815039999999996</v>
      </c>
      <c r="E247" s="6"/>
    </row>
    <row r="248" spans="1:5" x14ac:dyDescent="0.3">
      <c r="A248" s="6">
        <v>1</v>
      </c>
      <c r="B248" s="7">
        <v>15.837272</v>
      </c>
      <c r="C248" s="6"/>
      <c r="D248" s="2">
        <v>17.63</v>
      </c>
      <c r="E248" s="6"/>
    </row>
    <row r="249" spans="1:5" x14ac:dyDescent="0.3">
      <c r="A249" s="6">
        <v>1</v>
      </c>
      <c r="B249" s="7">
        <v>0.36497599999999997</v>
      </c>
      <c r="C249" s="6"/>
      <c r="D249" s="2">
        <v>0.74826799999999993</v>
      </c>
      <c r="E249" s="6"/>
    </row>
    <row r="250" spans="1:5" x14ac:dyDescent="0.3">
      <c r="A250" s="6">
        <v>1</v>
      </c>
      <c r="B250" s="7">
        <v>1.9001600000000001</v>
      </c>
      <c r="C250" s="6"/>
      <c r="D250" s="2">
        <v>2.5432640000000002</v>
      </c>
      <c r="E250" s="6"/>
    </row>
    <row r="251" spans="1:5" x14ac:dyDescent="0.3">
      <c r="A251" s="6">
        <v>1</v>
      </c>
      <c r="B251" s="7">
        <v>-11.691208</v>
      </c>
      <c r="C251" s="6"/>
      <c r="D251" s="2">
        <v>-0.01</v>
      </c>
      <c r="E251" s="6"/>
    </row>
    <row r="252" spans="1:5" x14ac:dyDescent="0.3">
      <c r="A252" s="6">
        <v>1</v>
      </c>
      <c r="B252" s="7">
        <v>-8.0477919999999994</v>
      </c>
      <c r="C252" s="6"/>
      <c r="D252" s="2">
        <v>-8.6402439999999991</v>
      </c>
      <c r="E252" s="6"/>
    </row>
    <row r="253" spans="1:5" x14ac:dyDescent="0.3">
      <c r="A253" s="6">
        <v>1</v>
      </c>
      <c r="B253" s="7">
        <v>-6.8460039999999998</v>
      </c>
      <c r="C253" s="6"/>
      <c r="D253" s="2">
        <v>-3.8943279999999998</v>
      </c>
      <c r="E253" s="6"/>
    </row>
    <row r="254" spans="1:5" x14ac:dyDescent="0.3">
      <c r="A254" s="6">
        <v>1</v>
      </c>
      <c r="B254" s="7">
        <v>-4.0951719999999998</v>
      </c>
      <c r="C254" s="6"/>
      <c r="D254" s="2">
        <v>-0.01</v>
      </c>
      <c r="E254" s="6"/>
    </row>
    <row r="255" spans="1:5" x14ac:dyDescent="0.3">
      <c r="A255" s="6">
        <v>1</v>
      </c>
      <c r="B255" s="7">
        <v>0.54591199999999995</v>
      </c>
      <c r="C255" s="6"/>
      <c r="D255" s="2">
        <v>3.4353440000000002</v>
      </c>
      <c r="E255" s="6"/>
    </row>
    <row r="256" spans="1:5" x14ac:dyDescent="0.3">
      <c r="A256" s="6">
        <v>1</v>
      </c>
      <c r="B256" s="7">
        <v>-1.4610160000000001</v>
      </c>
      <c r="C256" s="6"/>
      <c r="D256" s="2">
        <v>-4.363048</v>
      </c>
      <c r="E256" s="6"/>
    </row>
    <row r="257" spans="1:5" x14ac:dyDescent="0.3">
      <c r="A257" s="6">
        <v>1</v>
      </c>
      <c r="B257" s="7">
        <v>-4.9683519999999994</v>
      </c>
      <c r="C257" s="6"/>
      <c r="D257" s="2">
        <v>-0.01</v>
      </c>
      <c r="E257" s="6"/>
    </row>
    <row r="258" spans="1:5" x14ac:dyDescent="0.3">
      <c r="A258" s="6">
        <v>1</v>
      </c>
      <c r="B258" s="7">
        <v>-8.1841240000000006</v>
      </c>
      <c r="C258" s="6"/>
      <c r="D258" s="2">
        <v>-8.4255399999999998</v>
      </c>
      <c r="E258" s="6"/>
    </row>
    <row r="259" spans="1:5" x14ac:dyDescent="0.3">
      <c r="A259" s="6">
        <v>1</v>
      </c>
      <c r="B259" s="7">
        <v>-2.167624</v>
      </c>
      <c r="C259" s="6"/>
      <c r="D259" s="2">
        <v>-3.2408920000000001</v>
      </c>
      <c r="E259" s="6"/>
    </row>
    <row r="260" spans="1:5" x14ac:dyDescent="0.3">
      <c r="A260" s="6">
        <v>1</v>
      </c>
      <c r="B260" s="7">
        <v>13.601276</v>
      </c>
      <c r="C260" s="6"/>
      <c r="D260" s="2">
        <v>12.590000000000002</v>
      </c>
      <c r="E260" s="6"/>
    </row>
    <row r="261" spans="1:5" x14ac:dyDescent="0.3">
      <c r="A261" s="6">
        <v>1</v>
      </c>
      <c r="B261" s="7">
        <v>-5.4262360000000003</v>
      </c>
      <c r="C261" s="6"/>
      <c r="D261" s="2">
        <v>3.4285400000000004</v>
      </c>
      <c r="E261" s="6"/>
    </row>
    <row r="262" spans="1:5" x14ac:dyDescent="0.3">
      <c r="A262" s="6">
        <v>1</v>
      </c>
      <c r="B262" s="7">
        <v>-3.6733239999999996</v>
      </c>
      <c r="C262" s="6"/>
      <c r="D262" s="2">
        <v>0.97632799999999997</v>
      </c>
      <c r="E262" s="6"/>
    </row>
    <row r="263" spans="1:5" x14ac:dyDescent="0.3">
      <c r="A263" s="6">
        <v>1</v>
      </c>
      <c r="B263" s="7">
        <v>-14.488156</v>
      </c>
      <c r="C263" s="6"/>
      <c r="D263" s="2">
        <v>-6.7300839999999997</v>
      </c>
      <c r="E263" s="6"/>
    </row>
    <row r="264" spans="1:5" x14ac:dyDescent="0.3">
      <c r="A264" s="6">
        <v>1</v>
      </c>
      <c r="B264" s="7">
        <v>0.86544799999999988</v>
      </c>
      <c r="C264" s="6"/>
      <c r="D264" s="2">
        <v>2.9033719999999996</v>
      </c>
      <c r="E264" s="6"/>
    </row>
    <row r="265" spans="1:5" x14ac:dyDescent="0.3">
      <c r="A265" s="6">
        <v>1</v>
      </c>
      <c r="B265" s="7">
        <v>-10.390132000000001</v>
      </c>
      <c r="C265" s="6"/>
      <c r="D265" s="2">
        <v>-3.8353600000000001</v>
      </c>
      <c r="E265" s="6"/>
    </row>
    <row r="266" spans="1:5" x14ac:dyDescent="0.3">
      <c r="A266" s="6">
        <v>1</v>
      </c>
      <c r="B266" s="7">
        <v>1.7003239999999999</v>
      </c>
      <c r="C266" s="6"/>
      <c r="D266" s="2">
        <v>-0.01</v>
      </c>
      <c r="E266" s="6"/>
    </row>
    <row r="267" spans="1:5" x14ac:dyDescent="0.3">
      <c r="A267" s="6">
        <v>1</v>
      </c>
      <c r="B267" s="7">
        <v>-2.6459199999999998</v>
      </c>
      <c r="C267" s="6"/>
      <c r="D267" s="2">
        <v>4.3685000000000009</v>
      </c>
      <c r="E267" s="6"/>
    </row>
    <row r="268" spans="1:5" x14ac:dyDescent="0.3">
      <c r="A268" s="6">
        <v>1</v>
      </c>
      <c r="B268" s="7">
        <v>1.9611440000000002</v>
      </c>
      <c r="C268" s="6"/>
      <c r="D268" s="2">
        <v>3.442148</v>
      </c>
      <c r="E268" s="6"/>
    </row>
    <row r="269" spans="1:5" x14ac:dyDescent="0.3">
      <c r="A269" s="6">
        <v>1</v>
      </c>
      <c r="B269" s="7">
        <v>-8.9383600000000012</v>
      </c>
      <c r="C269" s="6"/>
      <c r="D269" s="2">
        <v>-14.423392</v>
      </c>
      <c r="E269" s="6"/>
    </row>
    <row r="270" spans="1:5" x14ac:dyDescent="0.3">
      <c r="A270" s="6">
        <v>1</v>
      </c>
      <c r="B270" s="7">
        <v>-5.4650439999999998</v>
      </c>
      <c r="C270" s="6"/>
      <c r="D270" s="2">
        <v>-0.93635199999999996</v>
      </c>
      <c r="E270" s="6"/>
    </row>
    <row r="271" spans="1:5" x14ac:dyDescent="0.3">
      <c r="A271" s="6">
        <v>1</v>
      </c>
      <c r="B271" s="7">
        <v>-2.9594079999999998</v>
      </c>
      <c r="C271" s="6"/>
      <c r="D271" s="2">
        <v>-3.2114079999999996</v>
      </c>
      <c r="E271" s="6"/>
    </row>
    <row r="272" spans="1:5" x14ac:dyDescent="0.3">
      <c r="A272" s="6">
        <v>1</v>
      </c>
      <c r="B272" s="7">
        <v>-2.0212119999999998</v>
      </c>
      <c r="C272" s="6"/>
      <c r="D272" s="2">
        <v>-6.6885039999999991</v>
      </c>
      <c r="E272" s="6"/>
    </row>
    <row r="273" spans="1:5" x14ac:dyDescent="0.3">
      <c r="A273" s="6">
        <v>1</v>
      </c>
      <c r="B273" s="7">
        <v>2.9444480000000008</v>
      </c>
      <c r="C273" s="6"/>
      <c r="D273" s="2">
        <v>-1.7785359999999999</v>
      </c>
      <c r="E273" s="6"/>
    </row>
    <row r="274" spans="1:5" x14ac:dyDescent="0.3">
      <c r="A274" s="6">
        <v>1</v>
      </c>
      <c r="B274" s="7">
        <v>5.9263640000000004</v>
      </c>
      <c r="C274" s="6"/>
      <c r="D274" s="2">
        <v>-0.01</v>
      </c>
      <c r="E274" s="6"/>
    </row>
    <row r="275" spans="1:5" x14ac:dyDescent="0.3">
      <c r="A275" s="6">
        <v>1</v>
      </c>
      <c r="B275" s="7">
        <v>14.663456</v>
      </c>
      <c r="C275" s="6"/>
      <c r="D275" s="2">
        <v>13.990112</v>
      </c>
      <c r="E275" s="6"/>
    </row>
    <row r="276" spans="1:5" x14ac:dyDescent="0.3">
      <c r="A276" s="6">
        <v>1</v>
      </c>
      <c r="B276" s="7">
        <v>-6.8802760000000003</v>
      </c>
      <c r="C276" s="6"/>
      <c r="D276" s="2">
        <v>-0.47569599999999995</v>
      </c>
      <c r="E276" s="6"/>
    </row>
    <row r="277" spans="1:5" x14ac:dyDescent="0.3">
      <c r="A277" s="6">
        <v>1</v>
      </c>
      <c r="B277" s="7">
        <v>1.9472839999999998</v>
      </c>
      <c r="C277" s="6"/>
      <c r="D277" s="2">
        <v>4.2530840000000003</v>
      </c>
      <c r="E277" s="6"/>
    </row>
    <row r="278" spans="1:5" x14ac:dyDescent="0.3">
      <c r="A278" s="6">
        <v>1</v>
      </c>
      <c r="B278" s="7">
        <v>-11.974203999999999</v>
      </c>
      <c r="C278" s="6"/>
      <c r="D278" s="2">
        <v>-10.887579999999998</v>
      </c>
      <c r="E278" s="6"/>
    </row>
    <row r="279" spans="1:5" x14ac:dyDescent="0.3">
      <c r="A279" s="6">
        <v>1</v>
      </c>
      <c r="B279" s="7">
        <v>-10.294624000000001</v>
      </c>
      <c r="C279" s="6"/>
      <c r="D279" s="2">
        <v>-5.3340039999999993</v>
      </c>
      <c r="E279" s="6"/>
    </row>
    <row r="280" spans="1:5" x14ac:dyDescent="0.3">
      <c r="A280" s="6">
        <v>1</v>
      </c>
      <c r="B280" s="7">
        <v>2.3638400000000002</v>
      </c>
      <c r="C280" s="6"/>
      <c r="D280" s="2">
        <v>5.8925960000000002</v>
      </c>
      <c r="E280" s="6"/>
    </row>
    <row r="281" spans="1:5" x14ac:dyDescent="0.3">
      <c r="A281" s="6">
        <v>1</v>
      </c>
      <c r="B281" s="7">
        <v>-8.0430039999999998</v>
      </c>
      <c r="C281" s="6"/>
      <c r="D281" s="2">
        <v>-5.7775239999999997</v>
      </c>
      <c r="E281" s="6"/>
    </row>
    <row r="282" spans="1:5" x14ac:dyDescent="0.3">
      <c r="A282" s="6">
        <v>1</v>
      </c>
      <c r="B282" s="7">
        <v>1.2978799999999999</v>
      </c>
      <c r="C282" s="6"/>
      <c r="D282" s="2">
        <v>-0.89426799999999995</v>
      </c>
      <c r="E282" s="6"/>
    </row>
    <row r="283" spans="1:5" x14ac:dyDescent="0.3">
      <c r="A283" s="6">
        <v>1</v>
      </c>
      <c r="B283" s="7">
        <v>-8.8471360000000008</v>
      </c>
      <c r="C283" s="6"/>
      <c r="D283" s="2">
        <v>-12.210327999999999</v>
      </c>
      <c r="E283" s="6"/>
    </row>
    <row r="284" spans="1:5" x14ac:dyDescent="0.3">
      <c r="A284" s="6">
        <v>1</v>
      </c>
      <c r="B284" s="7">
        <v>14.035472</v>
      </c>
      <c r="C284" s="6"/>
      <c r="D284" s="2">
        <v>7.7972120000000009</v>
      </c>
      <c r="E284" s="6"/>
    </row>
    <row r="285" spans="1:5" x14ac:dyDescent="0.3">
      <c r="A285" s="6">
        <v>1</v>
      </c>
      <c r="B285" s="7">
        <v>-4.1087800000000003</v>
      </c>
      <c r="C285" s="6"/>
      <c r="D285" s="2">
        <v>-6.7638519999999991</v>
      </c>
      <c r="E285" s="6"/>
    </row>
    <row r="286" spans="1:5" x14ac:dyDescent="0.3">
      <c r="A286" s="6">
        <v>1</v>
      </c>
      <c r="B286" s="7">
        <v>-6.4685079999999999</v>
      </c>
      <c r="C286" s="6"/>
      <c r="D286" s="2">
        <v>-4.5691839999999999</v>
      </c>
      <c r="E286" s="6"/>
    </row>
    <row r="287" spans="1:5" x14ac:dyDescent="0.3">
      <c r="A287" s="6">
        <v>1</v>
      </c>
      <c r="B287" s="7">
        <v>-4.3307919999999989</v>
      </c>
      <c r="C287" s="6"/>
      <c r="D287" s="2">
        <v>-0.83630800000000005</v>
      </c>
      <c r="E287" s="6"/>
    </row>
    <row r="288" spans="1:5" x14ac:dyDescent="0.3">
      <c r="A288" s="6">
        <v>1</v>
      </c>
      <c r="B288" s="7">
        <v>-4.1697639999999998</v>
      </c>
      <c r="C288" s="6"/>
      <c r="D288" s="2">
        <v>-2.0587599999999999</v>
      </c>
      <c r="E288" s="6"/>
    </row>
    <row r="289" spans="1:5" x14ac:dyDescent="0.3">
      <c r="A289" s="6">
        <v>1</v>
      </c>
      <c r="B289" s="7">
        <v>-8.3363320000000005</v>
      </c>
      <c r="C289" s="6"/>
      <c r="D289" s="2">
        <v>-1.6384239999999999</v>
      </c>
      <c r="E289" s="6"/>
    </row>
    <row r="290" spans="1:5" x14ac:dyDescent="0.3">
      <c r="A290" s="6">
        <v>1</v>
      </c>
      <c r="B290" s="7">
        <v>0.63713599999999992</v>
      </c>
      <c r="C290" s="6"/>
      <c r="D290" s="2">
        <v>7.1062280000000007</v>
      </c>
      <c r="E290" s="6"/>
    </row>
    <row r="291" spans="1:5" x14ac:dyDescent="0.3">
      <c r="A291" s="6">
        <v>1</v>
      </c>
      <c r="B291" s="7">
        <v>-1.666396</v>
      </c>
      <c r="C291" s="6"/>
      <c r="D291" s="2">
        <v>-2.0857239999999995</v>
      </c>
      <c r="E291" s="6"/>
    </row>
    <row r="292" spans="1:5" x14ac:dyDescent="0.3">
      <c r="A292" s="6">
        <v>1</v>
      </c>
      <c r="B292" s="7">
        <v>4.2069679999999998</v>
      </c>
      <c r="C292" s="6"/>
      <c r="D292" s="2">
        <v>1.661516</v>
      </c>
      <c r="E292" s="6"/>
    </row>
    <row r="293" spans="1:5" x14ac:dyDescent="0.3">
      <c r="A293" s="6">
        <v>1</v>
      </c>
      <c r="B293" s="7">
        <v>-2.2757320000000001</v>
      </c>
      <c r="C293" s="6"/>
      <c r="D293" s="2">
        <v>-6.126544</v>
      </c>
      <c r="E293" s="6"/>
    </row>
    <row r="294" spans="1:5" x14ac:dyDescent="0.3">
      <c r="A294" s="6">
        <v>1</v>
      </c>
      <c r="B294" s="7">
        <v>4.5562400000000007</v>
      </c>
      <c r="C294" s="6"/>
      <c r="D294" s="2">
        <v>-1.2274119999999999</v>
      </c>
      <c r="E294" s="6"/>
    </row>
    <row r="295" spans="1:5" x14ac:dyDescent="0.3">
      <c r="A295" s="6">
        <v>1</v>
      </c>
      <c r="B295" s="7">
        <v>-0.213616</v>
      </c>
      <c r="C295" s="6"/>
      <c r="D295" s="2">
        <v>-0.41521600000000003</v>
      </c>
      <c r="E295" s="6"/>
    </row>
    <row r="296" spans="1:5" x14ac:dyDescent="0.3">
      <c r="A296" s="6">
        <v>1</v>
      </c>
      <c r="B296" s="7">
        <v>-4.1697639999999998</v>
      </c>
      <c r="C296" s="6"/>
      <c r="D296" s="2">
        <v>-3.2098960000000001</v>
      </c>
      <c r="E296" s="6"/>
    </row>
    <row r="297" spans="1:5" x14ac:dyDescent="0.3">
      <c r="A297" s="6">
        <v>1</v>
      </c>
      <c r="B297" s="7">
        <v>2.2799240000000003</v>
      </c>
      <c r="C297" s="6"/>
      <c r="D297" s="2">
        <v>-0.01</v>
      </c>
      <c r="E297" s="6"/>
    </row>
    <row r="298" spans="1:5" x14ac:dyDescent="0.3">
      <c r="A298" s="6">
        <v>1</v>
      </c>
      <c r="B298" s="7">
        <v>-0.69695200000000002</v>
      </c>
      <c r="C298" s="6"/>
      <c r="D298" s="2">
        <v>2.0060000000000002</v>
      </c>
      <c r="E298" s="6"/>
    </row>
    <row r="299" spans="1:5" x14ac:dyDescent="0.3">
      <c r="A299" s="6">
        <v>1</v>
      </c>
      <c r="B299" s="7">
        <v>-6.8462559999999995</v>
      </c>
      <c r="C299" s="6"/>
      <c r="D299" s="2">
        <v>-3.5873919999999999</v>
      </c>
      <c r="E299" s="6"/>
    </row>
    <row r="300" spans="1:5" x14ac:dyDescent="0.3">
      <c r="A300" s="6">
        <v>1</v>
      </c>
      <c r="B300" s="7">
        <v>-4.4036199999999992</v>
      </c>
      <c r="C300" s="6"/>
      <c r="D300" s="2">
        <v>-3.1501719999999995</v>
      </c>
      <c r="E300" s="6"/>
    </row>
    <row r="301" spans="1:5" x14ac:dyDescent="0.3">
      <c r="A301" s="6">
        <v>1</v>
      </c>
      <c r="B301" s="7">
        <v>1.3649119999999999</v>
      </c>
      <c r="C301" s="6"/>
      <c r="D301" s="2">
        <v>0.38311999999999996</v>
      </c>
      <c r="E301" s="6"/>
    </row>
    <row r="302" spans="1:5" x14ac:dyDescent="0.3">
      <c r="A302" s="6">
        <v>1</v>
      </c>
      <c r="B302" s="7">
        <v>0.19739599999999999</v>
      </c>
      <c r="C302" s="6"/>
      <c r="D302" s="2">
        <v>-3.4991919999999999</v>
      </c>
      <c r="E302" s="6"/>
    </row>
    <row r="303" spans="1:5" x14ac:dyDescent="0.3">
      <c r="A303" s="6">
        <v>1</v>
      </c>
      <c r="B303" s="7">
        <v>-0.74180800000000002</v>
      </c>
      <c r="C303" s="6"/>
      <c r="D303" s="2">
        <v>-7.167052</v>
      </c>
      <c r="E303" s="6"/>
    </row>
    <row r="304" spans="1:5" x14ac:dyDescent="0.3">
      <c r="A304" s="6">
        <v>1</v>
      </c>
      <c r="B304" s="7">
        <v>4.1127200000000004</v>
      </c>
      <c r="C304" s="6"/>
      <c r="D304" s="2">
        <v>-1.8793360000000001</v>
      </c>
      <c r="E304" s="6"/>
    </row>
    <row r="305" spans="1:5" x14ac:dyDescent="0.3">
      <c r="A305" s="6">
        <v>1</v>
      </c>
      <c r="B305" s="7">
        <v>6.9250400000000001</v>
      </c>
      <c r="C305" s="6"/>
      <c r="D305" s="2">
        <v>5.7260239999999998</v>
      </c>
      <c r="E305" s="6"/>
    </row>
    <row r="306" spans="1:5" x14ac:dyDescent="0.3">
      <c r="A306" s="6">
        <v>1</v>
      </c>
      <c r="B306" s="7">
        <v>8.4248000000000017E-2</v>
      </c>
      <c r="C306" s="6"/>
      <c r="D306" s="2">
        <v>-4.1473359999999992</v>
      </c>
      <c r="E306" s="6"/>
    </row>
    <row r="307" spans="1:5" x14ac:dyDescent="0.3">
      <c r="A307" s="6">
        <v>1</v>
      </c>
      <c r="B307" s="7">
        <v>8.1996560000000009</v>
      </c>
      <c r="C307" s="6"/>
      <c r="D307" s="2">
        <v>11.390984000000001</v>
      </c>
      <c r="E307" s="6"/>
    </row>
    <row r="308" spans="1:5" x14ac:dyDescent="0.3">
      <c r="A308" s="6">
        <v>1</v>
      </c>
      <c r="B308" s="7">
        <v>-5.7893679999999996</v>
      </c>
      <c r="C308" s="6"/>
      <c r="D308" s="2">
        <v>-0.79371999999999998</v>
      </c>
      <c r="E308" s="6"/>
    </row>
    <row r="309" spans="1:5" x14ac:dyDescent="0.3">
      <c r="A309" s="6">
        <v>1</v>
      </c>
      <c r="B309" s="7">
        <v>-0.88141600000000009</v>
      </c>
      <c r="C309" s="6"/>
      <c r="D309" s="2">
        <v>-4.6268919999999998</v>
      </c>
      <c r="E309" s="6"/>
    </row>
    <row r="310" spans="1:5" x14ac:dyDescent="0.3">
      <c r="A310" s="6">
        <v>1</v>
      </c>
      <c r="B310" s="7">
        <v>-0.73827999999999994</v>
      </c>
      <c r="C310" s="6"/>
      <c r="D310" s="2">
        <v>1.5382879999999999</v>
      </c>
      <c r="E310" s="6"/>
    </row>
    <row r="311" spans="1:5" x14ac:dyDescent="0.3">
      <c r="A311" s="6">
        <v>1</v>
      </c>
      <c r="B311" s="7">
        <v>-1.2762999999999998</v>
      </c>
      <c r="C311" s="6"/>
      <c r="D311" s="2">
        <v>0.37757599999999997</v>
      </c>
      <c r="E311" s="6"/>
    </row>
    <row r="312" spans="1:5" x14ac:dyDescent="0.3">
      <c r="A312" s="6">
        <v>1</v>
      </c>
      <c r="B312" s="7">
        <v>2.1254480000000004</v>
      </c>
      <c r="C312" s="6"/>
      <c r="D312" s="2">
        <v>2.3378839999999999</v>
      </c>
      <c r="E312" s="6"/>
    </row>
    <row r="313" spans="1:5" x14ac:dyDescent="0.3">
      <c r="A313" s="6">
        <v>1</v>
      </c>
      <c r="B313" s="7">
        <v>-7.2746559999999993</v>
      </c>
      <c r="C313" s="6"/>
      <c r="D313" s="2">
        <v>-8.3343159999999994</v>
      </c>
      <c r="E313" s="6"/>
    </row>
    <row r="314" spans="1:5" x14ac:dyDescent="0.3">
      <c r="A314" s="6">
        <v>1</v>
      </c>
      <c r="B314" s="7">
        <v>-4.4459559999999998</v>
      </c>
      <c r="C314" s="6"/>
      <c r="D314" s="2">
        <v>-3.7378359999999997</v>
      </c>
      <c r="E314" s="6"/>
    </row>
    <row r="315" spans="1:5" x14ac:dyDescent="0.3">
      <c r="A315" s="6">
        <v>1</v>
      </c>
      <c r="B315" s="7">
        <v>2.9366360000000005</v>
      </c>
      <c r="C315" s="6"/>
      <c r="D315" s="2">
        <v>3.7737800000000004</v>
      </c>
      <c r="E315" s="6"/>
    </row>
    <row r="316" spans="1:5" x14ac:dyDescent="0.3">
      <c r="A316" s="6">
        <v>1</v>
      </c>
      <c r="B316" s="7">
        <v>8.7724519999999995</v>
      </c>
      <c r="C316" s="6"/>
      <c r="D316" s="2">
        <v>16.092295999999997</v>
      </c>
      <c r="E316" s="6"/>
    </row>
    <row r="317" spans="1:5" x14ac:dyDescent="0.3">
      <c r="A317" s="6">
        <v>1</v>
      </c>
      <c r="B317" s="7">
        <v>-0.47443600000000002</v>
      </c>
      <c r="C317" s="6"/>
      <c r="D317" s="2">
        <v>2.428604</v>
      </c>
      <c r="E317" s="6"/>
    </row>
    <row r="318" spans="1:5" x14ac:dyDescent="0.3">
      <c r="A318" s="6">
        <v>1</v>
      </c>
      <c r="B318" s="7">
        <v>10.072016000000001</v>
      </c>
      <c r="C318" s="6"/>
      <c r="D318" s="2">
        <v>4.9637240000000009</v>
      </c>
      <c r="E318" s="6"/>
    </row>
    <row r="319" spans="1:5" x14ac:dyDescent="0.3">
      <c r="A319" s="6">
        <v>1</v>
      </c>
      <c r="B319" s="7">
        <v>-5.722588</v>
      </c>
      <c r="C319" s="6"/>
      <c r="D319" s="2">
        <v>-12.235276000000001</v>
      </c>
      <c r="E319" s="6"/>
    </row>
    <row r="320" spans="1:5" x14ac:dyDescent="0.3">
      <c r="A320" s="6">
        <v>1</v>
      </c>
      <c r="B320" s="7">
        <v>10.186928</v>
      </c>
      <c r="C320" s="6"/>
      <c r="D320" s="2">
        <v>14.151895999999999</v>
      </c>
      <c r="E320" s="6"/>
    </row>
    <row r="321" spans="1:5" x14ac:dyDescent="0.3">
      <c r="A321" s="6">
        <v>1</v>
      </c>
      <c r="B321" s="7">
        <v>-3.0992679999999995</v>
      </c>
      <c r="C321" s="6"/>
      <c r="D321" s="2">
        <v>4.2253640000000008</v>
      </c>
      <c r="E321" s="6"/>
    </row>
    <row r="322" spans="1:5" x14ac:dyDescent="0.3">
      <c r="A322" s="6">
        <v>1</v>
      </c>
      <c r="B322" s="7">
        <v>-10.95058</v>
      </c>
      <c r="C322" s="6"/>
      <c r="D322" s="2">
        <v>-10.171396000000001</v>
      </c>
      <c r="E322" s="6"/>
    </row>
    <row r="323" spans="1:5" x14ac:dyDescent="0.3">
      <c r="A323" s="6">
        <v>1</v>
      </c>
      <c r="B323" s="7">
        <v>-2.771668</v>
      </c>
      <c r="C323" s="6"/>
      <c r="D323" s="2">
        <v>-4.0099959999999992</v>
      </c>
      <c r="E323" s="6"/>
    </row>
    <row r="324" spans="1:5" x14ac:dyDescent="0.3">
      <c r="A324" s="6">
        <v>1</v>
      </c>
      <c r="B324" s="7">
        <v>6.0861319999999992</v>
      </c>
      <c r="C324" s="6"/>
      <c r="D324" s="2">
        <v>-3.9474999999999998</v>
      </c>
      <c r="E324" s="6"/>
    </row>
    <row r="325" spans="1:5" x14ac:dyDescent="0.3">
      <c r="A325" s="6">
        <v>1</v>
      </c>
      <c r="B325" s="7">
        <v>1.201616</v>
      </c>
      <c r="C325" s="6"/>
      <c r="D325" s="2">
        <v>-0.40311999999999998</v>
      </c>
      <c r="E325" s="6"/>
    </row>
    <row r="326" spans="1:5" x14ac:dyDescent="0.3">
      <c r="A326" s="6">
        <v>1</v>
      </c>
      <c r="B326" s="7">
        <v>-1.2268000000000001E-2</v>
      </c>
      <c r="C326" s="6"/>
      <c r="D326" s="2">
        <v>4.7976559999999999</v>
      </c>
      <c r="E326" s="6"/>
    </row>
    <row r="327" spans="1:5" x14ac:dyDescent="0.3">
      <c r="A327" s="6">
        <v>1</v>
      </c>
      <c r="B327" s="7">
        <v>-9.3924640000000004</v>
      </c>
      <c r="C327" s="6"/>
      <c r="D327" s="2">
        <v>-7.7315319999999996</v>
      </c>
      <c r="E327" s="6"/>
    </row>
    <row r="328" spans="1:5" x14ac:dyDescent="0.3">
      <c r="A328" s="6">
        <v>1</v>
      </c>
      <c r="B328" s="7">
        <v>3.9637879999999996</v>
      </c>
      <c r="C328" s="6"/>
      <c r="D328" s="2">
        <v>10.97846</v>
      </c>
      <c r="E328" s="6"/>
    </row>
    <row r="329" spans="1:5" x14ac:dyDescent="0.3">
      <c r="A329" s="6">
        <v>1</v>
      </c>
      <c r="B329" s="7">
        <v>-5.594824</v>
      </c>
      <c r="C329" s="6"/>
      <c r="D329" s="2">
        <v>-16.124392000000004</v>
      </c>
      <c r="E329" s="6"/>
    </row>
    <row r="330" spans="1:5" x14ac:dyDescent="0.3">
      <c r="A330" s="6">
        <v>1</v>
      </c>
      <c r="B330" s="7">
        <v>1.631024</v>
      </c>
      <c r="C330" s="6"/>
      <c r="D330" s="2">
        <v>-1.712764</v>
      </c>
      <c r="E330" s="6"/>
    </row>
    <row r="331" spans="1:5" x14ac:dyDescent="0.3">
      <c r="A331" s="6">
        <v>1</v>
      </c>
      <c r="B331" s="7">
        <v>-0.84487599999999996</v>
      </c>
      <c r="C331" s="6"/>
      <c r="D331" s="2">
        <v>1.015892</v>
      </c>
      <c r="E331" s="6"/>
    </row>
    <row r="332" spans="1:5" x14ac:dyDescent="0.3">
      <c r="A332" s="6">
        <v>1</v>
      </c>
      <c r="B332" s="7">
        <v>-3.7269999999999999</v>
      </c>
      <c r="C332" s="6"/>
      <c r="D332" s="2">
        <v>1.7114120000000002</v>
      </c>
      <c r="E332" s="6"/>
    </row>
    <row r="333" spans="1:5" x14ac:dyDescent="0.3">
      <c r="A333" s="6">
        <v>1</v>
      </c>
      <c r="B333" s="7">
        <v>-0.84714400000000001</v>
      </c>
      <c r="C333" s="6"/>
      <c r="D333" s="2">
        <v>-10.880523999999999</v>
      </c>
      <c r="E333" s="6"/>
    </row>
    <row r="334" spans="1:5" x14ac:dyDescent="0.3">
      <c r="A334" s="6">
        <v>1</v>
      </c>
      <c r="B334" s="7">
        <v>-8.4920679999999997</v>
      </c>
      <c r="C334" s="6"/>
      <c r="D334" s="2">
        <v>-11.034999999999998</v>
      </c>
      <c r="E334" s="6"/>
    </row>
    <row r="335" spans="1:5" x14ac:dyDescent="0.3">
      <c r="A335" s="6">
        <v>1</v>
      </c>
      <c r="B335" s="7">
        <v>-1.3871800000000001</v>
      </c>
      <c r="C335" s="6"/>
      <c r="D335" s="2">
        <v>-1.2637</v>
      </c>
      <c r="E335" s="6"/>
    </row>
    <row r="336" spans="1:5" x14ac:dyDescent="0.3">
      <c r="A336" s="6">
        <v>1</v>
      </c>
      <c r="B336" s="7">
        <v>4.3266680000000006</v>
      </c>
      <c r="C336" s="6"/>
      <c r="D336" s="2">
        <v>7.7437880000000003</v>
      </c>
      <c r="E336" s="6"/>
    </row>
    <row r="337" spans="1:5" x14ac:dyDescent="0.3">
      <c r="A337" s="6">
        <v>1</v>
      </c>
      <c r="B337" s="7">
        <v>-4.4368839999999992</v>
      </c>
      <c r="C337" s="6"/>
      <c r="D337" s="2">
        <v>-4.7647359999999992</v>
      </c>
      <c r="E337" s="6"/>
    </row>
    <row r="338" spans="1:5" x14ac:dyDescent="0.3">
      <c r="A338" s="6">
        <v>1</v>
      </c>
      <c r="B338" s="7">
        <v>-0.82673200000000002</v>
      </c>
      <c r="C338" s="6"/>
      <c r="D338" s="2">
        <v>4.1792480000000003</v>
      </c>
      <c r="E338" s="6"/>
    </row>
    <row r="339" spans="1:5" x14ac:dyDescent="0.3">
      <c r="A339" s="6">
        <v>1</v>
      </c>
      <c r="B339" s="7">
        <v>-4.5570880000000002</v>
      </c>
      <c r="C339" s="6"/>
      <c r="D339" s="2">
        <v>-9.0210159999999995</v>
      </c>
      <c r="E339" s="6"/>
    </row>
    <row r="340" spans="1:5" x14ac:dyDescent="0.3">
      <c r="A340" s="6">
        <v>1</v>
      </c>
      <c r="B340" s="7">
        <v>-5.2132959999999997</v>
      </c>
      <c r="C340" s="6"/>
      <c r="D340" s="2">
        <v>-7.5458080000000001</v>
      </c>
      <c r="E340" s="6"/>
    </row>
    <row r="341" spans="1:5" x14ac:dyDescent="0.3">
      <c r="A341" s="6">
        <v>1</v>
      </c>
      <c r="B341" s="7">
        <v>1.230092</v>
      </c>
      <c r="C341" s="6"/>
      <c r="D341" s="2">
        <v>-0.91115199999999996</v>
      </c>
      <c r="E341" s="6"/>
    </row>
    <row r="342" spans="1:5" x14ac:dyDescent="0.3">
      <c r="A342" s="6">
        <v>1</v>
      </c>
      <c r="B342" s="7">
        <v>0.98061200000000015</v>
      </c>
      <c r="C342" s="6"/>
      <c r="D342" s="2">
        <v>3.9559760000000006</v>
      </c>
      <c r="E342" s="6"/>
    </row>
    <row r="343" spans="1:5" x14ac:dyDescent="0.3">
      <c r="A343" s="6">
        <v>1</v>
      </c>
      <c r="B343" s="7">
        <v>1.98584</v>
      </c>
      <c r="C343" s="6"/>
      <c r="D343" s="2">
        <v>4.6509919999999996</v>
      </c>
      <c r="E343" s="6"/>
    </row>
    <row r="344" spans="1:5" x14ac:dyDescent="0.3">
      <c r="A344" s="6">
        <v>1</v>
      </c>
      <c r="B344" s="7">
        <v>1.343996</v>
      </c>
      <c r="C344" s="6"/>
      <c r="D344" s="2">
        <v>0.30121999999999999</v>
      </c>
      <c r="E344" s="6"/>
    </row>
    <row r="345" spans="1:5" x14ac:dyDescent="0.3">
      <c r="A345" s="6">
        <v>1</v>
      </c>
      <c r="B345" s="7">
        <v>-8.5522960000000001</v>
      </c>
      <c r="C345" s="6"/>
      <c r="D345" s="2">
        <v>-6.0821920000000009</v>
      </c>
      <c r="E345" s="6"/>
    </row>
    <row r="346" spans="1:5" x14ac:dyDescent="0.3">
      <c r="A346" s="6">
        <v>1</v>
      </c>
      <c r="B346" s="7">
        <v>-0.72240400000000005</v>
      </c>
      <c r="C346" s="6"/>
      <c r="D346" s="2">
        <v>6.2121320000000004</v>
      </c>
      <c r="E346" s="6"/>
    </row>
    <row r="347" spans="1:5" x14ac:dyDescent="0.3">
      <c r="A347" s="6">
        <v>1</v>
      </c>
      <c r="B347" s="7">
        <v>-6.4057599999999999</v>
      </c>
      <c r="C347" s="6"/>
      <c r="D347" s="2">
        <v>-4.5918640000000002</v>
      </c>
      <c r="E347" s="6"/>
    </row>
    <row r="348" spans="1:5" x14ac:dyDescent="0.3">
      <c r="A348" s="6">
        <v>1</v>
      </c>
      <c r="B348" s="7">
        <v>-4.5452439999999994</v>
      </c>
      <c r="C348" s="6"/>
      <c r="D348" s="2">
        <v>1.5266960000000001</v>
      </c>
      <c r="E348" s="6"/>
    </row>
    <row r="349" spans="1:5" x14ac:dyDescent="0.3">
      <c r="A349" s="6">
        <v>1</v>
      </c>
      <c r="B349" s="7">
        <v>0.18832399999999999</v>
      </c>
      <c r="C349" s="6"/>
      <c r="D349" s="2">
        <v>-1.537372</v>
      </c>
      <c r="E349" s="6"/>
    </row>
    <row r="350" spans="1:5" x14ac:dyDescent="0.3">
      <c r="A350" s="6">
        <v>1</v>
      </c>
      <c r="B350" s="7">
        <v>3.222404</v>
      </c>
      <c r="C350" s="6"/>
      <c r="D350" s="2">
        <v>-1.5280480000000003</v>
      </c>
      <c r="E350" s="6"/>
    </row>
    <row r="351" spans="1:5" x14ac:dyDescent="0.3">
      <c r="A351" s="6">
        <v>1</v>
      </c>
      <c r="B351" s="7">
        <v>1.410776</v>
      </c>
      <c r="C351" s="6"/>
      <c r="D351" s="2">
        <v>-7.6642479999999997</v>
      </c>
      <c r="E351" s="6"/>
    </row>
    <row r="352" spans="1:5" x14ac:dyDescent="0.3">
      <c r="A352" s="6">
        <v>1</v>
      </c>
      <c r="B352" s="7">
        <v>-4.1992479999999999</v>
      </c>
      <c r="C352" s="6"/>
      <c r="D352" s="2">
        <v>-4.3499439999999998</v>
      </c>
      <c r="E352" s="6"/>
    </row>
    <row r="353" spans="1:5" x14ac:dyDescent="0.3">
      <c r="A353" s="6">
        <v>1</v>
      </c>
      <c r="B353" s="7">
        <v>3.0714560000000004</v>
      </c>
      <c r="C353" s="6"/>
      <c r="D353" s="2">
        <v>3.8083040000000001</v>
      </c>
      <c r="E353" s="6"/>
    </row>
    <row r="354" spans="1:5" x14ac:dyDescent="0.3">
      <c r="A354" s="6">
        <v>1</v>
      </c>
      <c r="B354" s="7">
        <v>-1.920412</v>
      </c>
      <c r="C354" s="6"/>
      <c r="D354" s="2">
        <v>-2.9132919999999993</v>
      </c>
      <c r="E354" s="6"/>
    </row>
    <row r="355" spans="1:5" x14ac:dyDescent="0.3">
      <c r="A355" s="6">
        <v>1</v>
      </c>
      <c r="B355" s="7">
        <v>0.54792800000000008</v>
      </c>
      <c r="C355" s="6"/>
      <c r="D355" s="2">
        <v>4.4214200000000003</v>
      </c>
      <c r="E355" s="6"/>
    </row>
    <row r="356" spans="1:5" x14ac:dyDescent="0.3">
      <c r="A356" s="6">
        <v>1</v>
      </c>
      <c r="B356" s="7">
        <v>-3.2441680000000002</v>
      </c>
      <c r="C356" s="6"/>
      <c r="D356" s="2">
        <v>-4.3648119999999997</v>
      </c>
      <c r="E356" s="6"/>
    </row>
    <row r="357" spans="1:5" x14ac:dyDescent="0.3">
      <c r="A357" s="6">
        <v>1</v>
      </c>
      <c r="B357" s="7">
        <v>2.0319560000000005</v>
      </c>
      <c r="C357" s="6"/>
      <c r="D357" s="2">
        <v>1.450088</v>
      </c>
      <c r="E357" s="6"/>
    </row>
    <row r="358" spans="1:5" x14ac:dyDescent="0.3">
      <c r="A358" s="6">
        <v>1</v>
      </c>
      <c r="B358" s="7">
        <v>-3.6294759999999995</v>
      </c>
      <c r="C358" s="6"/>
      <c r="D358" s="2">
        <v>-1.749808</v>
      </c>
      <c r="E358" s="6"/>
    </row>
    <row r="359" spans="1:5" x14ac:dyDescent="0.3">
      <c r="A359" s="6">
        <v>1</v>
      </c>
      <c r="B359" s="7">
        <v>-4.8569680000000002</v>
      </c>
      <c r="C359" s="6"/>
      <c r="D359" s="2">
        <v>-2.5932519999999997</v>
      </c>
      <c r="E359" s="6"/>
    </row>
    <row r="360" spans="1:5" x14ac:dyDescent="0.3">
      <c r="A360" s="6">
        <v>1</v>
      </c>
      <c r="B360" s="7">
        <v>-0.22067199999999998</v>
      </c>
      <c r="C360" s="6"/>
      <c r="D360" s="2">
        <v>-0.58279599999999998</v>
      </c>
      <c r="E360" s="6"/>
    </row>
    <row r="361" spans="1:5" x14ac:dyDescent="0.3">
      <c r="A361" s="6">
        <v>1</v>
      </c>
      <c r="B361" s="7">
        <v>-1.4915079999999998</v>
      </c>
      <c r="C361" s="6"/>
      <c r="D361" s="2">
        <v>-2.8414719999999996</v>
      </c>
      <c r="E361" s="6"/>
    </row>
    <row r="362" spans="1:5" x14ac:dyDescent="0.3">
      <c r="A362" s="6">
        <v>1</v>
      </c>
      <c r="B362" s="7">
        <v>-6.1404040000000002</v>
      </c>
      <c r="C362" s="6"/>
      <c r="D362" s="2">
        <v>-7.1627679999999998</v>
      </c>
      <c r="E362" s="6"/>
    </row>
    <row r="363" spans="1:5" x14ac:dyDescent="0.3">
      <c r="A363" s="6">
        <v>1</v>
      </c>
      <c r="B363" s="7">
        <v>2.6695159999999998</v>
      </c>
      <c r="C363" s="6"/>
      <c r="D363" s="2">
        <v>1.6514359999999999</v>
      </c>
      <c r="E363" s="6"/>
    </row>
    <row r="364" spans="1:5" x14ac:dyDescent="0.3">
      <c r="A364" s="6">
        <v>1</v>
      </c>
      <c r="B364" s="7">
        <v>1.0970360000000001</v>
      </c>
      <c r="C364" s="6"/>
      <c r="D364" s="2">
        <v>-1.3869279999999999</v>
      </c>
      <c r="E364" s="6"/>
    </row>
    <row r="365" spans="1:5" x14ac:dyDescent="0.3">
      <c r="A365" s="6">
        <v>1</v>
      </c>
      <c r="B365" s="7">
        <v>3.8670200000000001</v>
      </c>
      <c r="C365" s="6"/>
      <c r="D365" s="2">
        <v>6.4878200000000001</v>
      </c>
      <c r="E365" s="6"/>
    </row>
    <row r="366" spans="1:5" x14ac:dyDescent="0.3">
      <c r="A366" s="6">
        <v>1</v>
      </c>
      <c r="B366" s="7">
        <v>0.79992800000000008</v>
      </c>
      <c r="C366" s="6"/>
      <c r="D366" s="2">
        <v>-0.01</v>
      </c>
      <c r="E366" s="6"/>
    </row>
    <row r="367" spans="1:5" x14ac:dyDescent="0.3">
      <c r="A367" s="6">
        <v>1</v>
      </c>
      <c r="B367" s="7">
        <v>4.5416240000000005</v>
      </c>
      <c r="C367" s="6"/>
      <c r="D367" s="2">
        <v>6.0657199999999998</v>
      </c>
      <c r="E367" s="6"/>
    </row>
    <row r="368" spans="1:5" x14ac:dyDescent="0.3">
      <c r="A368" s="6">
        <v>1</v>
      </c>
      <c r="B368" s="7">
        <v>1.069064</v>
      </c>
      <c r="C368" s="6"/>
      <c r="D368" s="2">
        <v>2.3260400000000003</v>
      </c>
      <c r="E368" s="6"/>
    </row>
    <row r="369" spans="1:5" x14ac:dyDescent="0.3">
      <c r="A369" s="6">
        <v>1</v>
      </c>
      <c r="B369" s="7">
        <v>-2.1194919999999997</v>
      </c>
      <c r="C369" s="6"/>
      <c r="D369" s="2">
        <v>0.28232000000000002</v>
      </c>
      <c r="E369" s="6"/>
    </row>
    <row r="370" spans="1:5" x14ac:dyDescent="0.3">
      <c r="A370" s="6">
        <v>1</v>
      </c>
      <c r="B370" s="7">
        <v>-1.696132</v>
      </c>
      <c r="C370" s="6"/>
      <c r="D370" s="2">
        <v>1.7562679999999999</v>
      </c>
      <c r="E370" s="6"/>
    </row>
    <row r="371" spans="1:5" x14ac:dyDescent="0.3">
      <c r="A371" s="6">
        <v>1</v>
      </c>
      <c r="B371" s="7">
        <v>1.9520719999999998</v>
      </c>
      <c r="C371" s="6"/>
      <c r="D371" s="2">
        <v>0.58018399999999992</v>
      </c>
      <c r="E371" s="6"/>
    </row>
    <row r="372" spans="1:5" x14ac:dyDescent="0.3">
      <c r="A372" s="6">
        <v>1</v>
      </c>
      <c r="B372" s="7">
        <v>0.56909600000000005</v>
      </c>
      <c r="C372" s="6"/>
      <c r="D372" s="2">
        <v>-5.2117839999999998</v>
      </c>
      <c r="E372" s="6"/>
    </row>
    <row r="373" spans="1:5" x14ac:dyDescent="0.3">
      <c r="A373" s="6">
        <v>1</v>
      </c>
      <c r="B373" s="7">
        <v>-3.5679879999999997</v>
      </c>
      <c r="C373" s="6"/>
      <c r="D373" s="2">
        <v>-3.4308999999999994</v>
      </c>
      <c r="E373" s="6"/>
    </row>
    <row r="374" spans="1:5" x14ac:dyDescent="0.3">
      <c r="A374" s="6">
        <v>1</v>
      </c>
      <c r="B374" s="7">
        <v>1.2247999999999999</v>
      </c>
      <c r="C374" s="6"/>
      <c r="D374" s="2">
        <v>4.0451839999999999</v>
      </c>
      <c r="E374" s="6"/>
    </row>
    <row r="375" spans="1:5" x14ac:dyDescent="0.3">
      <c r="A375" s="6">
        <v>1</v>
      </c>
      <c r="B375" s="7">
        <v>0.78883999999999999</v>
      </c>
      <c r="C375" s="6"/>
      <c r="D375" s="2">
        <v>-4.5608680000000001</v>
      </c>
      <c r="E375" s="6"/>
    </row>
    <row r="376" spans="1:5" x14ac:dyDescent="0.3">
      <c r="A376" s="6">
        <v>1</v>
      </c>
      <c r="B376" s="7">
        <v>-5.2238799999999994</v>
      </c>
      <c r="C376" s="6"/>
      <c r="D376" s="2">
        <v>-7.7300199999999997</v>
      </c>
      <c r="E376" s="6"/>
    </row>
    <row r="377" spans="1:5" x14ac:dyDescent="0.3">
      <c r="A377" s="6">
        <v>1</v>
      </c>
      <c r="B377" s="7">
        <v>3.700952</v>
      </c>
      <c r="C377" s="6"/>
      <c r="D377" s="2">
        <v>9.1328120000000013</v>
      </c>
      <c r="E377" s="6"/>
    </row>
    <row r="378" spans="1:5" x14ac:dyDescent="0.3">
      <c r="A378" s="6">
        <v>1</v>
      </c>
      <c r="B378" s="7">
        <v>-1.2014559999999999</v>
      </c>
      <c r="C378" s="6"/>
      <c r="D378" s="2">
        <v>-2.835172</v>
      </c>
      <c r="E378" s="6"/>
    </row>
    <row r="379" spans="1:5" x14ac:dyDescent="0.3">
      <c r="A379" s="6">
        <v>1</v>
      </c>
      <c r="B379" s="7">
        <v>-0.51778000000000013</v>
      </c>
      <c r="C379" s="6"/>
      <c r="D379" s="2">
        <v>-0.85470400000000002</v>
      </c>
      <c r="E379" s="6"/>
    </row>
    <row r="380" spans="1:5" x14ac:dyDescent="0.3">
      <c r="A380" s="6">
        <v>1</v>
      </c>
      <c r="B380" s="7">
        <v>-0.81211600000000006</v>
      </c>
      <c r="C380" s="6"/>
      <c r="D380" s="2">
        <v>-0.85193200000000002</v>
      </c>
      <c r="E380" s="6"/>
    </row>
    <row r="381" spans="1:5" x14ac:dyDescent="0.3">
      <c r="A381" s="6">
        <v>1</v>
      </c>
      <c r="B381" s="7">
        <v>-1.288144</v>
      </c>
      <c r="C381" s="6"/>
      <c r="D381" s="2">
        <v>-5.7684519999999999</v>
      </c>
      <c r="E381" s="6"/>
    </row>
    <row r="382" spans="1:5" x14ac:dyDescent="0.3">
      <c r="A382" s="6">
        <v>1</v>
      </c>
      <c r="B382" s="7">
        <v>0.23922800000000002</v>
      </c>
      <c r="C382" s="6"/>
      <c r="D382" s="2">
        <v>1.9240999999999999</v>
      </c>
      <c r="E382" s="6"/>
    </row>
    <row r="383" spans="1:5" x14ac:dyDescent="0.3">
      <c r="A383" s="6">
        <v>1</v>
      </c>
      <c r="B383" s="7">
        <v>-0.45578799999999997</v>
      </c>
      <c r="C383" s="6"/>
      <c r="D383" s="2">
        <v>0.54389599999999994</v>
      </c>
      <c r="E383" s="6"/>
    </row>
    <row r="384" spans="1:5" x14ac:dyDescent="0.3">
      <c r="A384" s="6">
        <v>1</v>
      </c>
      <c r="B384" s="7">
        <v>0.66762799999999989</v>
      </c>
      <c r="C384" s="6"/>
      <c r="D384" s="2">
        <v>1.3822999999999999</v>
      </c>
      <c r="E384" s="6"/>
    </row>
    <row r="385" spans="1:5" x14ac:dyDescent="0.3">
      <c r="A385" s="6">
        <v>1</v>
      </c>
      <c r="B385" s="7">
        <v>3.9789080000000001</v>
      </c>
      <c r="C385" s="6"/>
      <c r="D385" s="2">
        <v>-0.28820800000000002</v>
      </c>
      <c r="E385" s="6"/>
    </row>
    <row r="386" spans="1:5" x14ac:dyDescent="0.3">
      <c r="A386" s="6">
        <v>1</v>
      </c>
      <c r="B386" s="7">
        <v>0.89971999999999996</v>
      </c>
      <c r="C386" s="6"/>
      <c r="D386" s="2">
        <v>-1.1177919999999999</v>
      </c>
      <c r="E386" s="6"/>
    </row>
    <row r="387" spans="1:5" x14ac:dyDescent="0.3">
      <c r="A387" s="6">
        <v>1</v>
      </c>
      <c r="B387" s="7">
        <v>-0.48804400000000003</v>
      </c>
      <c r="C387" s="6"/>
      <c r="D387" s="2">
        <v>-0.01</v>
      </c>
      <c r="E387" s="6"/>
    </row>
    <row r="388" spans="1:5" x14ac:dyDescent="0.3">
      <c r="A388" s="6">
        <v>1</v>
      </c>
      <c r="B388" s="7">
        <v>2.2781600000000002</v>
      </c>
      <c r="C388" s="6"/>
      <c r="D388" s="2">
        <v>-0.01</v>
      </c>
      <c r="E388" s="6"/>
    </row>
    <row r="389" spans="1:5" x14ac:dyDescent="0.3">
      <c r="A389" s="6">
        <v>1</v>
      </c>
      <c r="B389" s="7">
        <v>4.6842559999999995</v>
      </c>
      <c r="C389" s="6"/>
      <c r="D389" s="2">
        <v>6.8161760000000005</v>
      </c>
      <c r="E389" s="6"/>
    </row>
    <row r="390" spans="1:5" x14ac:dyDescent="0.3">
      <c r="A390" s="6">
        <v>1</v>
      </c>
      <c r="B390" s="7">
        <v>-0.15263200000000002</v>
      </c>
      <c r="C390" s="6"/>
      <c r="D390" s="2">
        <v>-1.1424880000000002</v>
      </c>
      <c r="E390" s="6"/>
    </row>
    <row r="391" spans="1:5" x14ac:dyDescent="0.3">
      <c r="A391" s="6">
        <v>1</v>
      </c>
      <c r="B391" s="7">
        <v>-1.653796</v>
      </c>
      <c r="C391" s="6"/>
      <c r="D391" s="2">
        <v>4.0174640000000004</v>
      </c>
      <c r="E391" s="6"/>
    </row>
    <row r="392" spans="1:5" x14ac:dyDescent="0.3">
      <c r="A392" s="6">
        <v>1</v>
      </c>
      <c r="B392" s="7">
        <v>3.9020480000000002</v>
      </c>
      <c r="C392" s="6"/>
      <c r="D392" s="2">
        <v>0.85587200000000008</v>
      </c>
      <c r="E392" s="6"/>
    </row>
    <row r="393" spans="1:5" x14ac:dyDescent="0.3">
      <c r="A393" s="6">
        <v>1</v>
      </c>
      <c r="B393" s="7">
        <v>-0.27283600000000002</v>
      </c>
      <c r="C393" s="6"/>
      <c r="D393" s="2">
        <v>-5.3775999999999993</v>
      </c>
      <c r="E393" s="6"/>
    </row>
    <row r="394" spans="1:5" x14ac:dyDescent="0.3">
      <c r="A394" s="6">
        <v>1</v>
      </c>
      <c r="B394" s="7">
        <v>5.5450880000000007</v>
      </c>
      <c r="C394" s="6"/>
      <c r="D394" s="2">
        <v>2.8471760000000002</v>
      </c>
      <c r="E394" s="6"/>
    </row>
    <row r="395" spans="1:5" x14ac:dyDescent="0.3">
      <c r="A395" s="6">
        <v>1</v>
      </c>
      <c r="B395" s="7">
        <v>-4.5036639999999997</v>
      </c>
      <c r="C395" s="6"/>
      <c r="D395" s="2">
        <v>-10.155771999999999</v>
      </c>
      <c r="E395" s="6"/>
    </row>
    <row r="396" spans="1:5" x14ac:dyDescent="0.3">
      <c r="A396" s="6">
        <v>1</v>
      </c>
      <c r="B396" s="7">
        <v>-1.497052</v>
      </c>
      <c r="C396" s="6"/>
      <c r="D396" s="2">
        <v>-10.016164</v>
      </c>
      <c r="E396" s="6"/>
    </row>
    <row r="397" spans="1:5" x14ac:dyDescent="0.3">
      <c r="A397" s="6">
        <v>1</v>
      </c>
      <c r="B397" s="7">
        <v>0.50307199999999996</v>
      </c>
      <c r="C397" s="6"/>
      <c r="D397" s="2">
        <v>-1.580212</v>
      </c>
      <c r="E397" s="6"/>
    </row>
    <row r="398" spans="1:5" x14ac:dyDescent="0.3">
      <c r="A398" s="6">
        <v>1</v>
      </c>
      <c r="B398" s="7">
        <v>-4.6679680000000001</v>
      </c>
      <c r="C398" s="6"/>
      <c r="D398" s="2">
        <v>-7.6231720000000003</v>
      </c>
      <c r="E398" s="6"/>
    </row>
    <row r="399" spans="1:5" x14ac:dyDescent="0.3">
      <c r="A399" s="6">
        <v>1</v>
      </c>
      <c r="B399" s="7">
        <v>-0.78565600000000002</v>
      </c>
      <c r="C399" s="6"/>
      <c r="D399" s="2">
        <v>-0.01</v>
      </c>
      <c r="E399" s="6"/>
    </row>
    <row r="400" spans="1:5" x14ac:dyDescent="0.3">
      <c r="A400" s="6">
        <v>1</v>
      </c>
      <c r="B400" s="7">
        <v>-2.0070999999999999</v>
      </c>
      <c r="C400" s="6"/>
      <c r="D400" s="2">
        <v>-9.0623440000000013</v>
      </c>
      <c r="E400" s="6"/>
    </row>
    <row r="401" spans="1:5" x14ac:dyDescent="0.3">
      <c r="A401" s="6">
        <v>1</v>
      </c>
      <c r="B401" s="7">
        <v>10.050848</v>
      </c>
      <c r="C401" s="6"/>
      <c r="D401" s="2">
        <v>10.171808</v>
      </c>
      <c r="E401" s="6"/>
    </row>
    <row r="402" spans="1:5" x14ac:dyDescent="0.3">
      <c r="A402" s="6">
        <v>1</v>
      </c>
      <c r="B402" s="7">
        <v>5.6531960000000003</v>
      </c>
      <c r="C402" s="6"/>
      <c r="D402" s="2">
        <v>7.0553239999999997</v>
      </c>
      <c r="E402" s="6"/>
    </row>
    <row r="403" spans="1:5" x14ac:dyDescent="0.3">
      <c r="A403" s="6">
        <v>1</v>
      </c>
      <c r="B403" s="7">
        <v>4.8662000000000001</v>
      </c>
      <c r="C403" s="6"/>
      <c r="D403" s="2">
        <v>6.1559360000000005</v>
      </c>
      <c r="E403" s="6"/>
    </row>
    <row r="404" spans="1:5" x14ac:dyDescent="0.3">
      <c r="A404" s="6">
        <v>1</v>
      </c>
      <c r="B404" s="7">
        <v>3.790664</v>
      </c>
      <c r="C404" s="6"/>
      <c r="D404" s="2">
        <v>4.909796</v>
      </c>
      <c r="E404" s="6"/>
    </row>
    <row r="405" spans="1:5" x14ac:dyDescent="0.3">
      <c r="A405" s="6">
        <v>1</v>
      </c>
      <c r="B405" s="7">
        <v>1.6383319999999999</v>
      </c>
      <c r="C405" s="6"/>
      <c r="D405" s="2">
        <v>6.1498880000000007</v>
      </c>
      <c r="E405" s="6"/>
    </row>
    <row r="406" spans="1:5" x14ac:dyDescent="0.3">
      <c r="A406" s="6">
        <v>1</v>
      </c>
      <c r="B406" s="7">
        <v>-4.8249639999999996</v>
      </c>
      <c r="C406" s="6"/>
      <c r="D406" s="2">
        <v>-1.1251</v>
      </c>
      <c r="E406" s="6"/>
    </row>
    <row r="407" spans="1:5" x14ac:dyDescent="0.3">
      <c r="A407" s="6">
        <v>1</v>
      </c>
      <c r="B407" s="7">
        <v>-1.531828</v>
      </c>
      <c r="C407" s="6"/>
      <c r="D407" s="2">
        <v>-0.01</v>
      </c>
      <c r="E407" s="6"/>
    </row>
    <row r="408" spans="1:5" x14ac:dyDescent="0.3">
      <c r="A408" s="6">
        <v>1</v>
      </c>
      <c r="B408" s="7">
        <v>-6.7111839999999994</v>
      </c>
      <c r="C408" s="6"/>
      <c r="D408" s="2">
        <v>-7.0551639999999995</v>
      </c>
      <c r="E408" s="6"/>
    </row>
    <row r="409" spans="1:5" x14ac:dyDescent="0.3">
      <c r="A409" s="6">
        <v>1</v>
      </c>
      <c r="B409" s="7">
        <v>1.6045640000000001</v>
      </c>
      <c r="C409" s="6"/>
      <c r="D409" s="2">
        <v>5.2457120000000002</v>
      </c>
      <c r="E409" s="6"/>
    </row>
    <row r="410" spans="1:5" x14ac:dyDescent="0.3">
      <c r="A410" s="6">
        <v>1</v>
      </c>
      <c r="B410" s="7">
        <v>2.4868160000000001</v>
      </c>
      <c r="C410" s="6"/>
      <c r="D410" s="2">
        <v>-4.8927519999999998</v>
      </c>
      <c r="E410" s="6"/>
    </row>
    <row r="411" spans="1:5" x14ac:dyDescent="0.3">
      <c r="A411" s="6">
        <v>1</v>
      </c>
      <c r="B411" s="7">
        <v>-6.8631399999999996</v>
      </c>
      <c r="C411" s="6"/>
      <c r="D411" s="2">
        <v>-1.3589560000000001</v>
      </c>
      <c r="E411" s="6"/>
    </row>
    <row r="412" spans="1:5" x14ac:dyDescent="0.3">
      <c r="A412" s="6">
        <v>1</v>
      </c>
      <c r="B412" s="7">
        <v>-3.7136439999999999</v>
      </c>
      <c r="C412" s="6"/>
      <c r="D412" s="2">
        <v>1.073852</v>
      </c>
      <c r="E412" s="6"/>
    </row>
    <row r="413" spans="1:5" x14ac:dyDescent="0.3">
      <c r="A413" s="6">
        <v>1</v>
      </c>
      <c r="B413" s="7">
        <v>5.1786799999999999</v>
      </c>
      <c r="C413" s="6"/>
      <c r="D413" s="2">
        <v>1.35206</v>
      </c>
      <c r="E413" s="6"/>
    </row>
    <row r="414" spans="1:5" x14ac:dyDescent="0.3">
      <c r="A414" s="6">
        <v>1</v>
      </c>
      <c r="B414" s="7">
        <v>0.40176799999999996</v>
      </c>
      <c r="C414" s="6"/>
      <c r="D414" s="2">
        <v>6.990056</v>
      </c>
      <c r="E414" s="6"/>
    </row>
    <row r="415" spans="1:5" x14ac:dyDescent="0.3">
      <c r="A415" s="6">
        <v>1</v>
      </c>
      <c r="B415" s="7">
        <v>6.3101600000000007</v>
      </c>
      <c r="C415" s="6"/>
      <c r="D415" s="2">
        <v>8.979595999999999</v>
      </c>
      <c r="E415" s="6"/>
    </row>
    <row r="416" spans="1:5" x14ac:dyDescent="0.3">
      <c r="A416" s="6">
        <v>1</v>
      </c>
      <c r="B416" s="7">
        <v>-4.4996320000000001</v>
      </c>
      <c r="C416" s="6"/>
      <c r="D416" s="2">
        <v>5.3203040000000001</v>
      </c>
      <c r="E416" s="6"/>
    </row>
    <row r="417" spans="1:5" x14ac:dyDescent="0.3">
      <c r="A417" s="6">
        <v>1</v>
      </c>
      <c r="B417" s="7">
        <v>-1.478656</v>
      </c>
      <c r="C417" s="6"/>
      <c r="D417" s="2">
        <v>-2.6471800000000001</v>
      </c>
      <c r="E417" s="6"/>
    </row>
    <row r="418" spans="1:5" x14ac:dyDescent="0.3">
      <c r="A418" s="6">
        <v>1</v>
      </c>
      <c r="B418" s="7">
        <v>4.6736720000000007</v>
      </c>
      <c r="C418" s="6"/>
      <c r="D418" s="2">
        <v>3.5560520000000002</v>
      </c>
      <c r="E418" s="6"/>
    </row>
    <row r="419" spans="1:5" x14ac:dyDescent="0.3">
      <c r="A419" s="6">
        <v>1</v>
      </c>
      <c r="B419" s="7">
        <v>0.63965599999999989</v>
      </c>
      <c r="C419" s="6"/>
      <c r="D419" s="2">
        <v>-2.073124</v>
      </c>
      <c r="E419" s="6"/>
    </row>
    <row r="420" spans="1:5" x14ac:dyDescent="0.3">
      <c r="A420" s="6">
        <v>1</v>
      </c>
      <c r="B420" s="7">
        <v>5.5095560000000008</v>
      </c>
      <c r="C420" s="6"/>
      <c r="D420" s="2">
        <v>4.4899640000000005</v>
      </c>
      <c r="E420" s="6"/>
    </row>
    <row r="421" spans="1:5" x14ac:dyDescent="0.3">
      <c r="A421" s="6">
        <v>1</v>
      </c>
      <c r="B421" s="7">
        <v>0.69988399999999995</v>
      </c>
      <c r="C421" s="6"/>
      <c r="D421" s="2">
        <v>-0.30962800000000001</v>
      </c>
      <c r="E421" s="6"/>
    </row>
    <row r="422" spans="1:5" x14ac:dyDescent="0.3">
      <c r="A422" s="6">
        <v>1</v>
      </c>
      <c r="B422" s="7">
        <v>6.1015040000000003</v>
      </c>
      <c r="C422" s="6"/>
      <c r="D422" s="2">
        <v>3.6377000000000002</v>
      </c>
      <c r="E422" s="6"/>
    </row>
    <row r="423" spans="1:5" x14ac:dyDescent="0.3">
      <c r="A423" s="6">
        <v>1</v>
      </c>
      <c r="B423" s="7">
        <v>-4.0906359999999999</v>
      </c>
      <c r="C423" s="6"/>
      <c r="D423" s="2">
        <v>-1.820872</v>
      </c>
      <c r="E423" s="6"/>
    </row>
    <row r="424" spans="1:5" x14ac:dyDescent="0.3">
      <c r="A424" s="6">
        <v>1</v>
      </c>
      <c r="B424" s="7">
        <v>4.2535880000000006</v>
      </c>
      <c r="C424" s="6"/>
      <c r="D424" s="2">
        <v>4.5998360000000007</v>
      </c>
      <c r="E424" s="6"/>
    </row>
    <row r="425" spans="1:5" x14ac:dyDescent="0.3">
      <c r="A425" s="6">
        <v>1</v>
      </c>
      <c r="B425" s="7">
        <v>0.45494000000000001</v>
      </c>
      <c r="C425" s="6"/>
      <c r="D425" s="2">
        <v>-0.623116</v>
      </c>
      <c r="E425" s="6"/>
    </row>
    <row r="426" spans="1:5" x14ac:dyDescent="0.3">
      <c r="A426" s="6">
        <v>1</v>
      </c>
      <c r="B426" s="7">
        <v>0.34531999999999996</v>
      </c>
      <c r="C426" s="6"/>
      <c r="D426" s="2">
        <v>-5.4101080000000001</v>
      </c>
      <c r="E426" s="6"/>
    </row>
    <row r="427" spans="1:5" x14ac:dyDescent="0.3">
      <c r="A427" s="6">
        <v>1</v>
      </c>
      <c r="B427" s="7">
        <v>10.494116000000002</v>
      </c>
      <c r="C427" s="6"/>
      <c r="D427" s="2">
        <v>7.4018239999999995</v>
      </c>
      <c r="E427" s="6"/>
    </row>
    <row r="428" spans="1:5" x14ac:dyDescent="0.3">
      <c r="A428" s="6">
        <v>1</v>
      </c>
      <c r="B428" s="7">
        <v>-0.101728</v>
      </c>
      <c r="C428" s="6"/>
      <c r="D428" s="2">
        <v>8.2835720000000013</v>
      </c>
      <c r="E428" s="6"/>
    </row>
    <row r="429" spans="1:5" x14ac:dyDescent="0.3">
      <c r="A429" s="6">
        <v>1</v>
      </c>
      <c r="B429" s="7">
        <v>-3.9734559999999997</v>
      </c>
      <c r="C429" s="6"/>
      <c r="D429" s="2">
        <v>6.2000360000000008</v>
      </c>
      <c r="E429" s="6"/>
    </row>
    <row r="430" spans="1:5" x14ac:dyDescent="0.3">
      <c r="A430" s="6">
        <v>1</v>
      </c>
      <c r="B430" s="7">
        <v>5.1116479999999997</v>
      </c>
      <c r="C430" s="6"/>
      <c r="D430" s="2">
        <v>14.508476000000002</v>
      </c>
      <c r="E430" s="6"/>
    </row>
    <row r="431" spans="1:5" x14ac:dyDescent="0.3">
      <c r="A431" s="6">
        <v>1</v>
      </c>
      <c r="B431" s="7">
        <v>-0.75717999999999996</v>
      </c>
      <c r="C431" s="6"/>
      <c r="D431" s="2">
        <v>-14.967460000000001</v>
      </c>
      <c r="E431" s="6"/>
    </row>
    <row r="432" spans="1:5" x14ac:dyDescent="0.3">
      <c r="A432" s="6">
        <v>1</v>
      </c>
      <c r="B432" s="7">
        <v>-1.10494</v>
      </c>
      <c r="C432" s="6"/>
      <c r="D432" s="2">
        <v>-13.548448</v>
      </c>
      <c r="E432" s="6"/>
    </row>
    <row r="433" spans="1:5" x14ac:dyDescent="0.3">
      <c r="A433" s="6">
        <v>1</v>
      </c>
      <c r="B433" s="7">
        <v>3.0407120000000001</v>
      </c>
      <c r="C433" s="6"/>
      <c r="D433" s="2">
        <v>-9.2006920000000001</v>
      </c>
      <c r="E433" s="6"/>
    </row>
    <row r="434" spans="1:5" x14ac:dyDescent="0.3">
      <c r="A434" s="6">
        <v>1</v>
      </c>
      <c r="B434" s="7">
        <v>-8.2735839999999996</v>
      </c>
      <c r="C434" s="6"/>
      <c r="D434" s="2">
        <v>-11.335887999999999</v>
      </c>
      <c r="E434" s="6"/>
    </row>
    <row r="435" spans="1:5" x14ac:dyDescent="0.3">
      <c r="A435" s="6">
        <v>1</v>
      </c>
      <c r="B435" s="7">
        <v>7.4502079999999999</v>
      </c>
      <c r="C435" s="6"/>
      <c r="D435" s="2">
        <v>-0.01</v>
      </c>
      <c r="E435" s="6"/>
    </row>
    <row r="436" spans="1:5" x14ac:dyDescent="0.3">
      <c r="A436" s="6">
        <v>1</v>
      </c>
      <c r="B436" s="7">
        <v>3.6855799999999999</v>
      </c>
      <c r="C436" s="6"/>
      <c r="D436" s="2">
        <v>8.7807680000000001</v>
      </c>
      <c r="E436" s="6"/>
    </row>
    <row r="437" spans="1:5" x14ac:dyDescent="0.3">
      <c r="A437" s="6">
        <v>1</v>
      </c>
      <c r="B437" s="7">
        <v>-5.7785319999999993</v>
      </c>
      <c r="C437" s="6"/>
      <c r="D437" s="2">
        <v>3.5560520000000002</v>
      </c>
      <c r="E437" s="6"/>
    </row>
    <row r="438" spans="1:5" x14ac:dyDescent="0.3">
      <c r="A438" s="6">
        <v>1</v>
      </c>
      <c r="B438" s="7">
        <v>-16.423515999999999</v>
      </c>
      <c r="C438" s="6"/>
      <c r="D438" s="2">
        <v>-13.776004</v>
      </c>
      <c r="E438" s="6"/>
    </row>
    <row r="439" spans="1:5" x14ac:dyDescent="0.3">
      <c r="A439" s="6">
        <v>1</v>
      </c>
      <c r="B439" s="7">
        <v>-2.3024439999999995</v>
      </c>
      <c r="C439" s="6"/>
      <c r="D439" s="2">
        <v>-5.7747519999999994</v>
      </c>
      <c r="E439" s="6"/>
    </row>
    <row r="440" spans="1:5" x14ac:dyDescent="0.3">
      <c r="A440" s="6">
        <v>1</v>
      </c>
      <c r="B440" s="7">
        <v>2.5724960000000001</v>
      </c>
      <c r="C440" s="6"/>
      <c r="D440" s="2">
        <v>-5.6457280000000001</v>
      </c>
      <c r="E440" s="6"/>
    </row>
    <row r="441" spans="1:5" x14ac:dyDescent="0.3">
      <c r="A441" s="6">
        <v>1</v>
      </c>
      <c r="B441" s="7">
        <v>-2.4102999999999999</v>
      </c>
      <c r="C441" s="6"/>
      <c r="D441" s="2">
        <v>-6.0350679999999999</v>
      </c>
      <c r="E441" s="6"/>
    </row>
    <row r="442" spans="1:5" x14ac:dyDescent="0.3">
      <c r="A442" s="6">
        <v>1</v>
      </c>
      <c r="B442" s="7">
        <v>-7.4636560000000003</v>
      </c>
      <c r="C442" s="6"/>
      <c r="D442" s="2">
        <v>-8.3678319999999999</v>
      </c>
      <c r="E442" s="6"/>
    </row>
    <row r="443" spans="1:5" x14ac:dyDescent="0.3">
      <c r="A443" s="6">
        <v>1</v>
      </c>
      <c r="B443" s="7">
        <v>7.8655040000000005</v>
      </c>
      <c r="C443" s="6"/>
      <c r="D443" s="2">
        <v>-2.5173999999999999</v>
      </c>
      <c r="E443" s="6"/>
    </row>
    <row r="444" spans="1:5" x14ac:dyDescent="0.3">
      <c r="A444" s="6">
        <v>1</v>
      </c>
      <c r="B444" s="7">
        <v>4.5126440000000008</v>
      </c>
      <c r="C444" s="6"/>
      <c r="D444" s="2">
        <v>15.706735999999999</v>
      </c>
      <c r="E444" s="6"/>
    </row>
    <row r="445" spans="1:5" x14ac:dyDescent="0.3">
      <c r="A445" s="6">
        <v>1</v>
      </c>
      <c r="B445" s="7">
        <v>-0.88469200000000003</v>
      </c>
      <c r="C445" s="6"/>
      <c r="D445" s="2">
        <v>-4.2012640000000001</v>
      </c>
      <c r="E445" s="6"/>
    </row>
    <row r="446" spans="1:5" x14ac:dyDescent="0.3">
      <c r="A446" s="6">
        <v>1</v>
      </c>
      <c r="B446" s="7">
        <v>-0.87612400000000001</v>
      </c>
      <c r="C446" s="6"/>
      <c r="D446" s="2">
        <v>-0.79346800000000006</v>
      </c>
      <c r="E446" s="6"/>
    </row>
    <row r="447" spans="1:5" x14ac:dyDescent="0.3">
      <c r="A447" s="6">
        <v>1</v>
      </c>
      <c r="B447" s="7">
        <v>3.85568</v>
      </c>
      <c r="C447" s="6"/>
      <c r="D447" s="2">
        <v>11.171743999999999</v>
      </c>
      <c r="E447" s="6"/>
    </row>
    <row r="448" spans="1:5" x14ac:dyDescent="0.3">
      <c r="A448" s="6">
        <v>1</v>
      </c>
      <c r="B448" s="7">
        <v>2.5326799999999996</v>
      </c>
      <c r="C448" s="6"/>
      <c r="D448" s="2">
        <v>11.095135999999998</v>
      </c>
      <c r="E448" s="6"/>
    </row>
    <row r="449" spans="1:5" x14ac:dyDescent="0.3">
      <c r="A449" s="6">
        <v>1</v>
      </c>
      <c r="B449" s="7">
        <v>-10.362159999999999</v>
      </c>
      <c r="C449" s="6"/>
      <c r="D449" s="2">
        <v>-4.2100840000000002</v>
      </c>
      <c r="E449" s="6"/>
    </row>
    <row r="450" spans="1:5" x14ac:dyDescent="0.3">
      <c r="A450" s="6">
        <v>1</v>
      </c>
      <c r="B450" s="7">
        <v>1.126268</v>
      </c>
      <c r="C450" s="6"/>
      <c r="D450" s="2">
        <v>4.2611480000000004</v>
      </c>
      <c r="E450" s="6"/>
    </row>
    <row r="451" spans="1:5" x14ac:dyDescent="0.3">
      <c r="A451" s="6">
        <v>1</v>
      </c>
      <c r="B451" s="7">
        <v>-4.2141159999999998</v>
      </c>
      <c r="C451" s="6"/>
      <c r="D451" s="2">
        <v>1.421864</v>
      </c>
      <c r="E451" s="6"/>
    </row>
    <row r="452" spans="1:5" x14ac:dyDescent="0.3">
      <c r="A452" s="6">
        <v>1</v>
      </c>
      <c r="B452" s="7">
        <v>-5.4380800000000002</v>
      </c>
      <c r="C452" s="6"/>
      <c r="D452" s="2">
        <v>-8.5853079999999995</v>
      </c>
      <c r="E452" s="6"/>
    </row>
    <row r="453" spans="1:5" x14ac:dyDescent="0.3">
      <c r="A453" s="6">
        <v>1</v>
      </c>
      <c r="B453" s="7">
        <v>3.2707880000000005</v>
      </c>
      <c r="C453" s="6"/>
      <c r="D453" s="2">
        <v>0.5444</v>
      </c>
      <c r="E453" s="6"/>
    </row>
    <row r="454" spans="1:5" x14ac:dyDescent="0.3">
      <c r="A454" s="6">
        <v>1</v>
      </c>
      <c r="B454" s="7">
        <v>2.5127720000000004</v>
      </c>
      <c r="C454" s="6"/>
      <c r="D454" s="2">
        <v>-0.01</v>
      </c>
      <c r="E454" s="6"/>
    </row>
    <row r="455" spans="1:5" x14ac:dyDescent="0.3">
      <c r="A455" s="6">
        <v>1</v>
      </c>
      <c r="B455" s="7">
        <v>4.8508279999999999</v>
      </c>
      <c r="C455" s="6"/>
      <c r="D455" s="2">
        <v>5.3696960000000002</v>
      </c>
      <c r="E455" s="6"/>
    </row>
    <row r="456" spans="1:5" x14ac:dyDescent="0.3">
      <c r="A456" s="6">
        <v>1</v>
      </c>
      <c r="B456" s="7">
        <v>-0.339364</v>
      </c>
      <c r="C456" s="6"/>
      <c r="D456" s="2">
        <v>-0.292744</v>
      </c>
      <c r="E456" s="6"/>
    </row>
    <row r="457" spans="1:5" x14ac:dyDescent="0.3">
      <c r="A457" s="6">
        <v>1</v>
      </c>
      <c r="B457" s="7">
        <v>0.96851599999999993</v>
      </c>
      <c r="C457" s="6"/>
      <c r="D457" s="2">
        <v>0.27324799999999999</v>
      </c>
      <c r="E457" s="6"/>
    </row>
    <row r="458" spans="1:5" x14ac:dyDescent="0.3">
      <c r="A458" s="6">
        <v>1</v>
      </c>
      <c r="B458" s="7">
        <v>6.1473680000000002</v>
      </c>
      <c r="C458" s="6"/>
      <c r="D458" s="2">
        <v>3.1435280000000003</v>
      </c>
      <c r="E458" s="6"/>
    </row>
    <row r="459" spans="1:5" x14ac:dyDescent="0.3">
      <c r="A459" s="6">
        <v>1</v>
      </c>
      <c r="B459" s="7">
        <v>2.6957240000000007</v>
      </c>
      <c r="C459" s="6"/>
      <c r="D459" s="2">
        <v>6.4590920000000001</v>
      </c>
      <c r="E459" s="6"/>
    </row>
    <row r="460" spans="1:5" x14ac:dyDescent="0.3">
      <c r="A460" s="6">
        <v>1</v>
      </c>
      <c r="B460" s="7">
        <v>-4.9539879999999998</v>
      </c>
      <c r="C460" s="6"/>
      <c r="D460" s="2">
        <v>-2.3407480000000001</v>
      </c>
      <c r="E460" s="6"/>
    </row>
    <row r="461" spans="1:5" x14ac:dyDescent="0.3">
      <c r="A461" s="6">
        <v>1</v>
      </c>
      <c r="B461" s="7">
        <v>6.668756000000001</v>
      </c>
      <c r="C461" s="6"/>
      <c r="D461" s="2">
        <v>4.1356520000000003</v>
      </c>
      <c r="E461" s="6"/>
    </row>
    <row r="462" spans="1:5" x14ac:dyDescent="0.3">
      <c r="A462" s="6">
        <v>1</v>
      </c>
      <c r="B462" s="7">
        <v>-0.76499200000000001</v>
      </c>
      <c r="C462" s="6"/>
      <c r="D462" s="2">
        <v>-1.1888559999999999</v>
      </c>
      <c r="E462" s="6"/>
    </row>
    <row r="463" spans="1:5" x14ac:dyDescent="0.3">
      <c r="A463" s="6">
        <v>1</v>
      </c>
      <c r="B463" s="7">
        <v>-8.9262639999999998</v>
      </c>
      <c r="C463" s="6"/>
      <c r="D463" s="2">
        <v>-4.9227399999999992</v>
      </c>
      <c r="E463" s="6"/>
    </row>
    <row r="464" spans="1:5" x14ac:dyDescent="0.3">
      <c r="A464" s="6">
        <v>1</v>
      </c>
      <c r="B464" s="7">
        <v>-2.1605679999999996</v>
      </c>
      <c r="C464" s="6"/>
      <c r="D464" s="2">
        <v>6.2086039999999993</v>
      </c>
      <c r="E464" s="6"/>
    </row>
    <row r="465" spans="1:5" x14ac:dyDescent="0.3">
      <c r="A465" s="6">
        <v>1</v>
      </c>
      <c r="B465" s="7">
        <v>-8.999092000000001</v>
      </c>
      <c r="C465" s="6"/>
      <c r="D465" s="2">
        <v>-11.052639999999998</v>
      </c>
      <c r="E465" s="6"/>
    </row>
    <row r="466" spans="1:5" x14ac:dyDescent="0.3">
      <c r="A466" s="6">
        <v>1</v>
      </c>
      <c r="B466" s="7">
        <v>-4.3126479999999994</v>
      </c>
      <c r="C466" s="6"/>
      <c r="D466" s="2">
        <v>-6.0889960000000007</v>
      </c>
      <c r="E466" s="6"/>
    </row>
    <row r="467" spans="1:5" x14ac:dyDescent="0.3">
      <c r="A467" s="6">
        <v>1</v>
      </c>
      <c r="B467" s="7">
        <v>1.171376</v>
      </c>
      <c r="C467" s="6"/>
      <c r="D467" s="2">
        <v>1.3792760000000002</v>
      </c>
      <c r="E467" s="6"/>
    </row>
    <row r="468" spans="1:5" x14ac:dyDescent="0.3">
      <c r="A468" s="6">
        <v>1</v>
      </c>
      <c r="B468" s="7">
        <v>-3.6030159999999998</v>
      </c>
      <c r="C468" s="6"/>
      <c r="D468" s="2">
        <v>-1.391464</v>
      </c>
      <c r="E468" s="6"/>
    </row>
    <row r="469" spans="1:5" x14ac:dyDescent="0.3">
      <c r="A469" s="6">
        <v>1</v>
      </c>
      <c r="B469" s="7">
        <v>0.80068399999999995</v>
      </c>
      <c r="C469" s="6"/>
      <c r="D469" s="2">
        <v>4.4899640000000005</v>
      </c>
      <c r="E469" s="6"/>
    </row>
    <row r="470" spans="1:5" x14ac:dyDescent="0.3">
      <c r="A470" s="6">
        <v>1</v>
      </c>
      <c r="B470" s="7">
        <v>0.49727600000000005</v>
      </c>
      <c r="C470" s="6"/>
      <c r="D470" s="2">
        <v>5.4495800000000001</v>
      </c>
      <c r="E470" s="6"/>
    </row>
    <row r="471" spans="1:5" x14ac:dyDescent="0.3">
      <c r="A471" s="6">
        <v>1</v>
      </c>
      <c r="B471" s="7">
        <v>0.73768400000000001</v>
      </c>
      <c r="C471" s="6"/>
      <c r="D471" s="2">
        <v>-3.6909640000000001</v>
      </c>
      <c r="E471" s="6"/>
    </row>
    <row r="472" spans="1:5" x14ac:dyDescent="0.3">
      <c r="A472" s="6">
        <v>1</v>
      </c>
      <c r="B472" s="7">
        <v>1.9790360000000002</v>
      </c>
      <c r="C472" s="6"/>
      <c r="D472" s="2">
        <v>-0.8564679999999999</v>
      </c>
      <c r="E472" s="6"/>
    </row>
    <row r="473" spans="1:5" x14ac:dyDescent="0.3">
      <c r="A473" s="6">
        <v>1</v>
      </c>
      <c r="B473" s="7">
        <v>-8.5095999999999991E-2</v>
      </c>
      <c r="C473" s="6"/>
      <c r="D473" s="2">
        <v>4.880312</v>
      </c>
      <c r="E473" s="6"/>
    </row>
    <row r="474" spans="1:5" x14ac:dyDescent="0.3">
      <c r="A474" s="6">
        <v>1</v>
      </c>
      <c r="B474" s="7">
        <v>4.147748</v>
      </c>
      <c r="C474" s="6"/>
      <c r="D474" s="2">
        <v>0.27803599999999995</v>
      </c>
      <c r="E474" s="6"/>
    </row>
    <row r="475" spans="1:5" x14ac:dyDescent="0.3">
      <c r="A475" s="6">
        <v>1</v>
      </c>
      <c r="B475" s="7">
        <v>5.1897679999999999</v>
      </c>
      <c r="C475" s="6"/>
      <c r="D475" s="2">
        <v>7.4018239999999995</v>
      </c>
      <c r="E475" s="6"/>
    </row>
    <row r="476" spans="1:5" x14ac:dyDescent="0.3">
      <c r="A476" s="6">
        <v>1</v>
      </c>
      <c r="B476" s="7">
        <v>-3.0035079999999996</v>
      </c>
      <c r="C476" s="6"/>
      <c r="D476" s="2">
        <v>-2.9402560000000002</v>
      </c>
      <c r="E476" s="6"/>
    </row>
    <row r="477" spans="1:5" x14ac:dyDescent="0.3">
      <c r="A477" s="6">
        <v>1</v>
      </c>
      <c r="B477" s="7">
        <v>-4.5185319999999995</v>
      </c>
      <c r="C477" s="6"/>
      <c r="D477" s="2">
        <v>-7.4049399999999999</v>
      </c>
      <c r="E477" s="6"/>
    </row>
    <row r="478" spans="1:5" x14ac:dyDescent="0.3">
      <c r="A478" s="6">
        <v>1</v>
      </c>
      <c r="B478" s="7">
        <v>5.612876</v>
      </c>
      <c r="C478" s="6"/>
      <c r="D478" s="2">
        <v>13.790024000000001</v>
      </c>
      <c r="E478" s="6"/>
    </row>
    <row r="479" spans="1:5" x14ac:dyDescent="0.3">
      <c r="A479" s="6">
        <v>1</v>
      </c>
      <c r="B479" s="7">
        <v>-4.6702359999999992</v>
      </c>
      <c r="C479" s="6"/>
      <c r="D479" s="2">
        <v>-5.8705120000000006</v>
      </c>
      <c r="E479" s="6"/>
    </row>
    <row r="480" spans="1:5" x14ac:dyDescent="0.3">
      <c r="A480" s="6">
        <v>1</v>
      </c>
      <c r="B480" s="7">
        <v>0.44712800000000003</v>
      </c>
      <c r="C480" s="6"/>
      <c r="D480" s="2">
        <v>4.4632519999999998</v>
      </c>
      <c r="E480" s="6"/>
    </row>
    <row r="481" spans="1:5" x14ac:dyDescent="0.3">
      <c r="A481" s="6">
        <v>1</v>
      </c>
      <c r="B481" s="7">
        <v>-5.7213279999999997</v>
      </c>
      <c r="C481" s="6"/>
      <c r="D481" s="2">
        <v>-0.90157599999999993</v>
      </c>
      <c r="E481" s="6"/>
    </row>
    <row r="482" spans="1:5" x14ac:dyDescent="0.3">
      <c r="A482" s="6">
        <v>1</v>
      </c>
      <c r="B482" s="7">
        <v>-5.7160000000000006E-3</v>
      </c>
      <c r="C482" s="6"/>
      <c r="D482" s="2">
        <v>-8.3428839999999997</v>
      </c>
      <c r="E482" s="6"/>
    </row>
    <row r="483" spans="1:5" x14ac:dyDescent="0.3">
      <c r="A483" s="6">
        <v>1</v>
      </c>
      <c r="B483" s="7">
        <v>-2.4279399999999995</v>
      </c>
      <c r="C483" s="6"/>
      <c r="D483" s="2">
        <v>-14.881276</v>
      </c>
      <c r="E483" s="6"/>
    </row>
    <row r="484" spans="1:5" x14ac:dyDescent="0.3">
      <c r="A484" s="6">
        <v>1</v>
      </c>
      <c r="B484" s="7">
        <v>-3.9885759999999997</v>
      </c>
      <c r="C484" s="6"/>
      <c r="D484" s="2">
        <v>-11.370664000000001</v>
      </c>
      <c r="E484" s="6"/>
    </row>
    <row r="485" spans="1:5" x14ac:dyDescent="0.3">
      <c r="A485" s="6">
        <v>1</v>
      </c>
      <c r="B485" s="7">
        <v>-1.06714</v>
      </c>
      <c r="C485" s="6"/>
      <c r="D485" s="2">
        <v>-2.0587599999999999</v>
      </c>
      <c r="E485" s="6"/>
    </row>
    <row r="486" spans="1:5" x14ac:dyDescent="0.3">
      <c r="A486" s="6">
        <v>1</v>
      </c>
      <c r="B486" s="7">
        <v>6.2191880000000008</v>
      </c>
      <c r="C486" s="6"/>
      <c r="D486" s="2">
        <v>3.627116</v>
      </c>
      <c r="E486" s="6"/>
    </row>
    <row r="487" spans="1:5" x14ac:dyDescent="0.3">
      <c r="A487" s="6">
        <v>1</v>
      </c>
      <c r="B487" s="7">
        <v>1.6350560000000003</v>
      </c>
      <c r="C487" s="6"/>
      <c r="D487" s="2">
        <v>-0.01</v>
      </c>
      <c r="E487" s="6"/>
    </row>
    <row r="488" spans="1:5" x14ac:dyDescent="0.3">
      <c r="A488" s="6">
        <v>1</v>
      </c>
      <c r="B488" s="7">
        <v>-8.4459520000000001</v>
      </c>
      <c r="C488" s="6"/>
      <c r="D488" s="2">
        <v>-2.5814079999999997</v>
      </c>
      <c r="E488" s="6"/>
    </row>
    <row r="489" spans="1:5" x14ac:dyDescent="0.3">
      <c r="A489" s="6">
        <v>1</v>
      </c>
      <c r="B489" s="7">
        <v>0.9299599999999999</v>
      </c>
      <c r="C489" s="6"/>
      <c r="D489" s="2">
        <v>4.4385560000000011</v>
      </c>
      <c r="E489" s="6"/>
    </row>
    <row r="490" spans="1:5" x14ac:dyDescent="0.3">
      <c r="A490" s="6">
        <v>1</v>
      </c>
      <c r="B490" s="7">
        <v>-9.8362359999999995</v>
      </c>
      <c r="C490" s="6"/>
      <c r="D490" s="2">
        <v>-5.6384199999999991</v>
      </c>
      <c r="E490" s="6"/>
    </row>
    <row r="491" spans="1:5" x14ac:dyDescent="0.3">
      <c r="A491" s="6">
        <v>1</v>
      </c>
      <c r="B491" s="7">
        <v>0.19134799999999999</v>
      </c>
      <c r="C491" s="6"/>
      <c r="D491" s="2">
        <v>8.7253280000000011</v>
      </c>
      <c r="E491" s="6"/>
    </row>
    <row r="492" spans="1:5" x14ac:dyDescent="0.3">
      <c r="A492" s="6">
        <v>1</v>
      </c>
      <c r="B492" s="7">
        <v>-0.43764399999999998</v>
      </c>
      <c r="C492" s="6"/>
      <c r="D492" s="2">
        <v>-4.6863640000000002</v>
      </c>
      <c r="E492" s="6"/>
    </row>
    <row r="493" spans="1:5" x14ac:dyDescent="0.3">
      <c r="A493" s="6">
        <v>1</v>
      </c>
      <c r="B493" s="7">
        <v>0.95490800000000009</v>
      </c>
      <c r="C493" s="6"/>
      <c r="D493" s="2">
        <v>4.7548160000000008</v>
      </c>
      <c r="E493" s="6"/>
    </row>
    <row r="494" spans="1:5" x14ac:dyDescent="0.3">
      <c r="A494" s="6">
        <v>1</v>
      </c>
      <c r="B494" s="7">
        <v>-8.5465</v>
      </c>
      <c r="C494" s="6"/>
      <c r="D494" s="2">
        <v>-9.1921239999999997</v>
      </c>
      <c r="E494" s="6"/>
    </row>
    <row r="495" spans="1:5" x14ac:dyDescent="0.3">
      <c r="A495" s="6">
        <v>1</v>
      </c>
      <c r="B495" s="7">
        <v>-2.9457999999999998</v>
      </c>
      <c r="C495" s="6"/>
      <c r="D495" s="2">
        <v>-2.5350399999999995</v>
      </c>
      <c r="E495" s="6"/>
    </row>
    <row r="496" spans="1:5" x14ac:dyDescent="0.3">
      <c r="A496" s="6">
        <v>1</v>
      </c>
      <c r="B496" s="7">
        <v>-1.2125440000000001</v>
      </c>
      <c r="C496" s="6"/>
      <c r="D496" s="2">
        <v>2.7985400000000005</v>
      </c>
      <c r="E496" s="6"/>
    </row>
    <row r="497" spans="1:5" x14ac:dyDescent="0.3">
      <c r="A497" s="6">
        <v>1</v>
      </c>
      <c r="B497" s="7">
        <v>-1.3445919999999998</v>
      </c>
      <c r="C497" s="6"/>
      <c r="D497" s="2">
        <v>-1.7845840000000002</v>
      </c>
      <c r="E497" s="6"/>
    </row>
  </sheetData>
  <mergeCells count="1">
    <mergeCell ref="A1:B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Sheet1</vt:lpstr>
      <vt:lpstr>1301 (Formosa Plastics Group)</vt:lpstr>
      <vt:lpstr>r_f</vt:lpstr>
      <vt:lpstr>w_1</vt:lpstr>
      <vt:lpstr>w_2</vt:lpstr>
      <vt:lpstr>w_3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JyWang</dc:creator>
  <cp:lastModifiedBy>Jr-Yan Wang</cp:lastModifiedBy>
  <dcterms:created xsi:type="dcterms:W3CDTF">2009-11-26T16:16:51Z</dcterms:created>
  <dcterms:modified xsi:type="dcterms:W3CDTF">2020-11-20T00:45:04Z</dcterms:modified>
</cp:coreProperties>
</file>