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yan\Desktop\"/>
    </mc:Choice>
  </mc:AlternateContent>
  <xr:revisionPtr revIDLastSave="0" documentId="8_{D00CBBAD-5684-4A3B-B706-689F7169AC59}" xr6:coauthVersionLast="36" xr6:coauthVersionMax="36" xr10:uidLastSave="{00000000-0000-0000-0000-000000000000}"/>
  <bookViews>
    <workbookView xWindow="32772" yWindow="32772" windowWidth="21576" windowHeight="8112"/>
  </bookViews>
  <sheets>
    <sheet name="Sheet1" sheetId="1" r:id="rId1"/>
    <sheet name="工作表2" sheetId="7" r:id="rId2"/>
  </sheets>
  <calcPr calcId="191029"/>
</workbook>
</file>

<file path=xl/calcChain.xml><?xml version="1.0" encoding="utf-8"?>
<calcChain xmlns="http://schemas.openxmlformats.org/spreadsheetml/2006/main">
  <c r="B16" i="1" l="1"/>
  <c r="B21" i="1"/>
  <c r="B15" i="1"/>
  <c r="C15" i="1"/>
  <c r="C14" i="1"/>
  <c r="B14" i="1"/>
  <c r="B17" i="1"/>
  <c r="B19" i="1"/>
</calcChain>
</file>

<file path=xl/sharedStrings.xml><?xml version="1.0" encoding="utf-8"?>
<sst xmlns="http://schemas.openxmlformats.org/spreadsheetml/2006/main" count="34" uniqueCount="33">
  <si>
    <t>mean</t>
    <phoneticPr fontId="1" type="noConversion"/>
  </si>
  <si>
    <t>stdev</t>
    <phoneticPr fontId="1" type="noConversion"/>
  </si>
  <si>
    <t>correlation</t>
    <phoneticPr fontId="1" type="noConversion"/>
  </si>
  <si>
    <t>covariance</t>
    <phoneticPr fontId="1" type="noConversion"/>
  </si>
  <si>
    <t>beta</t>
    <phoneticPr fontId="1" type="noConversion"/>
  </si>
  <si>
    <t>correlation^2</t>
    <phoneticPr fontId="1" type="noConversion"/>
  </si>
  <si>
    <t>摘要輸出</t>
  </si>
  <si>
    <t>迴歸統計</t>
  </si>
  <si>
    <t>R 的倍數</t>
  </si>
  <si>
    <t>R 平方</t>
  </si>
  <si>
    <t>調整的 R 平方</t>
  </si>
  <si>
    <t>標準誤</t>
  </si>
  <si>
    <t>觀察值個數</t>
  </si>
  <si>
    <t>ANOVA</t>
  </si>
  <si>
    <t>迴歸</t>
  </si>
  <si>
    <t>殘差</t>
  </si>
  <si>
    <t>總和</t>
  </si>
  <si>
    <t>截距</t>
  </si>
  <si>
    <t>自由度</t>
  </si>
  <si>
    <t>SS</t>
  </si>
  <si>
    <t>MS</t>
  </si>
  <si>
    <t>F</t>
  </si>
  <si>
    <t>顯著值</t>
  </si>
  <si>
    <t>係數</t>
  </si>
  <si>
    <t>t 統計</t>
  </si>
  <si>
    <t>P-值</t>
  </si>
  <si>
    <t>下限 95%</t>
  </si>
  <si>
    <t>上限 95%</t>
  </si>
  <si>
    <t>下限 95.0%</t>
  </si>
  <si>
    <t>上限 95.0%</t>
  </si>
  <si>
    <t>X 變數 1</t>
  </si>
  <si>
    <t>ABC (%)</t>
    <phoneticPr fontId="1" type="noConversion"/>
  </si>
  <si>
    <t>market 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</si>
</sst>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177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19258688107514"/>
          <c:y val="0.10416701988057414"/>
          <c:w val="0.82381794821347065"/>
          <c:h val="0.6875023312117892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4.4931979730497187E-2"/>
                  <c:y val="-0.18818199129141203"/>
                </c:manualLayout>
              </c:layout>
              <c:numFmt formatCode="0.0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</c:trendlineLbl>
          </c:trendline>
          <c:xVal>
            <c:numRef>
              <c:f>Sheet1!$C$2:$C$13</c:f>
              <c:numCache>
                <c:formatCode>0.00_ </c:formatCode>
                <c:ptCount val="12"/>
                <c:pt idx="0">
                  <c:v>2.69</c:v>
                </c:pt>
                <c:pt idx="1">
                  <c:v>-0.78</c:v>
                </c:pt>
                <c:pt idx="2">
                  <c:v>1.7299999999999998</c:v>
                </c:pt>
                <c:pt idx="3">
                  <c:v>-2.5499999999999998</c:v>
                </c:pt>
                <c:pt idx="4">
                  <c:v>-2.84</c:v>
                </c:pt>
                <c:pt idx="5">
                  <c:v>-3.3200000000000003</c:v>
                </c:pt>
                <c:pt idx="6">
                  <c:v>-2.83</c:v>
                </c:pt>
                <c:pt idx="7">
                  <c:v>-9.5400000000000009</c:v>
                </c:pt>
                <c:pt idx="8">
                  <c:v>3.34</c:v>
                </c:pt>
                <c:pt idx="9">
                  <c:v>-3.7</c:v>
                </c:pt>
                <c:pt idx="10">
                  <c:v>0.33000000000000007</c:v>
                </c:pt>
                <c:pt idx="11">
                  <c:v>4.38</c:v>
                </c:pt>
              </c:numCache>
            </c:numRef>
          </c:xVal>
          <c:yVal>
            <c:numRef>
              <c:f>Sheet1!$B$2:$B$13</c:f>
              <c:numCache>
                <c:formatCode>0.00_ </c:formatCode>
                <c:ptCount val="12"/>
                <c:pt idx="0">
                  <c:v>1.79</c:v>
                </c:pt>
                <c:pt idx="1">
                  <c:v>-2.95</c:v>
                </c:pt>
                <c:pt idx="2">
                  <c:v>0.74</c:v>
                </c:pt>
                <c:pt idx="3">
                  <c:v>-2.4000000000000004</c:v>
                </c:pt>
                <c:pt idx="4">
                  <c:v>-4.29</c:v>
                </c:pt>
                <c:pt idx="5">
                  <c:v>8.6900000000000013</c:v>
                </c:pt>
                <c:pt idx="6">
                  <c:v>-0.15000000000000002</c:v>
                </c:pt>
                <c:pt idx="7">
                  <c:v>-6.14</c:v>
                </c:pt>
                <c:pt idx="8">
                  <c:v>2.58</c:v>
                </c:pt>
                <c:pt idx="9">
                  <c:v>-4.28</c:v>
                </c:pt>
                <c:pt idx="10">
                  <c:v>1.77</c:v>
                </c:pt>
                <c:pt idx="11">
                  <c:v>1.8099999999999998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07-43AE-9DA4-BD906CB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866383"/>
        <c:axId val="1"/>
      </c:scatterChart>
      <c:valAx>
        <c:axId val="4158663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r>
                  <a:rPr lang="en-US" altLang="zh-TW"/>
                  <a:t>Market</a:t>
                </a:r>
              </a:p>
            </c:rich>
          </c:tx>
          <c:layout>
            <c:manualLayout>
              <c:xMode val="edge"/>
              <c:yMode val="edge"/>
              <c:x val="0.48613413962021262"/>
              <c:y val="0.843753058410071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r>
                  <a:rPr lang="en-US" altLang="zh-TW"/>
                  <a:t>ABC</a:t>
                </a:r>
              </a:p>
            </c:rich>
          </c:tx>
          <c:layout>
            <c:manualLayout>
              <c:xMode val="edge"/>
              <c:yMode val="edge"/>
              <c:x val="2.6101225232308518E-2"/>
              <c:y val="0.3888903717543781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15866383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365760</xdr:colOff>
      <xdr:row>14</xdr:row>
      <xdr:rowOff>7620</xdr:rowOff>
    </xdr:from>
    <xdr:to>
      <xdr:col>12</xdr:col>
      <xdr:colOff>68580</xdr:colOff>
      <xdr:row>27</xdr:row>
      <xdr:rowOff>30480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4322579C-2D33-4968-8E93-267B26C12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1" sqref="B1:C65536"/>
    </sheetView>
  </sheetViews>
  <sheetFormatPr defaultRowHeight="16.2"/>
  <cols>
    <col min="1" max="1" width="11.6640625" customWidth="1"/>
    <col min="2" max="3" width="12.77734375" bestFit="1" customWidth="1"/>
  </cols>
  <sheetData>
    <row r="1" spans="1:3">
      <c r="B1" t="s">
        <v>31</v>
      </c>
      <c r="C1" t="s">
        <v>32</v>
      </c>
    </row>
    <row r="2" spans="1:3">
      <c r="B2" s="1">
        <v>1.79</v>
      </c>
      <c r="C2" s="1">
        <v>2.69</v>
      </c>
    </row>
    <row r="3" spans="1:3">
      <c r="B3" s="1">
        <v>-2.95</v>
      </c>
      <c r="C3" s="1">
        <v>-0.78</v>
      </c>
    </row>
    <row r="4" spans="1:3">
      <c r="B4" s="1">
        <v>0.74</v>
      </c>
      <c r="C4" s="1">
        <v>1.7299999999999998</v>
      </c>
    </row>
    <row r="5" spans="1:3">
      <c r="B5" s="1">
        <v>-2.4000000000000004</v>
      </c>
      <c r="C5" s="1">
        <v>-2.5499999999999998</v>
      </c>
    </row>
    <row r="6" spans="1:3">
      <c r="B6" s="1">
        <v>-4.29</v>
      </c>
      <c r="C6" s="1">
        <v>-2.84</v>
      </c>
    </row>
    <row r="7" spans="1:3">
      <c r="B7" s="1">
        <v>8.6900000000000013</v>
      </c>
      <c r="C7" s="1">
        <v>-3.3200000000000003</v>
      </c>
    </row>
    <row r="8" spans="1:3">
      <c r="B8" s="1">
        <v>-0.15000000000000002</v>
      </c>
      <c r="C8" s="1">
        <v>-2.83</v>
      </c>
    </row>
    <row r="9" spans="1:3">
      <c r="B9" s="1">
        <v>-6.14</v>
      </c>
      <c r="C9" s="1">
        <v>-9.5400000000000009</v>
      </c>
    </row>
    <row r="10" spans="1:3">
      <c r="B10" s="1">
        <v>2.58</v>
      </c>
      <c r="C10" s="1">
        <v>3.34</v>
      </c>
    </row>
    <row r="11" spans="1:3">
      <c r="B11" s="1">
        <v>-4.28</v>
      </c>
      <c r="C11" s="1">
        <v>-3.7</v>
      </c>
    </row>
    <row r="12" spans="1:3">
      <c r="B12" s="1">
        <v>1.77</v>
      </c>
      <c r="C12" s="1">
        <v>0.33000000000000007</v>
      </c>
    </row>
    <row r="13" spans="1:3">
      <c r="B13" s="1">
        <v>1.8099999999999998</v>
      </c>
      <c r="C13" s="1">
        <v>4.38</v>
      </c>
    </row>
    <row r="14" spans="1:3">
      <c r="A14" t="s">
        <v>0</v>
      </c>
      <c r="B14" s="1">
        <f>AVERAGE(B2:B13)</f>
        <v>-0.23583333333333326</v>
      </c>
      <c r="C14" s="1">
        <f>AVERAGE(C2:C13)</f>
        <v>-1.0908333333333333</v>
      </c>
    </row>
    <row r="15" spans="1:3">
      <c r="A15" t="s">
        <v>1</v>
      </c>
      <c r="B15">
        <f>STDEV(B2:B13)</f>
        <v>4.0516314521736083</v>
      </c>
      <c r="C15">
        <f>STDEV(C2:C13)</f>
        <v>3.8765998652364826</v>
      </c>
    </row>
    <row r="16" spans="1:3">
      <c r="A16" t="s">
        <v>2</v>
      </c>
      <c r="B16" s="7">
        <f>CORREL(B2:B13,C2:C13)</f>
        <v>0.50197482696352136</v>
      </c>
      <c r="C16" s="7"/>
    </row>
    <row r="17" spans="1:3">
      <c r="A17" t="s">
        <v>3</v>
      </c>
      <c r="B17" s="7">
        <f>B15*C15*B16</f>
        <v>7.8842946969696976</v>
      </c>
      <c r="C17" s="7"/>
    </row>
    <row r="19" spans="1:3">
      <c r="A19" t="s">
        <v>4</v>
      </c>
      <c r="B19" s="2">
        <f>B17/C15^2</f>
        <v>0.52463939220632971</v>
      </c>
    </row>
    <row r="21" spans="1:3">
      <c r="A21" t="s">
        <v>5</v>
      </c>
      <c r="B21" s="2">
        <f>B16^2</f>
        <v>0.25197872690505724</v>
      </c>
    </row>
  </sheetData>
  <mergeCells count="2">
    <mergeCell ref="B16:C16"/>
    <mergeCell ref="B17:C17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21"/>
    </sheetView>
  </sheetViews>
  <sheetFormatPr defaultRowHeight="16.2"/>
  <sheetData>
    <row r="1" spans="1:9">
      <c r="A1" t="s">
        <v>6</v>
      </c>
    </row>
    <row r="2" spans="1:9" ht="16.8" thickBot="1"/>
    <row r="3" spans="1:9">
      <c r="A3" s="6" t="s">
        <v>7</v>
      </c>
      <c r="B3" s="6"/>
    </row>
    <row r="4" spans="1:9">
      <c r="A4" s="3" t="s">
        <v>8</v>
      </c>
      <c r="B4" s="3">
        <v>0.50197482696352114</v>
      </c>
    </row>
    <row r="5" spans="1:9">
      <c r="A5" s="3" t="s">
        <v>9</v>
      </c>
      <c r="B5" s="3">
        <v>0.25197872690505696</v>
      </c>
    </row>
    <row r="6" spans="1:9">
      <c r="A6" s="3" t="s">
        <v>10</v>
      </c>
      <c r="B6" s="3">
        <v>0.17717659959556267</v>
      </c>
    </row>
    <row r="7" spans="1:9">
      <c r="A7" s="3" t="s">
        <v>11</v>
      </c>
      <c r="B7" s="3">
        <v>3.6752192357862845</v>
      </c>
    </row>
    <row r="8" spans="1:9" ht="16.8" thickBot="1">
      <c r="A8" s="4" t="s">
        <v>12</v>
      </c>
      <c r="B8" s="4">
        <v>12</v>
      </c>
    </row>
    <row r="10" spans="1:9" ht="16.8" thickBot="1">
      <c r="A10" t="s">
        <v>13</v>
      </c>
    </row>
    <row r="11" spans="1:9">
      <c r="A11" s="5"/>
      <c r="B11" s="5" t="s">
        <v>18</v>
      </c>
      <c r="C11" s="5" t="s">
        <v>19</v>
      </c>
      <c r="D11" s="5" t="s">
        <v>20</v>
      </c>
      <c r="E11" s="5" t="s">
        <v>21</v>
      </c>
      <c r="F11" s="5" t="s">
        <v>22</v>
      </c>
    </row>
    <row r="12" spans="1:9">
      <c r="A12" s="3" t="s">
        <v>14</v>
      </c>
      <c r="B12" s="3">
        <v>1</v>
      </c>
      <c r="C12" s="3">
        <v>45.500527355731435</v>
      </c>
      <c r="D12" s="3">
        <v>45.500527355731435</v>
      </c>
      <c r="E12" s="3">
        <v>3.3686037545763008</v>
      </c>
      <c r="F12" s="3">
        <v>9.6324990586874659E-2</v>
      </c>
    </row>
    <row r="13" spans="1:9">
      <c r="A13" s="3" t="s">
        <v>15</v>
      </c>
      <c r="B13" s="3">
        <v>10</v>
      </c>
      <c r="C13" s="3">
        <v>135.07236431093523</v>
      </c>
      <c r="D13" s="3">
        <v>13.507236431093522</v>
      </c>
      <c r="E13" s="3"/>
      <c r="F13" s="3"/>
    </row>
    <row r="14" spans="1:9" ht="16.8" thickBot="1">
      <c r="A14" s="4" t="s">
        <v>16</v>
      </c>
      <c r="B14" s="4">
        <v>11</v>
      </c>
      <c r="C14" s="4">
        <v>180.57289166666666</v>
      </c>
      <c r="D14" s="4"/>
      <c r="E14" s="4"/>
      <c r="F14" s="4"/>
    </row>
    <row r="15" spans="1:9" ht="16.8" thickBot="1"/>
    <row r="16" spans="1:9">
      <c r="A16" s="5"/>
      <c r="B16" s="5" t="s">
        <v>23</v>
      </c>
      <c r="C16" s="5" t="s">
        <v>11</v>
      </c>
      <c r="D16" s="5" t="s">
        <v>24</v>
      </c>
      <c r="E16" s="5" t="s">
        <v>25</v>
      </c>
      <c r="F16" s="5" t="s">
        <v>26</v>
      </c>
      <c r="G16" s="5" t="s">
        <v>27</v>
      </c>
      <c r="H16" s="5" t="s">
        <v>28</v>
      </c>
      <c r="I16" s="5" t="s">
        <v>29</v>
      </c>
    </row>
    <row r="17" spans="1:9">
      <c r="A17" s="3" t="s">
        <v>17</v>
      </c>
      <c r="B17" s="3">
        <v>0.33646080366507136</v>
      </c>
      <c r="C17" s="3">
        <v>1.1058166368381697</v>
      </c>
      <c r="D17" s="3">
        <v>0.30426455205729608</v>
      </c>
      <c r="E17" s="3">
        <v>0.7671636528629564</v>
      </c>
      <c r="F17" s="3">
        <v>-2.1274522080468508</v>
      </c>
      <c r="G17" s="3">
        <v>2.8003738153769939</v>
      </c>
      <c r="H17" s="3">
        <v>-2.1274522080468508</v>
      </c>
      <c r="I17" s="3">
        <v>2.8003738153769939</v>
      </c>
    </row>
    <row r="18" spans="1:9" ht="16.8" thickBot="1">
      <c r="A18" s="4" t="s">
        <v>30</v>
      </c>
      <c r="B18" s="4">
        <v>0.5246393922063296</v>
      </c>
      <c r="C18" s="4">
        <v>0.28584850949851265</v>
      </c>
      <c r="D18" s="4">
        <v>1.8353756439967004</v>
      </c>
      <c r="E18" s="4">
        <v>9.632499058687459E-2</v>
      </c>
      <c r="F18" s="4">
        <v>-0.11227077758967396</v>
      </c>
      <c r="G18" s="4">
        <v>1.1615495620023331</v>
      </c>
      <c r="H18" s="4">
        <v>-0.11227077758967396</v>
      </c>
      <c r="I18" s="4">
        <v>1.1615495620023331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工作表2</vt:lpstr>
    </vt:vector>
  </TitlesOfParts>
  <Company>NTUST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JyWang</dc:creator>
  <cp:lastModifiedBy>Jr-Yan Wang</cp:lastModifiedBy>
  <dcterms:created xsi:type="dcterms:W3CDTF">2008-11-13T08:30:34Z</dcterms:created>
  <dcterms:modified xsi:type="dcterms:W3CDTF">2019-12-15T13:51:25Z</dcterms:modified>
</cp:coreProperties>
</file>