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300" windowWidth="14775" windowHeight="7695" tabRatio="787" activeTab="4"/>
  </bookViews>
  <sheets>
    <sheet name="篩選1 (練習)" sheetId="13" r:id="rId1"/>
    <sheet name="篩選1" sheetId="11" r:id="rId2"/>
    <sheet name="篩選2 (練習)" sheetId="14" r:id="rId3"/>
    <sheet name="篩選2" sheetId="10" r:id="rId4"/>
    <sheet name="大綱工具1(練習)" sheetId="15" r:id="rId5"/>
    <sheet name="大綱工具1" sheetId="9" r:id="rId6"/>
    <sheet name="大綱工具2(練習)" sheetId="16" r:id="rId7"/>
    <sheet name="大綱工具2" sheetId="8" r:id="rId8"/>
    <sheet name="大綱工具3" sheetId="7" r:id="rId9"/>
    <sheet name="一月" sheetId="1" r:id="rId10"/>
    <sheet name="二月" sheetId="4" r:id="rId11"/>
    <sheet name="三月" sheetId="5" r:id="rId12"/>
    <sheet name="第一季結算 (練習)" sheetId="12" r:id="rId13"/>
    <sheet name="第一季結算(完成)" sheetId="6" r:id="rId14"/>
  </sheets>
  <calcPr calcId="162913"/>
</workbook>
</file>

<file path=xl/calcChain.xml><?xml version="1.0" encoding="utf-8"?>
<calcChain xmlns="http://schemas.openxmlformats.org/spreadsheetml/2006/main">
  <c r="H10" i="16" l="1"/>
  <c r="G10" i="16"/>
  <c r="F10" i="16"/>
  <c r="D10" i="16"/>
  <c r="C10" i="16"/>
  <c r="B10" i="16"/>
  <c r="I9" i="16"/>
  <c r="I10" i="16"/>
  <c r="E9" i="16"/>
  <c r="J9" i="16"/>
  <c r="I8" i="16"/>
  <c r="J8" i="16"/>
  <c r="E8" i="16"/>
  <c r="E10" i="16"/>
  <c r="H6" i="16"/>
  <c r="G6" i="16"/>
  <c r="F6" i="16"/>
  <c r="D6" i="16"/>
  <c r="C6" i="16"/>
  <c r="B6" i="16"/>
  <c r="I5" i="16"/>
  <c r="E5" i="16"/>
  <c r="J5" i="16"/>
  <c r="I4" i="16"/>
  <c r="J4" i="16"/>
  <c r="I6" i="16"/>
  <c r="E4" i="16"/>
  <c r="I3" i="16"/>
  <c r="E3" i="16"/>
  <c r="E6" i="16"/>
  <c r="J6" i="16"/>
  <c r="F16" i="15"/>
  <c r="F15" i="15"/>
  <c r="F14" i="15"/>
  <c r="F13" i="15"/>
  <c r="F12" i="15"/>
  <c r="F11" i="15"/>
  <c r="F10" i="15"/>
  <c r="F9" i="15"/>
  <c r="F8" i="15"/>
  <c r="F7" i="15"/>
  <c r="F6" i="15"/>
  <c r="F5" i="15"/>
  <c r="F4" i="15"/>
  <c r="F3" i="15"/>
  <c r="F25" i="13"/>
  <c r="F24" i="13"/>
  <c r="G24" i="13"/>
  <c r="G23" i="13"/>
  <c r="F23" i="13"/>
  <c r="F22" i="13"/>
  <c r="F21" i="13"/>
  <c r="F20" i="13"/>
  <c r="G20" i="13"/>
  <c r="G19" i="13"/>
  <c r="F19" i="13"/>
  <c r="F18" i="13"/>
  <c r="F17" i="13"/>
  <c r="F16" i="13"/>
  <c r="G16" i="13"/>
  <c r="G15" i="13"/>
  <c r="F15" i="13"/>
  <c r="F14" i="13"/>
  <c r="F13" i="13"/>
  <c r="F12" i="13"/>
  <c r="G12" i="13"/>
  <c r="G11" i="13"/>
  <c r="F11" i="13"/>
  <c r="F10" i="13"/>
  <c r="F9" i="13"/>
  <c r="F8" i="13"/>
  <c r="G8" i="13"/>
  <c r="G7" i="13"/>
  <c r="F7" i="13"/>
  <c r="F6" i="13"/>
  <c r="F5" i="13"/>
  <c r="F4" i="13"/>
  <c r="G22" i="13"/>
  <c r="G4" i="13"/>
  <c r="J3" i="16"/>
  <c r="E26" i="11"/>
  <c r="D26" i="11"/>
  <c r="C26" i="11"/>
  <c r="F25" i="11"/>
  <c r="F24" i="11"/>
  <c r="G24" i="11"/>
  <c r="G23" i="11"/>
  <c r="F23" i="11"/>
  <c r="F22" i="11"/>
  <c r="F21" i="11"/>
  <c r="F20" i="11"/>
  <c r="G20" i="11"/>
  <c r="G19" i="11"/>
  <c r="F19" i="11"/>
  <c r="F18" i="11"/>
  <c r="G18" i="11"/>
  <c r="F17" i="11"/>
  <c r="F16" i="11"/>
  <c r="G16" i="11"/>
  <c r="G15" i="11"/>
  <c r="F15" i="11"/>
  <c r="F14" i="11"/>
  <c r="G14" i="11"/>
  <c r="F13" i="11"/>
  <c r="F12" i="11"/>
  <c r="G12" i="11"/>
  <c r="G11" i="11"/>
  <c r="F11" i="11"/>
  <c r="F10" i="11"/>
  <c r="G10" i="11"/>
  <c r="F9" i="11"/>
  <c r="F8" i="11"/>
  <c r="G8" i="11"/>
  <c r="G7" i="11"/>
  <c r="F7" i="11"/>
  <c r="F6" i="11"/>
  <c r="G6" i="11"/>
  <c r="F5" i="11"/>
  <c r="F4" i="11"/>
  <c r="G22" i="11"/>
  <c r="F21" i="9"/>
  <c r="F20" i="9"/>
  <c r="F19" i="9"/>
  <c r="F18" i="9"/>
  <c r="F16" i="9"/>
  <c r="F15" i="9"/>
  <c r="F14" i="9"/>
  <c r="F17" i="9"/>
  <c r="F13" i="9"/>
  <c r="F12" i="9"/>
  <c r="F10" i="9"/>
  <c r="F9" i="9"/>
  <c r="F8" i="9"/>
  <c r="F7" i="9"/>
  <c r="F11" i="9"/>
  <c r="F5" i="9"/>
  <c r="F4" i="9"/>
  <c r="F3" i="9"/>
  <c r="H10" i="8"/>
  <c r="G10" i="8"/>
  <c r="F10" i="8"/>
  <c r="D10" i="8"/>
  <c r="C10" i="8"/>
  <c r="B10" i="8"/>
  <c r="I9" i="8"/>
  <c r="E9" i="8"/>
  <c r="J9" i="8"/>
  <c r="I8" i="8"/>
  <c r="I10" i="8"/>
  <c r="E8" i="8"/>
  <c r="J8" i="8"/>
  <c r="E10" i="8"/>
  <c r="J10" i="8"/>
  <c r="H6" i="8"/>
  <c r="G6" i="8"/>
  <c r="F6" i="8"/>
  <c r="D6" i="8"/>
  <c r="C6" i="8"/>
  <c r="B6" i="8"/>
  <c r="I5" i="8"/>
  <c r="E5" i="8"/>
  <c r="J5" i="8"/>
  <c r="I4" i="8"/>
  <c r="E4" i="8"/>
  <c r="E6" i="8"/>
  <c r="J6" i="8"/>
  <c r="I3" i="8"/>
  <c r="I6" i="8"/>
  <c r="E3" i="8"/>
  <c r="H10" i="7"/>
  <c r="G10" i="7"/>
  <c r="F10" i="7"/>
  <c r="D10" i="7"/>
  <c r="C10" i="7"/>
  <c r="B10" i="7"/>
  <c r="I9" i="7"/>
  <c r="J9" i="7"/>
  <c r="E9" i="7"/>
  <c r="I8" i="7"/>
  <c r="I10" i="7"/>
  <c r="E8" i="7"/>
  <c r="E10" i="7"/>
  <c r="J10" i="7"/>
  <c r="J8" i="7"/>
  <c r="H6" i="7"/>
  <c r="G6" i="7"/>
  <c r="F6" i="7"/>
  <c r="D6" i="7"/>
  <c r="C6" i="7"/>
  <c r="B6" i="7"/>
  <c r="I5" i="7"/>
  <c r="E5" i="7"/>
  <c r="J5" i="7"/>
  <c r="I4" i="7"/>
  <c r="J4" i="7"/>
  <c r="E4" i="7"/>
  <c r="I3" i="7"/>
  <c r="I6" i="7"/>
  <c r="E3" i="7"/>
  <c r="J3" i="7"/>
  <c r="J3" i="8"/>
  <c r="B18" i="5"/>
  <c r="B9" i="5"/>
  <c r="B18" i="4"/>
  <c r="B9" i="4"/>
  <c r="B18" i="1"/>
  <c r="B9" i="1"/>
  <c r="J10" i="16"/>
  <c r="F6" i="9"/>
  <c r="F22" i="9"/>
  <c r="G4" i="11"/>
  <c r="J4" i="8"/>
  <c r="G5" i="11"/>
  <c r="G9" i="11"/>
  <c r="G13" i="11"/>
  <c r="G17" i="11"/>
  <c r="G21" i="11"/>
  <c r="G25" i="11"/>
  <c r="G5" i="13"/>
  <c r="G9" i="13"/>
  <c r="G13" i="13"/>
  <c r="G17" i="13"/>
  <c r="G21" i="13"/>
  <c r="G25" i="13"/>
  <c r="G6" i="13"/>
  <c r="G10" i="13"/>
  <c r="G14" i="13"/>
  <c r="G18" i="13"/>
  <c r="E6" i="7"/>
  <c r="J6" i="7"/>
</calcChain>
</file>

<file path=xl/sharedStrings.xml><?xml version="1.0" encoding="utf-8"?>
<sst xmlns="http://schemas.openxmlformats.org/spreadsheetml/2006/main" count="441" uniqueCount="259">
  <si>
    <t>收入項目</t>
    <phoneticPr fontId="1" type="noConversion"/>
  </si>
  <si>
    <t>支出項目</t>
    <phoneticPr fontId="1" type="noConversion"/>
  </si>
  <si>
    <t>底薪</t>
    <phoneticPr fontId="1" type="noConversion"/>
  </si>
  <si>
    <t>業績獎金</t>
    <phoneticPr fontId="1" type="noConversion"/>
  </si>
  <si>
    <t>接案</t>
    <phoneticPr fontId="1" type="noConversion"/>
  </si>
  <si>
    <t>3F房租</t>
    <phoneticPr fontId="1" type="noConversion"/>
  </si>
  <si>
    <t>4F房租</t>
    <phoneticPr fontId="1" type="noConversion"/>
  </si>
  <si>
    <t>1F店租</t>
    <phoneticPr fontId="1" type="noConversion"/>
  </si>
  <si>
    <t>貸款</t>
    <phoneticPr fontId="1" type="noConversion"/>
  </si>
  <si>
    <t>交通</t>
    <phoneticPr fontId="1" type="noConversion"/>
  </si>
  <si>
    <t>家用</t>
    <phoneticPr fontId="1" type="noConversion"/>
  </si>
  <si>
    <t>教育</t>
    <phoneticPr fontId="1" type="noConversion"/>
  </si>
  <si>
    <t>話費</t>
    <phoneticPr fontId="1" type="noConversion"/>
  </si>
  <si>
    <t>其他</t>
    <phoneticPr fontId="1" type="noConversion"/>
  </si>
  <si>
    <t>合計</t>
    <phoneticPr fontId="1" type="noConversion"/>
  </si>
  <si>
    <t>一月</t>
    <phoneticPr fontId="4" type="noConversion"/>
  </si>
  <si>
    <t>二月</t>
    <phoneticPr fontId="4" type="noConversion"/>
  </si>
  <si>
    <t>三月</t>
    <phoneticPr fontId="4" type="noConversion"/>
  </si>
  <si>
    <t>第一季</t>
    <phoneticPr fontId="4" type="noConversion"/>
  </si>
  <si>
    <t>四月</t>
    <phoneticPr fontId="4" type="noConversion"/>
  </si>
  <si>
    <t>五月</t>
    <phoneticPr fontId="4" type="noConversion"/>
  </si>
  <si>
    <t>六月</t>
    <phoneticPr fontId="4" type="noConversion"/>
  </si>
  <si>
    <t>第二季</t>
    <phoneticPr fontId="4" type="noConversion"/>
  </si>
  <si>
    <t>總計</t>
    <phoneticPr fontId="4" type="noConversion"/>
  </si>
  <si>
    <t>北區門市</t>
    <phoneticPr fontId="4" type="noConversion"/>
  </si>
  <si>
    <t>仁愛店</t>
    <phoneticPr fontId="4" type="noConversion"/>
  </si>
  <si>
    <t>古亭店</t>
    <phoneticPr fontId="4" type="noConversion"/>
  </si>
  <si>
    <t>信義店</t>
    <phoneticPr fontId="4" type="noConversion"/>
  </si>
  <si>
    <t>北區小計</t>
    <phoneticPr fontId="4" type="noConversion"/>
  </si>
  <si>
    <t>中區門市</t>
    <phoneticPr fontId="4" type="noConversion"/>
  </si>
  <si>
    <t>沙鹿店</t>
    <phoneticPr fontId="4" type="noConversion"/>
  </si>
  <si>
    <t>員林店</t>
    <phoneticPr fontId="4" type="noConversion"/>
  </si>
  <si>
    <t>中區小計</t>
    <phoneticPr fontId="4" type="noConversion"/>
  </si>
  <si>
    <t>一月</t>
    <phoneticPr fontId="4" type="noConversion"/>
  </si>
  <si>
    <t>二月</t>
    <phoneticPr fontId="4" type="noConversion"/>
  </si>
  <si>
    <t>三月</t>
    <phoneticPr fontId="4" type="noConversion"/>
  </si>
  <si>
    <t>第一季</t>
    <phoneticPr fontId="4" type="noConversion"/>
  </si>
  <si>
    <t>四月</t>
    <phoneticPr fontId="4" type="noConversion"/>
  </si>
  <si>
    <t>五月</t>
    <phoneticPr fontId="4" type="noConversion"/>
  </si>
  <si>
    <t>六月</t>
    <phoneticPr fontId="4" type="noConversion"/>
  </si>
  <si>
    <t>第二季</t>
    <phoneticPr fontId="4" type="noConversion"/>
  </si>
  <si>
    <t>總計</t>
    <phoneticPr fontId="4" type="noConversion"/>
  </si>
  <si>
    <t>北區門市</t>
    <phoneticPr fontId="4" type="noConversion"/>
  </si>
  <si>
    <t>仁愛店</t>
    <phoneticPr fontId="4" type="noConversion"/>
  </si>
  <si>
    <t>古亭店</t>
    <phoneticPr fontId="4" type="noConversion"/>
  </si>
  <si>
    <t>信義店</t>
    <phoneticPr fontId="4" type="noConversion"/>
  </si>
  <si>
    <t>北區小計</t>
    <phoneticPr fontId="4" type="noConversion"/>
  </si>
  <si>
    <t>中區門市</t>
    <phoneticPr fontId="4" type="noConversion"/>
  </si>
  <si>
    <t>沙鹿店</t>
    <phoneticPr fontId="4" type="noConversion"/>
  </si>
  <si>
    <t>員林店</t>
    <phoneticPr fontId="4" type="noConversion"/>
  </si>
  <si>
    <t>中區小計</t>
    <phoneticPr fontId="4" type="noConversion"/>
  </si>
  <si>
    <t>書籍進貨記錄</t>
    <phoneticPr fontId="4" type="noConversion"/>
  </si>
  <si>
    <t>書籍編號</t>
    <phoneticPr fontId="4" type="noConversion"/>
  </si>
  <si>
    <t>書名</t>
  </si>
  <si>
    <t>作者</t>
  </si>
  <si>
    <t>售價</t>
    <phoneticPr fontId="4" type="noConversion"/>
  </si>
  <si>
    <t>訂購量</t>
  </si>
  <si>
    <t>總額</t>
    <phoneticPr fontId="4" type="noConversion"/>
  </si>
  <si>
    <t>BK236</t>
    <phoneticPr fontId="4" type="noConversion"/>
  </si>
  <si>
    <t>老夫子</t>
    <phoneticPr fontId="4" type="noConversion"/>
  </si>
  <si>
    <t>廖準平</t>
    <phoneticPr fontId="4" type="noConversion"/>
  </si>
  <si>
    <t>BK236 合計</t>
  </si>
  <si>
    <t>BK447</t>
    <phoneticPr fontId="4" type="noConversion"/>
  </si>
  <si>
    <t>櫻桃小丸子</t>
  </si>
  <si>
    <t>李昱平</t>
    <phoneticPr fontId="4" type="noConversion"/>
  </si>
  <si>
    <t>BK447 合計</t>
  </si>
  <si>
    <t>BK458</t>
    <phoneticPr fontId="4" type="noConversion"/>
  </si>
  <si>
    <t>小豆豆看世界</t>
    <phoneticPr fontId="4" type="noConversion"/>
  </si>
  <si>
    <t>王大明</t>
    <phoneticPr fontId="4" type="noConversion"/>
  </si>
  <si>
    <t>BK458 合計</t>
  </si>
  <si>
    <t>BK475</t>
    <phoneticPr fontId="4" type="noConversion"/>
  </si>
  <si>
    <t>小公主與小王子</t>
    <phoneticPr fontId="4" type="noConversion"/>
  </si>
  <si>
    <t>李佩臻</t>
    <phoneticPr fontId="4" type="noConversion"/>
  </si>
  <si>
    <t>BK475 合計</t>
  </si>
  <si>
    <t>BK789</t>
    <phoneticPr fontId="4" type="noConversion"/>
  </si>
  <si>
    <t>小熊維尼上學記</t>
    <phoneticPr fontId="4" type="noConversion"/>
  </si>
  <si>
    <t>王志銘</t>
    <phoneticPr fontId="4" type="noConversion"/>
  </si>
  <si>
    <t>BK789 合計</t>
  </si>
  <si>
    <t>總計</t>
  </si>
  <si>
    <r>
      <t>學生資料</t>
    </r>
    <r>
      <rPr>
        <b/>
        <sz val="14"/>
        <rFont val="Times New Roman"/>
        <family val="1"/>
      </rPr>
      <t>:</t>
    </r>
  </si>
  <si>
    <t>華華小學</t>
  </si>
  <si>
    <t>學號</t>
  </si>
  <si>
    <t>學生姓名</t>
  </si>
  <si>
    <t>籍貫</t>
  </si>
  <si>
    <t>班級</t>
  </si>
  <si>
    <t>身高</t>
  </si>
  <si>
    <t>B230</t>
  </si>
  <si>
    <t>張少茹</t>
    <phoneticPr fontId="4" type="noConversion"/>
  </si>
  <si>
    <t>台北市</t>
  </si>
  <si>
    <t>四年五班</t>
  </si>
  <si>
    <t>B220</t>
  </si>
  <si>
    <t>簡佩瑜</t>
    <phoneticPr fontId="4" type="noConversion"/>
  </si>
  <si>
    <t>基隆市</t>
  </si>
  <si>
    <t>三年四班</t>
  </si>
  <si>
    <t>A101</t>
  </si>
  <si>
    <t>陳雨喬</t>
    <phoneticPr fontId="4" type="noConversion"/>
  </si>
  <si>
    <t>台中市</t>
  </si>
  <si>
    <t>六年二班</t>
  </si>
  <si>
    <t>C999</t>
  </si>
  <si>
    <t>林承慶</t>
    <phoneticPr fontId="4" type="noConversion"/>
  </si>
  <si>
    <t>一年二班</t>
  </si>
  <si>
    <t>C350</t>
  </si>
  <si>
    <t>林海悅</t>
    <phoneticPr fontId="4" type="noConversion"/>
  </si>
  <si>
    <t>高雄市</t>
  </si>
  <si>
    <t>A122</t>
  </si>
  <si>
    <t>孫晴雲</t>
    <phoneticPr fontId="4" type="noConversion"/>
  </si>
  <si>
    <t>C123</t>
  </si>
  <si>
    <t>黃忠憲</t>
    <phoneticPr fontId="4" type="noConversion"/>
  </si>
  <si>
    <t>新竹市</t>
  </si>
  <si>
    <t>B449</t>
  </si>
  <si>
    <t>姜美芸</t>
    <phoneticPr fontId="4" type="noConversion"/>
  </si>
  <si>
    <t>A338</t>
  </si>
  <si>
    <t>許慧心</t>
    <phoneticPr fontId="4" type="noConversion"/>
  </si>
  <si>
    <t>二年三班</t>
  </si>
  <si>
    <t>A105</t>
  </si>
  <si>
    <t>吳家桐</t>
    <phoneticPr fontId="4" type="noConversion"/>
  </si>
  <si>
    <t>學生資料:</t>
  </si>
  <si>
    <t>旗旗高中</t>
    <phoneticPr fontId="4" type="noConversion"/>
  </si>
  <si>
    <t>三年六班</t>
  </si>
  <si>
    <t>國文科</t>
  </si>
  <si>
    <t>英文科</t>
  </si>
  <si>
    <t>數學科</t>
  </si>
  <si>
    <t>總分</t>
  </si>
  <si>
    <t>名次</t>
    <phoneticPr fontId="4" type="noConversion"/>
  </si>
  <si>
    <t>A36006</t>
    <phoneticPr fontId="4" type="noConversion"/>
  </si>
  <si>
    <t>Duck</t>
    <phoneticPr fontId="4" type="noConversion"/>
  </si>
  <si>
    <t>A36009</t>
  </si>
  <si>
    <t>Emily</t>
    <phoneticPr fontId="4" type="noConversion"/>
  </si>
  <si>
    <t>A36011</t>
  </si>
  <si>
    <t>Shery</t>
    <phoneticPr fontId="4" type="noConversion"/>
  </si>
  <si>
    <t>A36017</t>
  </si>
  <si>
    <t>Dany</t>
    <phoneticPr fontId="4" type="noConversion"/>
  </si>
  <si>
    <t>A36003</t>
    <phoneticPr fontId="4" type="noConversion"/>
  </si>
  <si>
    <t>Rain</t>
    <phoneticPr fontId="4" type="noConversion"/>
  </si>
  <si>
    <t>A36012</t>
  </si>
  <si>
    <t>Tom</t>
    <phoneticPr fontId="4" type="noConversion"/>
  </si>
  <si>
    <t>A36001</t>
    <phoneticPr fontId="4" type="noConversion"/>
  </si>
  <si>
    <t>Teresa</t>
    <phoneticPr fontId="4" type="noConversion"/>
  </si>
  <si>
    <t>A36022</t>
  </si>
  <si>
    <t>Chanel</t>
    <phoneticPr fontId="4" type="noConversion"/>
  </si>
  <si>
    <t>A36019</t>
  </si>
  <si>
    <t>Ken</t>
    <phoneticPr fontId="4" type="noConversion"/>
  </si>
  <si>
    <t>A36002</t>
    <phoneticPr fontId="4" type="noConversion"/>
  </si>
  <si>
    <t>Mary</t>
    <phoneticPr fontId="4" type="noConversion"/>
  </si>
  <si>
    <t>A36015</t>
  </si>
  <si>
    <t>Brenda</t>
    <phoneticPr fontId="4" type="noConversion"/>
  </si>
  <si>
    <t>A36020</t>
  </si>
  <si>
    <t>JOJO</t>
    <phoneticPr fontId="4" type="noConversion"/>
  </si>
  <si>
    <t>A36014</t>
  </si>
  <si>
    <t>Anita</t>
    <phoneticPr fontId="4" type="noConversion"/>
  </si>
  <si>
    <t>A36016</t>
  </si>
  <si>
    <t>CoCo</t>
    <phoneticPr fontId="4" type="noConversion"/>
  </si>
  <si>
    <t>A36010</t>
  </si>
  <si>
    <t>Michelle</t>
    <phoneticPr fontId="4" type="noConversion"/>
  </si>
  <si>
    <t>A36007</t>
  </si>
  <si>
    <t>Joyce</t>
    <phoneticPr fontId="4" type="noConversion"/>
  </si>
  <si>
    <t>A36005</t>
    <phoneticPr fontId="4" type="noConversion"/>
  </si>
  <si>
    <t>Peter</t>
    <phoneticPr fontId="4" type="noConversion"/>
  </si>
  <si>
    <t>A36021</t>
  </si>
  <si>
    <t>Dior</t>
    <phoneticPr fontId="4" type="noConversion"/>
  </si>
  <si>
    <t>A36008</t>
  </si>
  <si>
    <t>Tomy</t>
    <phoneticPr fontId="4" type="noConversion"/>
  </si>
  <si>
    <t>A36004</t>
    <phoneticPr fontId="4" type="noConversion"/>
  </si>
  <si>
    <t>Sky</t>
    <phoneticPr fontId="4" type="noConversion"/>
  </si>
  <si>
    <t>A36013</t>
  </si>
  <si>
    <t>Alice</t>
    <phoneticPr fontId="4" type="noConversion"/>
  </si>
  <si>
    <t>A36018</t>
  </si>
  <si>
    <t>Jason</t>
    <phoneticPr fontId="4" type="noConversion"/>
  </si>
  <si>
    <r>
      <rPr>
        <sz val="12"/>
        <color theme="1"/>
        <rFont val="新細明體"/>
        <family val="1"/>
        <charset val="136"/>
        <scheme val="minor"/>
      </rPr>
      <t>合計</t>
    </r>
  </si>
  <si>
    <t>收入項目</t>
    <phoneticPr fontId="1" type="noConversion"/>
  </si>
  <si>
    <t>底薪</t>
    <phoneticPr fontId="1" type="noConversion"/>
  </si>
  <si>
    <t>3F房租</t>
    <phoneticPr fontId="1" type="noConversion"/>
  </si>
  <si>
    <t>4F房租</t>
    <phoneticPr fontId="1" type="noConversion"/>
  </si>
  <si>
    <t>1F店租</t>
    <phoneticPr fontId="1" type="noConversion"/>
  </si>
  <si>
    <t>接案</t>
    <phoneticPr fontId="1" type="noConversion"/>
  </si>
  <si>
    <t>合計</t>
    <phoneticPr fontId="1" type="noConversion"/>
  </si>
  <si>
    <t>支出項目</t>
    <phoneticPr fontId="1" type="noConversion"/>
  </si>
  <si>
    <t>貸款</t>
    <phoneticPr fontId="1" type="noConversion"/>
  </si>
  <si>
    <t>交通</t>
    <phoneticPr fontId="1" type="noConversion"/>
  </si>
  <si>
    <t>家用</t>
    <phoneticPr fontId="1" type="noConversion"/>
  </si>
  <si>
    <t>教育</t>
    <phoneticPr fontId="1" type="noConversion"/>
  </si>
  <si>
    <t>話費</t>
    <phoneticPr fontId="1" type="noConversion"/>
  </si>
  <si>
    <t>其他</t>
    <phoneticPr fontId="1" type="noConversion"/>
  </si>
  <si>
    <t>旗旗高中</t>
    <phoneticPr fontId="4" type="noConversion"/>
  </si>
  <si>
    <t>名次</t>
    <phoneticPr fontId="4" type="noConversion"/>
  </si>
  <si>
    <t>A36001</t>
    <phoneticPr fontId="4" type="noConversion"/>
  </si>
  <si>
    <t>Teresa</t>
    <phoneticPr fontId="4" type="noConversion"/>
  </si>
  <si>
    <t>A36002</t>
    <phoneticPr fontId="4" type="noConversion"/>
  </si>
  <si>
    <t>Mary</t>
    <phoneticPr fontId="4" type="noConversion"/>
  </si>
  <si>
    <t>A36003</t>
    <phoneticPr fontId="4" type="noConversion"/>
  </si>
  <si>
    <t>Rain</t>
    <phoneticPr fontId="4" type="noConversion"/>
  </si>
  <si>
    <t>A36004</t>
    <phoneticPr fontId="4" type="noConversion"/>
  </si>
  <si>
    <t>Sky</t>
    <phoneticPr fontId="4" type="noConversion"/>
  </si>
  <si>
    <t>A36005</t>
    <phoneticPr fontId="4" type="noConversion"/>
  </si>
  <si>
    <t>Peter</t>
    <phoneticPr fontId="4" type="noConversion"/>
  </si>
  <si>
    <t>A36006</t>
    <phoneticPr fontId="4" type="noConversion"/>
  </si>
  <si>
    <t>Duck</t>
    <phoneticPr fontId="4" type="noConversion"/>
  </si>
  <si>
    <t>Joyce</t>
    <phoneticPr fontId="4" type="noConversion"/>
  </si>
  <si>
    <t>Tomy</t>
    <phoneticPr fontId="4" type="noConversion"/>
  </si>
  <si>
    <t>Emily</t>
    <phoneticPr fontId="4" type="noConversion"/>
  </si>
  <si>
    <t>Michelle</t>
    <phoneticPr fontId="4" type="noConversion"/>
  </si>
  <si>
    <t>Shery</t>
    <phoneticPr fontId="4" type="noConversion"/>
  </si>
  <si>
    <t>Tom</t>
    <phoneticPr fontId="4" type="noConversion"/>
  </si>
  <si>
    <t>Alice</t>
    <phoneticPr fontId="4" type="noConversion"/>
  </si>
  <si>
    <t>Anita</t>
    <phoneticPr fontId="4" type="noConversion"/>
  </si>
  <si>
    <t>Brenda</t>
    <phoneticPr fontId="4" type="noConversion"/>
  </si>
  <si>
    <t>CoCo</t>
    <phoneticPr fontId="4" type="noConversion"/>
  </si>
  <si>
    <t>Dany</t>
    <phoneticPr fontId="4" type="noConversion"/>
  </si>
  <si>
    <t>Jason</t>
    <phoneticPr fontId="4" type="noConversion"/>
  </si>
  <si>
    <t>Ken</t>
    <phoneticPr fontId="4" type="noConversion"/>
  </si>
  <si>
    <t>JOJO</t>
    <phoneticPr fontId="4" type="noConversion"/>
  </si>
  <si>
    <t>Dior</t>
    <phoneticPr fontId="4" type="noConversion"/>
  </si>
  <si>
    <t>Chanel</t>
    <phoneticPr fontId="4" type="noConversion"/>
  </si>
  <si>
    <t>吳家桐</t>
    <phoneticPr fontId="4" type="noConversion"/>
  </si>
  <si>
    <t>簡佩瑜</t>
    <phoneticPr fontId="4" type="noConversion"/>
  </si>
  <si>
    <t>陳雨喬</t>
    <phoneticPr fontId="4" type="noConversion"/>
  </si>
  <si>
    <t>張少茹</t>
    <phoneticPr fontId="4" type="noConversion"/>
  </si>
  <si>
    <t>林海悅</t>
    <phoneticPr fontId="4" type="noConversion"/>
  </si>
  <si>
    <t>孫晴雲</t>
    <phoneticPr fontId="4" type="noConversion"/>
  </si>
  <si>
    <t>黃忠憲</t>
    <phoneticPr fontId="4" type="noConversion"/>
  </si>
  <si>
    <t>姜美芸</t>
    <phoneticPr fontId="4" type="noConversion"/>
  </si>
  <si>
    <t>許慧心</t>
    <phoneticPr fontId="4" type="noConversion"/>
  </si>
  <si>
    <t>林承慶</t>
    <phoneticPr fontId="4" type="noConversion"/>
  </si>
  <si>
    <t>書籍進貨記錄</t>
    <phoneticPr fontId="4" type="noConversion"/>
  </si>
  <si>
    <t>書籍編號</t>
    <phoneticPr fontId="4" type="noConversion"/>
  </si>
  <si>
    <t>售價</t>
    <phoneticPr fontId="4" type="noConversion"/>
  </si>
  <si>
    <t>總額</t>
    <phoneticPr fontId="4" type="noConversion"/>
  </si>
  <si>
    <t>BK458</t>
    <phoneticPr fontId="4" type="noConversion"/>
  </si>
  <si>
    <t>小豆豆看世界</t>
    <phoneticPr fontId="4" type="noConversion"/>
  </si>
  <si>
    <t>王大明</t>
    <phoneticPr fontId="4" type="noConversion"/>
  </si>
  <si>
    <t>BK447</t>
    <phoneticPr fontId="4" type="noConversion"/>
  </si>
  <si>
    <t>李昱平</t>
    <phoneticPr fontId="4" type="noConversion"/>
  </si>
  <si>
    <t>BK236</t>
    <phoneticPr fontId="4" type="noConversion"/>
  </si>
  <si>
    <t>老夫子</t>
    <phoneticPr fontId="4" type="noConversion"/>
  </si>
  <si>
    <t>廖準平</t>
    <phoneticPr fontId="4" type="noConversion"/>
  </si>
  <si>
    <t>BK475</t>
    <phoneticPr fontId="4" type="noConversion"/>
  </si>
  <si>
    <t>小公主與小王子</t>
    <phoneticPr fontId="4" type="noConversion"/>
  </si>
  <si>
    <t>李佩臻</t>
    <phoneticPr fontId="4" type="noConversion"/>
  </si>
  <si>
    <t>BK789</t>
    <phoneticPr fontId="4" type="noConversion"/>
  </si>
  <si>
    <t>小熊維尼上學記</t>
    <phoneticPr fontId="4" type="noConversion"/>
  </si>
  <si>
    <t>王志銘</t>
    <phoneticPr fontId="4" type="noConversion"/>
  </si>
  <si>
    <t>一月</t>
    <phoneticPr fontId="4" type="noConversion"/>
  </si>
  <si>
    <t>二月</t>
    <phoneticPr fontId="4" type="noConversion"/>
  </si>
  <si>
    <t>三月</t>
    <phoneticPr fontId="4" type="noConversion"/>
  </si>
  <si>
    <t>第一季</t>
    <phoneticPr fontId="4" type="noConversion"/>
  </si>
  <si>
    <t>四月</t>
    <phoneticPr fontId="4" type="noConversion"/>
  </si>
  <si>
    <t>五月</t>
    <phoneticPr fontId="4" type="noConversion"/>
  </si>
  <si>
    <t>六月</t>
    <phoneticPr fontId="4" type="noConversion"/>
  </si>
  <si>
    <t>第二季</t>
    <phoneticPr fontId="4" type="noConversion"/>
  </si>
  <si>
    <t>總計</t>
    <phoneticPr fontId="4" type="noConversion"/>
  </si>
  <si>
    <t>北區門市</t>
    <phoneticPr fontId="4" type="noConversion"/>
  </si>
  <si>
    <t>仁愛店</t>
    <phoneticPr fontId="4" type="noConversion"/>
  </si>
  <si>
    <t>古亭店</t>
    <phoneticPr fontId="4" type="noConversion"/>
  </si>
  <si>
    <t>信義店</t>
    <phoneticPr fontId="4" type="noConversion"/>
  </si>
  <si>
    <t>北區小計</t>
    <phoneticPr fontId="4" type="noConversion"/>
  </si>
  <si>
    <t>中區門市</t>
    <phoneticPr fontId="4" type="noConversion"/>
  </si>
  <si>
    <t>沙鹿店</t>
    <phoneticPr fontId="4" type="noConversion"/>
  </si>
  <si>
    <t>員林店</t>
    <phoneticPr fontId="4" type="noConversion"/>
  </si>
  <si>
    <t>中區小計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</si>
</sst>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5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sz val="12"/>
      <name val="Arial"/>
      <family val="2"/>
    </font>
    <font>
      <b/>
      <sz val="12"/>
      <color indexed="56"/>
      <name val="新細明體"/>
      <family val="1"/>
      <charset val="136"/>
    </font>
    <font>
      <sz val="12"/>
      <name val="Trebuchet MS"/>
      <family val="2"/>
    </font>
    <font>
      <b/>
      <sz val="12"/>
      <name val="Trebuchet MS"/>
      <family val="2"/>
    </font>
    <font>
      <sz val="12"/>
      <name val="Times New Roman"/>
      <family val="1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b/>
      <sz val="12"/>
      <color indexed="16"/>
      <name val="新細明體"/>
      <family val="1"/>
      <charset val="136"/>
    </font>
    <font>
      <sz val="12"/>
      <name val="Tahoma"/>
      <family val="2"/>
    </font>
    <font>
      <sz val="12"/>
      <name val="Gungsuh"/>
      <family val="1"/>
      <charset val="129"/>
    </font>
    <font>
      <b/>
      <sz val="12"/>
      <color indexed="18"/>
      <name val="Gungsuh"/>
      <family val="1"/>
      <charset val="129"/>
    </font>
    <font>
      <b/>
      <sz val="12"/>
      <color theme="1"/>
      <name val="新細明體"/>
      <family val="1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0" fillId="0" borderId="0"/>
  </cellStyleXfs>
  <cellXfs count="39">
    <xf numFmtId="0" fontId="0" fillId="0" borderId="0" xfId="0">
      <alignment vertical="center"/>
    </xf>
    <xf numFmtId="0" fontId="0" fillId="4" borderId="1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0" fillId="5" borderId="1" xfId="0" applyFill="1" applyBorder="1">
      <alignment vertical="center"/>
    </xf>
    <xf numFmtId="0" fontId="0" fillId="5" borderId="2" xfId="0" applyFill="1" applyBorder="1">
      <alignment vertical="center"/>
    </xf>
    <xf numFmtId="0" fontId="0" fillId="5" borderId="3" xfId="0" applyFill="1" applyBorder="1">
      <alignment vertical="center"/>
    </xf>
    <xf numFmtId="0" fontId="0" fillId="5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5" borderId="5" xfId="0" applyFill="1" applyBorder="1">
      <alignment vertical="center"/>
    </xf>
    <xf numFmtId="0" fontId="0" fillId="5" borderId="6" xfId="0" applyFill="1" applyBorder="1">
      <alignment vertical="center"/>
    </xf>
    <xf numFmtId="0" fontId="0" fillId="4" borderId="6" xfId="0" applyFill="1" applyBorder="1">
      <alignment vertical="center"/>
    </xf>
    <xf numFmtId="0" fontId="17" fillId="6" borderId="7" xfId="0" applyFont="1" applyFill="1" applyBorder="1" applyAlignment="1">
      <alignment vertical="center"/>
    </xf>
    <xf numFmtId="0" fontId="17" fillId="6" borderId="8" xfId="0" applyFont="1" applyFill="1" applyBorder="1" applyAlignment="1">
      <alignment vertical="center"/>
    </xf>
    <xf numFmtId="0" fontId="17" fillId="7" borderId="9" xfId="0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0" fontId="2" fillId="0" borderId="0" xfId="1"/>
    <xf numFmtId="0" fontId="3" fillId="0" borderId="0" xfId="1" applyFont="1"/>
    <xf numFmtId="0" fontId="5" fillId="0" borderId="0" xfId="1" applyFont="1"/>
    <xf numFmtId="0" fontId="6" fillId="0" borderId="0" xfId="1" applyFont="1"/>
    <xf numFmtId="0" fontId="7" fillId="3" borderId="0" xfId="1" applyFont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8" fillId="0" borderId="0" xfId="1" applyFont="1"/>
    <xf numFmtId="0" fontId="9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2" applyFont="1"/>
    <xf numFmtId="0" fontId="10" fillId="0" borderId="0" xfId="2"/>
    <xf numFmtId="0" fontId="13" fillId="3" borderId="0" xfId="2" applyFont="1" applyFill="1" applyAlignment="1">
      <alignment horizontal="center"/>
    </xf>
    <xf numFmtId="0" fontId="13" fillId="3" borderId="0" xfId="2" applyFont="1" applyFill="1" applyAlignment="1">
      <alignment horizontal="left"/>
    </xf>
    <xf numFmtId="0" fontId="14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0" xfId="2" applyFont="1" applyAlignment="1">
      <alignment horizontal="center"/>
    </xf>
    <xf numFmtId="0" fontId="15" fillId="0" borderId="0" xfId="2" applyFont="1"/>
    <xf numFmtId="0" fontId="16" fillId="2" borderId="0" xfId="2" applyFont="1" applyFill="1" applyAlignment="1">
      <alignment horizontal="center"/>
    </xf>
    <xf numFmtId="0" fontId="10" fillId="0" borderId="0" xfId="2" applyFont="1"/>
    <xf numFmtId="0" fontId="5" fillId="0" borderId="0" xfId="1" applyFont="1" applyAlignment="1">
      <alignment horizontal="center"/>
    </xf>
  </cellXfs>
  <cellStyles count="3">
    <cellStyle name="一般" xfId="0" builtinId="0"/>
    <cellStyle name="一般 2" xfId="1"/>
    <cellStyle name="一般 3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ahoma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none"/>
      </font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ahoma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6"/>
        <name val="新細明體"/>
        <scheme val="none"/>
      </font>
      <fill>
        <patternFill patternType="solid">
          <fgColor indexed="64"/>
          <bgColor indexed="4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8"/>
        <name val="Gungsuh"/>
        <scheme val="none"/>
      </font>
      <fill>
        <patternFill patternType="solid">
          <fgColor indexed="64"/>
          <bgColor indexed="13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2" name="表格1_3" displayName="表格1_3" ref="A3:G26" totalsRowCount="1" headerRowDxfId="21" dataDxfId="20">
  <autoFilter ref="A3:G25"/>
  <tableColumns count="7">
    <tableColumn id="1" name="學號" totalsRowLabel="合計" dataDxfId="19" totalsRowDxfId="18"/>
    <tableColumn id="2" name="學生姓名" dataDxfId="17" totalsRowDxfId="16"/>
    <tableColumn id="3" name="國文科" totalsRowFunction="min" dataDxfId="15" totalsRowDxfId="14"/>
    <tableColumn id="4" name="英文科" totalsRowFunction="min" dataDxfId="13" totalsRowDxfId="12"/>
    <tableColumn id="5" name="數學科" totalsRowFunction="min" dataDxfId="11" totalsRowDxfId="10"/>
    <tableColumn id="6" name="總分" dataDxfId="9" totalsRowDxfId="8">
      <calculatedColumnFormula>SUM(C4:E4)</calculatedColumnFormula>
    </tableColumn>
    <tableColumn id="7" name="名次" dataDxfId="7" totalsRowDxfId="6">
      <calculatedColumnFormula>RANK(F4,$F$4:$F$25)</calculatedColumnFormula>
    </tableColumn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id="1" name="表格1" displayName="表格1" ref="A3:E13" totalsRowShown="0" headerRowDxfId="5">
  <autoFilter ref="A3:E13">
    <filterColumn colId="2">
      <filters>
        <filter val="台北市"/>
      </filters>
    </filterColumn>
  </autoFilter>
  <sortState ref="A4:E13">
    <sortCondition descending="1" ref="E3:E13"/>
  </sortState>
  <tableColumns count="5">
    <tableColumn id="1" name="學號" dataDxfId="4"/>
    <tableColumn id="2" name="學生姓名" dataDxfId="3"/>
    <tableColumn id="3" name="籍貫" dataDxfId="2"/>
    <tableColumn id="4" name="班級" dataDxfId="1"/>
    <tableColumn id="5" name="身高" dataDxfId="0"/>
  </tableColumns>
  <tableStyleInfo name="TableStyleDark6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D:\course2\excel2016\data4-filter-2010.xlsx" TargetMode="External"/><Relationship Id="rId2" Type="http://schemas.openxmlformats.org/officeDocument/2006/relationships/externalLinkPath" Target="file:///D:\course2\excel2016\data4-filter-2010.xlsx" TargetMode="External"/><Relationship Id="rId1" Type="http://schemas.openxmlformats.org/officeDocument/2006/relationships/externalLinkPath" Target="file:///D:\course2\excel2016\data4-filter-2010.xlsx" TargetMode="External"/><Relationship Id="rId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G25"/>
  <sheetViews>
    <sheetView workbookViewId="0">
      <selection activeCell="C4" sqref="C4"/>
    </sheetView>
  </sheetViews>
  <sheetFormatPr defaultColWidth="8.75" defaultRowHeight="14.25" x14ac:dyDescent="0.15"/>
  <cols>
    <col min="1" max="1" width="10" style="35" bestFit="1" customWidth="1"/>
    <col min="2" max="16384" width="8.75" style="35"/>
  </cols>
  <sheetData>
    <row r="1" spans="1:7" x14ac:dyDescent="0.15">
      <c r="A1" s="35" t="s">
        <v>116</v>
      </c>
      <c r="B1" s="35" t="s">
        <v>183</v>
      </c>
      <c r="C1" s="35" t="s">
        <v>118</v>
      </c>
    </row>
    <row r="3" spans="1:7" x14ac:dyDescent="0.15">
      <c r="A3" s="36" t="s">
        <v>81</v>
      </c>
      <c r="B3" s="36" t="s">
        <v>82</v>
      </c>
      <c r="C3" s="36" t="s">
        <v>119</v>
      </c>
      <c r="D3" s="36" t="s">
        <v>120</v>
      </c>
      <c r="E3" s="36" t="s">
        <v>121</v>
      </c>
      <c r="F3" s="36" t="s">
        <v>122</v>
      </c>
      <c r="G3" s="36" t="s">
        <v>184</v>
      </c>
    </row>
    <row r="4" spans="1:7" ht="15.75" x14ac:dyDescent="0.25">
      <c r="A4" s="37" t="s">
        <v>185</v>
      </c>
      <c r="B4" s="37" t="s">
        <v>186</v>
      </c>
      <c r="C4" s="37">
        <v>75</v>
      </c>
      <c r="D4" s="37">
        <v>63</v>
      </c>
      <c r="E4" s="37">
        <v>88</v>
      </c>
      <c r="F4" s="37">
        <f>SUM(C4:E4)</f>
        <v>226</v>
      </c>
      <c r="G4" s="37">
        <f>RANK(F4,$F$4:$F$25)</f>
        <v>7</v>
      </c>
    </row>
    <row r="5" spans="1:7" ht="15.75" x14ac:dyDescent="0.25">
      <c r="A5" s="37" t="s">
        <v>187</v>
      </c>
      <c r="B5" s="37" t="s">
        <v>188</v>
      </c>
      <c r="C5" s="37">
        <v>60</v>
      </c>
      <c r="D5" s="37">
        <v>89</v>
      </c>
      <c r="E5" s="37">
        <v>69</v>
      </c>
      <c r="F5" s="37">
        <f t="shared" ref="F5:F25" si="0">SUM(C5:E5)</f>
        <v>218</v>
      </c>
      <c r="G5" s="37">
        <f t="shared" ref="G5:G25" si="1">RANK(F5,$F$4:$F$25)</f>
        <v>10</v>
      </c>
    </row>
    <row r="6" spans="1:7" ht="15.75" x14ac:dyDescent="0.25">
      <c r="A6" s="37" t="s">
        <v>189</v>
      </c>
      <c r="B6" s="37" t="s">
        <v>190</v>
      </c>
      <c r="C6" s="37">
        <v>55</v>
      </c>
      <c r="D6" s="37">
        <v>95</v>
      </c>
      <c r="E6" s="37">
        <v>80</v>
      </c>
      <c r="F6" s="37">
        <f t="shared" si="0"/>
        <v>230</v>
      </c>
      <c r="G6" s="37">
        <f t="shared" si="1"/>
        <v>5</v>
      </c>
    </row>
    <row r="7" spans="1:7" ht="15.75" x14ac:dyDescent="0.25">
      <c r="A7" s="37" t="s">
        <v>191</v>
      </c>
      <c r="B7" s="37" t="s">
        <v>192</v>
      </c>
      <c r="C7" s="37">
        <v>88</v>
      </c>
      <c r="D7" s="37">
        <v>38</v>
      </c>
      <c r="E7" s="37">
        <v>60</v>
      </c>
      <c r="F7" s="37">
        <f t="shared" si="0"/>
        <v>186</v>
      </c>
      <c r="G7" s="37">
        <f t="shared" si="1"/>
        <v>20</v>
      </c>
    </row>
    <row r="8" spans="1:7" ht="15.75" x14ac:dyDescent="0.25">
      <c r="A8" s="37" t="s">
        <v>193</v>
      </c>
      <c r="B8" s="37" t="s">
        <v>194</v>
      </c>
      <c r="C8" s="37">
        <v>76</v>
      </c>
      <c r="D8" s="37">
        <v>67</v>
      </c>
      <c r="E8" s="37">
        <v>49</v>
      </c>
      <c r="F8" s="37">
        <f t="shared" si="0"/>
        <v>192</v>
      </c>
      <c r="G8" s="37">
        <f t="shared" si="1"/>
        <v>17</v>
      </c>
    </row>
    <row r="9" spans="1:7" ht="15.75" x14ac:dyDescent="0.25">
      <c r="A9" s="37" t="s">
        <v>195</v>
      </c>
      <c r="B9" s="37" t="s">
        <v>196</v>
      </c>
      <c r="C9" s="37">
        <v>66</v>
      </c>
      <c r="D9" s="37">
        <v>95</v>
      </c>
      <c r="E9" s="37">
        <v>90</v>
      </c>
      <c r="F9" s="37">
        <f t="shared" si="0"/>
        <v>251</v>
      </c>
      <c r="G9" s="37">
        <f t="shared" si="1"/>
        <v>1</v>
      </c>
    </row>
    <row r="10" spans="1:7" ht="15.75" x14ac:dyDescent="0.25">
      <c r="A10" s="37" t="s">
        <v>154</v>
      </c>
      <c r="B10" s="37" t="s">
        <v>197</v>
      </c>
      <c r="C10" s="37">
        <v>56</v>
      </c>
      <c r="D10" s="37">
        <v>45</v>
      </c>
      <c r="E10" s="37">
        <v>94</v>
      </c>
      <c r="F10" s="37">
        <f t="shared" si="0"/>
        <v>195</v>
      </c>
      <c r="G10" s="37">
        <f t="shared" si="1"/>
        <v>16</v>
      </c>
    </row>
    <row r="11" spans="1:7" ht="15.75" x14ac:dyDescent="0.25">
      <c r="A11" s="37" t="s">
        <v>160</v>
      </c>
      <c r="B11" s="37" t="s">
        <v>198</v>
      </c>
      <c r="C11" s="37">
        <v>76</v>
      </c>
      <c r="D11" s="37">
        <v>56</v>
      </c>
      <c r="E11" s="37">
        <v>55</v>
      </c>
      <c r="F11" s="37">
        <f t="shared" si="0"/>
        <v>187</v>
      </c>
      <c r="G11" s="37">
        <f t="shared" si="1"/>
        <v>19</v>
      </c>
    </row>
    <row r="12" spans="1:7" ht="15.75" x14ac:dyDescent="0.25">
      <c r="A12" s="37" t="s">
        <v>126</v>
      </c>
      <c r="B12" s="37" t="s">
        <v>199</v>
      </c>
      <c r="C12" s="37">
        <v>89</v>
      </c>
      <c r="D12" s="37">
        <v>72</v>
      </c>
      <c r="E12" s="37">
        <v>88</v>
      </c>
      <c r="F12" s="37">
        <f t="shared" si="0"/>
        <v>249</v>
      </c>
      <c r="G12" s="37">
        <f t="shared" si="1"/>
        <v>2</v>
      </c>
    </row>
    <row r="13" spans="1:7" ht="15.75" x14ac:dyDescent="0.25">
      <c r="A13" s="37" t="s">
        <v>152</v>
      </c>
      <c r="B13" s="37" t="s">
        <v>200</v>
      </c>
      <c r="C13" s="37">
        <v>76</v>
      </c>
      <c r="D13" s="37">
        <v>83</v>
      </c>
      <c r="E13" s="37">
        <v>44</v>
      </c>
      <c r="F13" s="37">
        <f t="shared" si="0"/>
        <v>203</v>
      </c>
      <c r="G13" s="37">
        <f t="shared" si="1"/>
        <v>15</v>
      </c>
    </row>
    <row r="14" spans="1:7" ht="15.75" x14ac:dyDescent="0.25">
      <c r="A14" s="37" t="s">
        <v>128</v>
      </c>
      <c r="B14" s="37" t="s">
        <v>201</v>
      </c>
      <c r="C14" s="37">
        <v>89</v>
      </c>
      <c r="D14" s="37">
        <v>93</v>
      </c>
      <c r="E14" s="37">
        <v>66</v>
      </c>
      <c r="F14" s="37">
        <f t="shared" si="0"/>
        <v>248</v>
      </c>
      <c r="G14" s="37">
        <f t="shared" si="1"/>
        <v>3</v>
      </c>
    </row>
    <row r="15" spans="1:7" ht="15.75" x14ac:dyDescent="0.25">
      <c r="A15" s="37" t="s">
        <v>134</v>
      </c>
      <c r="B15" s="37" t="s">
        <v>202</v>
      </c>
      <c r="C15" s="37">
        <v>90</v>
      </c>
      <c r="D15" s="37">
        <v>82</v>
      </c>
      <c r="E15" s="37">
        <v>56</v>
      </c>
      <c r="F15" s="37">
        <f t="shared" si="0"/>
        <v>228</v>
      </c>
      <c r="G15" s="37">
        <f t="shared" si="1"/>
        <v>6</v>
      </c>
    </row>
    <row r="16" spans="1:7" ht="15.75" x14ac:dyDescent="0.25">
      <c r="A16" s="37" t="s">
        <v>164</v>
      </c>
      <c r="B16" s="37" t="s">
        <v>203</v>
      </c>
      <c r="C16" s="37">
        <v>45</v>
      </c>
      <c r="D16" s="37">
        <v>74</v>
      </c>
      <c r="E16" s="37">
        <v>66</v>
      </c>
      <c r="F16" s="37">
        <f t="shared" si="0"/>
        <v>185</v>
      </c>
      <c r="G16" s="37">
        <f t="shared" si="1"/>
        <v>21</v>
      </c>
    </row>
    <row r="17" spans="1:7" ht="15.75" x14ac:dyDescent="0.25">
      <c r="A17" s="37" t="s">
        <v>148</v>
      </c>
      <c r="B17" s="37" t="s">
        <v>204</v>
      </c>
      <c r="C17" s="37">
        <v>76</v>
      </c>
      <c r="D17" s="37">
        <v>82</v>
      </c>
      <c r="E17" s="37">
        <v>55</v>
      </c>
      <c r="F17" s="37">
        <f t="shared" si="0"/>
        <v>213</v>
      </c>
      <c r="G17" s="37">
        <f t="shared" si="1"/>
        <v>13</v>
      </c>
    </row>
    <row r="18" spans="1:7" ht="15.75" x14ac:dyDescent="0.25">
      <c r="A18" s="37" t="s">
        <v>144</v>
      </c>
      <c r="B18" s="37" t="s">
        <v>205</v>
      </c>
      <c r="C18" s="37">
        <v>34</v>
      </c>
      <c r="D18" s="37">
        <v>94</v>
      </c>
      <c r="E18" s="37">
        <v>88</v>
      </c>
      <c r="F18" s="37">
        <f t="shared" si="0"/>
        <v>216</v>
      </c>
      <c r="G18" s="37">
        <f t="shared" si="1"/>
        <v>11</v>
      </c>
    </row>
    <row r="19" spans="1:7" ht="15.75" x14ac:dyDescent="0.25">
      <c r="A19" s="37" t="s">
        <v>150</v>
      </c>
      <c r="B19" s="37" t="s">
        <v>206</v>
      </c>
      <c r="C19" s="37">
        <v>78</v>
      </c>
      <c r="D19" s="37">
        <v>55</v>
      </c>
      <c r="E19" s="37">
        <v>76</v>
      </c>
      <c r="F19" s="37">
        <f t="shared" si="0"/>
        <v>209</v>
      </c>
      <c r="G19" s="37">
        <f t="shared" si="1"/>
        <v>14</v>
      </c>
    </row>
    <row r="20" spans="1:7" ht="15.75" x14ac:dyDescent="0.25">
      <c r="A20" s="37" t="s">
        <v>130</v>
      </c>
      <c r="B20" s="37" t="s">
        <v>207</v>
      </c>
      <c r="C20" s="37">
        <v>95</v>
      </c>
      <c r="D20" s="37">
        <v>73</v>
      </c>
      <c r="E20" s="37">
        <v>66</v>
      </c>
      <c r="F20" s="37">
        <f t="shared" si="0"/>
        <v>234</v>
      </c>
      <c r="G20" s="37">
        <f t="shared" si="1"/>
        <v>4</v>
      </c>
    </row>
    <row r="21" spans="1:7" ht="15.75" x14ac:dyDescent="0.25">
      <c r="A21" s="37" t="s">
        <v>166</v>
      </c>
      <c r="B21" s="37" t="s">
        <v>208</v>
      </c>
      <c r="C21" s="37">
        <v>86</v>
      </c>
      <c r="D21" s="37">
        <v>33</v>
      </c>
      <c r="E21" s="37">
        <v>56</v>
      </c>
      <c r="F21" s="37">
        <f t="shared" si="0"/>
        <v>175</v>
      </c>
      <c r="G21" s="37">
        <f t="shared" si="1"/>
        <v>22</v>
      </c>
    </row>
    <row r="22" spans="1:7" ht="15.75" x14ac:dyDescent="0.25">
      <c r="A22" s="37" t="s">
        <v>140</v>
      </c>
      <c r="B22" s="37" t="s">
        <v>209</v>
      </c>
      <c r="C22" s="37">
        <v>74</v>
      </c>
      <c r="D22" s="37">
        <v>66</v>
      </c>
      <c r="E22" s="37">
        <v>80</v>
      </c>
      <c r="F22" s="37">
        <f t="shared" si="0"/>
        <v>220</v>
      </c>
      <c r="G22" s="37">
        <f t="shared" si="1"/>
        <v>9</v>
      </c>
    </row>
    <row r="23" spans="1:7" ht="15.75" x14ac:dyDescent="0.25">
      <c r="A23" s="37" t="s">
        <v>146</v>
      </c>
      <c r="B23" s="37" t="s">
        <v>210</v>
      </c>
      <c r="C23" s="37">
        <v>70</v>
      </c>
      <c r="D23" s="37">
        <v>56</v>
      </c>
      <c r="E23" s="37">
        <v>89</v>
      </c>
      <c r="F23" s="37">
        <f t="shared" si="0"/>
        <v>215</v>
      </c>
      <c r="G23" s="37">
        <f t="shared" si="1"/>
        <v>12</v>
      </c>
    </row>
    <row r="24" spans="1:7" ht="15.75" x14ac:dyDescent="0.25">
      <c r="A24" s="37" t="s">
        <v>158</v>
      </c>
      <c r="B24" s="37" t="s">
        <v>211</v>
      </c>
      <c r="C24" s="37">
        <v>60</v>
      </c>
      <c r="D24" s="37">
        <v>40</v>
      </c>
      <c r="E24" s="37">
        <v>88</v>
      </c>
      <c r="F24" s="37">
        <f t="shared" si="0"/>
        <v>188</v>
      </c>
      <c r="G24" s="37">
        <f t="shared" si="1"/>
        <v>18</v>
      </c>
    </row>
    <row r="25" spans="1:7" ht="15.75" x14ac:dyDescent="0.25">
      <c r="A25" s="37" t="s">
        <v>138</v>
      </c>
      <c r="B25" s="37" t="s">
        <v>212</v>
      </c>
      <c r="C25" s="37">
        <v>55</v>
      </c>
      <c r="D25" s="37">
        <v>81</v>
      </c>
      <c r="E25" s="37">
        <v>89</v>
      </c>
      <c r="F25" s="37">
        <f t="shared" si="0"/>
        <v>225</v>
      </c>
      <c r="G25" s="37">
        <f t="shared" si="1"/>
        <v>8</v>
      </c>
    </row>
  </sheetData>
  <phoneticPr fontId="1" type="noConversion"/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第&amp;P頁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B18"/>
  <sheetViews>
    <sheetView workbookViewId="0">
      <selection activeCell="H26" sqref="H26"/>
    </sheetView>
  </sheetViews>
  <sheetFormatPr defaultRowHeight="16.5" x14ac:dyDescent="0.25"/>
  <cols>
    <col min="2" max="2" width="12.75" customWidth="1"/>
    <col min="4" max="4" width="15.625" customWidth="1"/>
  </cols>
  <sheetData>
    <row r="1" spans="1:2" ht="30.75" customHeight="1" thickBot="1" x14ac:dyDescent="0.3">
      <c r="A1" s="13" t="s">
        <v>0</v>
      </c>
      <c r="B1" s="14"/>
    </row>
    <row r="2" spans="1:2" ht="17.25" thickTop="1" x14ac:dyDescent="0.25">
      <c r="A2" s="1" t="s">
        <v>2</v>
      </c>
      <c r="B2" s="2">
        <v>21000</v>
      </c>
    </row>
    <row r="3" spans="1:2" x14ac:dyDescent="0.25">
      <c r="A3" s="1" t="s">
        <v>3</v>
      </c>
      <c r="B3" s="2">
        <v>36900</v>
      </c>
    </row>
    <row r="4" spans="1:2" x14ac:dyDescent="0.25">
      <c r="A4" s="1" t="s">
        <v>5</v>
      </c>
      <c r="B4" s="2">
        <v>12000</v>
      </c>
    </row>
    <row r="5" spans="1:2" x14ac:dyDescent="0.25">
      <c r="A5" s="1" t="s">
        <v>6</v>
      </c>
      <c r="B5" s="2">
        <v>8500</v>
      </c>
    </row>
    <row r="6" spans="1:2" x14ac:dyDescent="0.25">
      <c r="A6" s="1" t="s">
        <v>7</v>
      </c>
      <c r="B6" s="2">
        <v>35000</v>
      </c>
    </row>
    <row r="7" spans="1:2" x14ac:dyDescent="0.25">
      <c r="A7" s="1" t="s">
        <v>4</v>
      </c>
      <c r="B7" s="2">
        <v>6800</v>
      </c>
    </row>
    <row r="8" spans="1:2" x14ac:dyDescent="0.25">
      <c r="A8" s="3"/>
      <c r="B8" s="4"/>
    </row>
    <row r="9" spans="1:2" ht="17.25" thickBot="1" x14ac:dyDescent="0.3">
      <c r="A9" s="9" t="s">
        <v>14</v>
      </c>
      <c r="B9" s="12">
        <f>SUM(B2:B7)</f>
        <v>120200</v>
      </c>
    </row>
    <row r="10" spans="1:2" ht="34.5" customHeight="1" thickBot="1" x14ac:dyDescent="0.3">
      <c r="A10" s="15" t="s">
        <v>1</v>
      </c>
      <c r="B10" s="16"/>
    </row>
    <row r="11" spans="1:2" ht="17.25" thickTop="1" x14ac:dyDescent="0.25">
      <c r="A11" s="5" t="s">
        <v>8</v>
      </c>
      <c r="B11" s="6">
        <v>28000</v>
      </c>
    </row>
    <row r="12" spans="1:2" x14ac:dyDescent="0.25">
      <c r="A12" s="5" t="s">
        <v>9</v>
      </c>
      <c r="B12" s="6">
        <v>2300</v>
      </c>
    </row>
    <row r="13" spans="1:2" x14ac:dyDescent="0.25">
      <c r="A13" s="5" t="s">
        <v>10</v>
      </c>
      <c r="B13" s="6">
        <v>5200</v>
      </c>
    </row>
    <row r="14" spans="1:2" x14ac:dyDescent="0.25">
      <c r="A14" s="5" t="s">
        <v>11</v>
      </c>
      <c r="B14" s="6">
        <v>15000</v>
      </c>
    </row>
    <row r="15" spans="1:2" x14ac:dyDescent="0.25">
      <c r="A15" s="5" t="s">
        <v>12</v>
      </c>
      <c r="B15" s="6">
        <v>1300</v>
      </c>
    </row>
    <row r="16" spans="1:2" x14ac:dyDescent="0.25">
      <c r="A16" s="5" t="s">
        <v>13</v>
      </c>
      <c r="B16" s="6">
        <v>3800</v>
      </c>
    </row>
    <row r="17" spans="1:2" x14ac:dyDescent="0.25">
      <c r="A17" s="7"/>
      <c r="B17" s="8"/>
    </row>
    <row r="18" spans="1:2" ht="17.25" thickBot="1" x14ac:dyDescent="0.3">
      <c r="A18" s="10" t="s">
        <v>14</v>
      </c>
      <c r="B18" s="11">
        <f>SUM(B11:B16)</f>
        <v>55600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B18"/>
  <sheetViews>
    <sheetView workbookViewId="0">
      <selection activeCell="H26" sqref="H26"/>
    </sheetView>
  </sheetViews>
  <sheetFormatPr defaultRowHeight="16.5" x14ac:dyDescent="0.25"/>
  <cols>
    <col min="2" max="2" width="12.75" customWidth="1"/>
    <col min="4" max="4" width="15.625" customWidth="1"/>
  </cols>
  <sheetData>
    <row r="1" spans="1:2" ht="30.75" customHeight="1" thickBot="1" x14ac:dyDescent="0.3">
      <c r="A1" s="13" t="s">
        <v>0</v>
      </c>
      <c r="B1" s="14"/>
    </row>
    <row r="2" spans="1:2" ht="17.25" thickTop="1" x14ac:dyDescent="0.25">
      <c r="A2" s="1" t="s">
        <v>2</v>
      </c>
      <c r="B2" s="2">
        <v>21000</v>
      </c>
    </row>
    <row r="3" spans="1:2" x14ac:dyDescent="0.25">
      <c r="A3" s="1" t="s">
        <v>3</v>
      </c>
      <c r="B3" s="2">
        <v>28900</v>
      </c>
    </row>
    <row r="4" spans="1:2" x14ac:dyDescent="0.25">
      <c r="A4" s="1" t="s">
        <v>5</v>
      </c>
      <c r="B4" s="2">
        <v>10000</v>
      </c>
    </row>
    <row r="5" spans="1:2" x14ac:dyDescent="0.25">
      <c r="A5" s="1" t="s">
        <v>6</v>
      </c>
      <c r="B5" s="2">
        <v>8500</v>
      </c>
    </row>
    <row r="6" spans="1:2" x14ac:dyDescent="0.25">
      <c r="A6" s="1" t="s">
        <v>7</v>
      </c>
      <c r="B6" s="2">
        <v>35000</v>
      </c>
    </row>
    <row r="7" spans="1:2" x14ac:dyDescent="0.25">
      <c r="A7" s="1" t="s">
        <v>4</v>
      </c>
      <c r="B7" s="2">
        <v>12000</v>
      </c>
    </row>
    <row r="8" spans="1:2" x14ac:dyDescent="0.25">
      <c r="A8" s="3"/>
      <c r="B8" s="4"/>
    </row>
    <row r="9" spans="1:2" ht="17.25" thickBot="1" x14ac:dyDescent="0.3">
      <c r="A9" s="9" t="s">
        <v>14</v>
      </c>
      <c r="B9" s="12">
        <f>SUM(B2:B7)</f>
        <v>115400</v>
      </c>
    </row>
    <row r="10" spans="1:2" ht="30" customHeight="1" thickBot="1" x14ac:dyDescent="0.3">
      <c r="A10" s="15" t="s">
        <v>1</v>
      </c>
      <c r="B10" s="16"/>
    </row>
    <row r="11" spans="1:2" ht="17.25" thickTop="1" x14ac:dyDescent="0.25">
      <c r="A11" s="5" t="s">
        <v>8</v>
      </c>
      <c r="B11" s="6">
        <v>28000</v>
      </c>
    </row>
    <row r="12" spans="1:2" x14ac:dyDescent="0.25">
      <c r="A12" s="5" t="s">
        <v>9</v>
      </c>
      <c r="B12" s="6">
        <v>1988</v>
      </c>
    </row>
    <row r="13" spans="1:2" x14ac:dyDescent="0.25">
      <c r="A13" s="5" t="s">
        <v>10</v>
      </c>
      <c r="B13" s="6">
        <v>29000</v>
      </c>
    </row>
    <row r="14" spans="1:2" x14ac:dyDescent="0.25">
      <c r="A14" s="5" t="s">
        <v>11</v>
      </c>
      <c r="B14" s="6">
        <v>8955</v>
      </c>
    </row>
    <row r="15" spans="1:2" x14ac:dyDescent="0.25">
      <c r="A15" s="5" t="s">
        <v>12</v>
      </c>
      <c r="B15" s="6">
        <v>2650</v>
      </c>
    </row>
    <row r="16" spans="1:2" x14ac:dyDescent="0.25">
      <c r="A16" s="5" t="s">
        <v>13</v>
      </c>
      <c r="B16" s="6">
        <v>2360</v>
      </c>
    </row>
    <row r="17" spans="1:2" x14ac:dyDescent="0.25">
      <c r="A17" s="7"/>
      <c r="B17" s="8"/>
    </row>
    <row r="18" spans="1:2" ht="17.25" thickBot="1" x14ac:dyDescent="0.3">
      <c r="A18" s="10" t="s">
        <v>14</v>
      </c>
      <c r="B18" s="11">
        <f>SUM(B11:B16)</f>
        <v>72953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B18"/>
  <sheetViews>
    <sheetView workbookViewId="0">
      <selection activeCell="H26" sqref="H26"/>
    </sheetView>
  </sheetViews>
  <sheetFormatPr defaultRowHeight="16.5" x14ac:dyDescent="0.25"/>
  <cols>
    <col min="2" max="2" width="12.75" customWidth="1"/>
    <col min="4" max="4" width="15.625" customWidth="1"/>
  </cols>
  <sheetData>
    <row r="1" spans="1:2" ht="30.75" customHeight="1" thickBot="1" x14ac:dyDescent="0.3">
      <c r="A1" s="13" t="s">
        <v>0</v>
      </c>
      <c r="B1" s="14"/>
    </row>
    <row r="2" spans="1:2" ht="17.25" thickTop="1" x14ac:dyDescent="0.25">
      <c r="A2" s="1" t="s">
        <v>2</v>
      </c>
      <c r="B2" s="2">
        <v>21000</v>
      </c>
    </row>
    <row r="3" spans="1:2" x14ac:dyDescent="0.25">
      <c r="A3" s="1" t="s">
        <v>3</v>
      </c>
      <c r="B3" s="2">
        <v>35600</v>
      </c>
    </row>
    <row r="4" spans="1:2" x14ac:dyDescent="0.25">
      <c r="A4" s="1" t="s">
        <v>5</v>
      </c>
      <c r="B4" s="2">
        <v>12000</v>
      </c>
    </row>
    <row r="5" spans="1:2" x14ac:dyDescent="0.25">
      <c r="A5" s="1" t="s">
        <v>6</v>
      </c>
      <c r="B5" s="2">
        <v>8500</v>
      </c>
    </row>
    <row r="6" spans="1:2" x14ac:dyDescent="0.25">
      <c r="A6" s="1" t="s">
        <v>7</v>
      </c>
      <c r="B6" s="2">
        <v>32000</v>
      </c>
    </row>
    <row r="7" spans="1:2" x14ac:dyDescent="0.25">
      <c r="A7" s="1" t="s">
        <v>4</v>
      </c>
      <c r="B7" s="2">
        <v>12600</v>
      </c>
    </row>
    <row r="8" spans="1:2" x14ac:dyDescent="0.25">
      <c r="A8" s="3"/>
      <c r="B8" s="4"/>
    </row>
    <row r="9" spans="1:2" ht="17.25" thickBot="1" x14ac:dyDescent="0.3">
      <c r="A9" s="9" t="s">
        <v>14</v>
      </c>
      <c r="B9" s="12">
        <f>SUM(B2:B7)</f>
        <v>121700</v>
      </c>
    </row>
    <row r="10" spans="1:2" ht="28.5" customHeight="1" thickBot="1" x14ac:dyDescent="0.3">
      <c r="A10" s="15" t="s">
        <v>1</v>
      </c>
      <c r="B10" s="16"/>
    </row>
    <row r="11" spans="1:2" ht="17.25" thickTop="1" x14ac:dyDescent="0.25">
      <c r="A11" s="5" t="s">
        <v>8</v>
      </c>
      <c r="B11" s="6">
        <v>28000</v>
      </c>
    </row>
    <row r="12" spans="1:2" x14ac:dyDescent="0.25">
      <c r="A12" s="5" t="s">
        <v>9</v>
      </c>
      <c r="B12" s="6">
        <v>2640</v>
      </c>
    </row>
    <row r="13" spans="1:2" x14ac:dyDescent="0.25">
      <c r="A13" s="5" t="s">
        <v>10</v>
      </c>
      <c r="B13" s="6">
        <v>15600</v>
      </c>
    </row>
    <row r="14" spans="1:2" x14ac:dyDescent="0.25">
      <c r="A14" s="5" t="s">
        <v>11</v>
      </c>
      <c r="B14" s="6">
        <v>13260</v>
      </c>
    </row>
    <row r="15" spans="1:2" x14ac:dyDescent="0.25">
      <c r="A15" s="5" t="s">
        <v>12</v>
      </c>
      <c r="B15" s="6">
        <v>890</v>
      </c>
    </row>
    <row r="16" spans="1:2" x14ac:dyDescent="0.25">
      <c r="A16" s="5" t="s">
        <v>13</v>
      </c>
      <c r="B16" s="6">
        <v>6950</v>
      </c>
    </row>
    <row r="17" spans="1:2" x14ac:dyDescent="0.25">
      <c r="A17" s="7"/>
      <c r="B17" s="8"/>
    </row>
    <row r="18" spans="1:2" ht="17.25" thickBot="1" x14ac:dyDescent="0.3">
      <c r="A18" s="10" t="s">
        <v>14</v>
      </c>
      <c r="B18" s="11">
        <f>SUM(B11:B16)</f>
        <v>67340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B18"/>
  <sheetViews>
    <sheetView workbookViewId="0"/>
  </sheetViews>
  <sheetFormatPr defaultRowHeight="16.5" x14ac:dyDescent="0.25"/>
  <cols>
    <col min="2" max="2" width="12.75" customWidth="1"/>
    <col min="4" max="4" width="15.625" customWidth="1"/>
  </cols>
  <sheetData>
    <row r="1" spans="1:2" ht="30.75" customHeight="1" thickBot="1" x14ac:dyDescent="0.3">
      <c r="A1" s="13" t="s">
        <v>169</v>
      </c>
      <c r="B1" s="14"/>
    </row>
    <row r="2" spans="1:2" ht="17.25" thickTop="1" x14ac:dyDescent="0.25">
      <c r="A2" s="1" t="s">
        <v>170</v>
      </c>
      <c r="B2" s="2"/>
    </row>
    <row r="3" spans="1:2" x14ac:dyDescent="0.25">
      <c r="A3" s="1" t="s">
        <v>3</v>
      </c>
      <c r="B3" s="2"/>
    </row>
    <row r="4" spans="1:2" x14ac:dyDescent="0.25">
      <c r="A4" s="1" t="s">
        <v>171</v>
      </c>
      <c r="B4" s="2"/>
    </row>
    <row r="5" spans="1:2" x14ac:dyDescent="0.25">
      <c r="A5" s="1" t="s">
        <v>172</v>
      </c>
      <c r="B5" s="2"/>
    </row>
    <row r="6" spans="1:2" x14ac:dyDescent="0.25">
      <c r="A6" s="1" t="s">
        <v>173</v>
      </c>
      <c r="B6" s="2"/>
    </row>
    <row r="7" spans="1:2" x14ac:dyDescent="0.25">
      <c r="A7" s="1" t="s">
        <v>174</v>
      </c>
      <c r="B7" s="2"/>
    </row>
    <row r="8" spans="1:2" x14ac:dyDescent="0.25">
      <c r="A8" s="3"/>
      <c r="B8" s="4"/>
    </row>
    <row r="9" spans="1:2" ht="17.25" thickBot="1" x14ac:dyDescent="0.3">
      <c r="A9" s="9" t="s">
        <v>175</v>
      </c>
      <c r="B9" s="12"/>
    </row>
    <row r="10" spans="1:2" ht="17.25" thickBot="1" x14ac:dyDescent="0.3">
      <c r="A10" s="15" t="s">
        <v>176</v>
      </c>
      <c r="B10" s="16"/>
    </row>
    <row r="11" spans="1:2" ht="17.25" thickTop="1" x14ac:dyDescent="0.25">
      <c r="A11" s="5" t="s">
        <v>177</v>
      </c>
      <c r="B11" s="6"/>
    </row>
    <row r="12" spans="1:2" x14ac:dyDescent="0.25">
      <c r="A12" s="5" t="s">
        <v>178</v>
      </c>
      <c r="B12" s="6"/>
    </row>
    <row r="13" spans="1:2" x14ac:dyDescent="0.25">
      <c r="A13" s="5" t="s">
        <v>179</v>
      </c>
      <c r="B13" s="6"/>
    </row>
    <row r="14" spans="1:2" x14ac:dyDescent="0.25">
      <c r="A14" s="5" t="s">
        <v>180</v>
      </c>
      <c r="B14" s="6"/>
    </row>
    <row r="15" spans="1:2" x14ac:dyDescent="0.25">
      <c r="A15" s="5" t="s">
        <v>181</v>
      </c>
      <c r="B15" s="6"/>
    </row>
    <row r="16" spans="1:2" x14ac:dyDescent="0.25">
      <c r="A16" s="5" t="s">
        <v>182</v>
      </c>
      <c r="B16" s="6"/>
    </row>
    <row r="17" spans="1:2" x14ac:dyDescent="0.25">
      <c r="A17" s="7"/>
      <c r="B17" s="8"/>
    </row>
    <row r="18" spans="1:2" ht="17.25" thickBot="1" x14ac:dyDescent="0.3">
      <c r="A18" s="10" t="s">
        <v>175</v>
      </c>
      <c r="B18" s="11"/>
    </row>
  </sheetData>
  <dataConsolidate/>
  <phoneticPr fontId="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B18"/>
  <sheetViews>
    <sheetView workbookViewId="0">
      <selection activeCell="P31" sqref="P31"/>
    </sheetView>
  </sheetViews>
  <sheetFormatPr defaultRowHeight="16.5" x14ac:dyDescent="0.25"/>
  <cols>
    <col min="2" max="2" width="12.75" customWidth="1"/>
    <col min="4" max="4" width="15.625" customWidth="1"/>
  </cols>
  <sheetData>
    <row r="1" spans="1:2" ht="30.75" customHeight="1" thickBot="1" x14ac:dyDescent="0.3">
      <c r="A1" s="13" t="s">
        <v>0</v>
      </c>
      <c r="B1" s="14"/>
    </row>
    <row r="2" spans="1:2" ht="17.25" thickTop="1" x14ac:dyDescent="0.25">
      <c r="A2" s="1" t="s">
        <v>2</v>
      </c>
      <c r="B2" s="2">
        <v>63000</v>
      </c>
    </row>
    <row r="3" spans="1:2" x14ac:dyDescent="0.25">
      <c r="A3" s="1" t="s">
        <v>3</v>
      </c>
      <c r="B3" s="2">
        <v>101400</v>
      </c>
    </row>
    <row r="4" spans="1:2" x14ac:dyDescent="0.25">
      <c r="A4" s="1" t="s">
        <v>5</v>
      </c>
      <c r="B4" s="2">
        <v>34000</v>
      </c>
    </row>
    <row r="5" spans="1:2" x14ac:dyDescent="0.25">
      <c r="A5" s="1" t="s">
        <v>6</v>
      </c>
      <c r="B5" s="2">
        <v>25500</v>
      </c>
    </row>
    <row r="6" spans="1:2" x14ac:dyDescent="0.25">
      <c r="A6" s="1" t="s">
        <v>7</v>
      </c>
      <c r="B6" s="2">
        <v>102000</v>
      </c>
    </row>
    <row r="7" spans="1:2" x14ac:dyDescent="0.25">
      <c r="A7" s="1" t="s">
        <v>4</v>
      </c>
      <c r="B7" s="2">
        <v>31400</v>
      </c>
    </row>
    <row r="8" spans="1:2" x14ac:dyDescent="0.25">
      <c r="A8" s="3"/>
      <c r="B8" s="4"/>
    </row>
    <row r="9" spans="1:2" ht="17.25" thickBot="1" x14ac:dyDescent="0.3">
      <c r="A9" s="9" t="s">
        <v>14</v>
      </c>
      <c r="B9" s="12">
        <v>357300</v>
      </c>
    </row>
    <row r="10" spans="1:2" ht="17.25" thickBot="1" x14ac:dyDescent="0.3">
      <c r="A10" s="15" t="s">
        <v>1</v>
      </c>
      <c r="B10" s="16"/>
    </row>
    <row r="11" spans="1:2" ht="17.25" thickTop="1" x14ac:dyDescent="0.25">
      <c r="A11" s="5" t="s">
        <v>8</v>
      </c>
      <c r="B11" s="6">
        <v>84000</v>
      </c>
    </row>
    <row r="12" spans="1:2" x14ac:dyDescent="0.25">
      <c r="A12" s="5" t="s">
        <v>9</v>
      </c>
      <c r="B12" s="6">
        <v>6928</v>
      </c>
    </row>
    <row r="13" spans="1:2" x14ac:dyDescent="0.25">
      <c r="A13" s="5" t="s">
        <v>10</v>
      </c>
      <c r="B13" s="6">
        <v>49800</v>
      </c>
    </row>
    <row r="14" spans="1:2" x14ac:dyDescent="0.25">
      <c r="A14" s="5" t="s">
        <v>11</v>
      </c>
      <c r="B14" s="6">
        <v>37215</v>
      </c>
    </row>
    <row r="15" spans="1:2" x14ac:dyDescent="0.25">
      <c r="A15" s="5" t="s">
        <v>12</v>
      </c>
      <c r="B15" s="6">
        <v>4840</v>
      </c>
    </row>
    <row r="16" spans="1:2" x14ac:dyDescent="0.25">
      <c r="A16" s="5" t="s">
        <v>13</v>
      </c>
      <c r="B16" s="6">
        <v>13110</v>
      </c>
    </row>
    <row r="17" spans="1:2" x14ac:dyDescent="0.25">
      <c r="A17" s="7"/>
      <c r="B17" s="8"/>
    </row>
    <row r="18" spans="1:2" ht="17.25" thickBot="1" x14ac:dyDescent="0.3">
      <c r="A18" s="10" t="s">
        <v>14</v>
      </c>
      <c r="B18" s="11">
        <v>195893</v>
      </c>
    </row>
  </sheetData>
  <dataConsolidate>
    <dataRefs count="3">
      <dataRef ref="B2:B18" sheet="一月" r:id="rId1"/>
      <dataRef ref="B2:B18" sheet="二月" r:id="rId2"/>
      <dataRef ref="B2:B18" sheet="三月" r:id="rId3"/>
    </dataRefs>
  </dataConsolidate>
  <phoneticPr fontId="1" type="noConversion"/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G26"/>
  <sheetViews>
    <sheetView workbookViewId="0">
      <selection activeCell="G26" sqref="G26"/>
    </sheetView>
  </sheetViews>
  <sheetFormatPr defaultColWidth="8.75" defaultRowHeight="14.25" x14ac:dyDescent="0.15"/>
  <cols>
    <col min="1" max="1" width="10" style="35" bestFit="1" customWidth="1"/>
    <col min="2" max="2" width="11.25" style="35" customWidth="1"/>
    <col min="3" max="5" width="9.125" style="35" customWidth="1"/>
    <col min="6" max="16384" width="8.75" style="35"/>
  </cols>
  <sheetData>
    <row r="1" spans="1:7" x14ac:dyDescent="0.15">
      <c r="A1" s="35" t="s">
        <v>116</v>
      </c>
      <c r="B1" s="35" t="s">
        <v>117</v>
      </c>
      <c r="C1" s="35" t="s">
        <v>118</v>
      </c>
    </row>
    <row r="3" spans="1:7" x14ac:dyDescent="0.15">
      <c r="A3" s="36" t="s">
        <v>81</v>
      </c>
      <c r="B3" s="36" t="s">
        <v>82</v>
      </c>
      <c r="C3" s="36" t="s">
        <v>119</v>
      </c>
      <c r="D3" s="36" t="s">
        <v>120</v>
      </c>
      <c r="E3" s="36" t="s">
        <v>121</v>
      </c>
      <c r="F3" s="36" t="s">
        <v>122</v>
      </c>
      <c r="G3" s="36" t="s">
        <v>123</v>
      </c>
    </row>
    <row r="4" spans="1:7" ht="15.75" x14ac:dyDescent="0.25">
      <c r="A4" s="37" t="s">
        <v>124</v>
      </c>
      <c r="B4" s="37" t="s">
        <v>125</v>
      </c>
      <c r="C4" s="37">
        <v>66</v>
      </c>
      <c r="D4" s="37">
        <v>95</v>
      </c>
      <c r="E4" s="37">
        <v>90</v>
      </c>
      <c r="F4" s="37">
        <f t="shared" ref="F4:F25" si="0">SUM(C4:E4)</f>
        <v>251</v>
      </c>
      <c r="G4" s="37">
        <f t="shared" ref="G4:G25" si="1">RANK(F4,$F$4:$F$25)</f>
        <v>1</v>
      </c>
    </row>
    <row r="5" spans="1:7" ht="15.75" x14ac:dyDescent="0.25">
      <c r="A5" s="37" t="s">
        <v>126</v>
      </c>
      <c r="B5" s="37" t="s">
        <v>127</v>
      </c>
      <c r="C5" s="37">
        <v>89</v>
      </c>
      <c r="D5" s="37">
        <v>72</v>
      </c>
      <c r="E5" s="37">
        <v>88</v>
      </c>
      <c r="F5" s="37">
        <f t="shared" si="0"/>
        <v>249</v>
      </c>
      <c r="G5" s="37">
        <f t="shared" si="1"/>
        <v>2</v>
      </c>
    </row>
    <row r="6" spans="1:7" ht="15.75" x14ac:dyDescent="0.25">
      <c r="A6" s="37" t="s">
        <v>128</v>
      </c>
      <c r="B6" s="37" t="s">
        <v>129</v>
      </c>
      <c r="C6" s="37">
        <v>89</v>
      </c>
      <c r="D6" s="37">
        <v>93</v>
      </c>
      <c r="E6" s="37">
        <v>66</v>
      </c>
      <c r="F6" s="37">
        <f t="shared" si="0"/>
        <v>248</v>
      </c>
      <c r="G6" s="37">
        <f t="shared" si="1"/>
        <v>3</v>
      </c>
    </row>
    <row r="7" spans="1:7" ht="15.75" x14ac:dyDescent="0.25">
      <c r="A7" s="37" t="s">
        <v>130</v>
      </c>
      <c r="B7" s="37" t="s">
        <v>131</v>
      </c>
      <c r="C7" s="37">
        <v>95</v>
      </c>
      <c r="D7" s="37">
        <v>73</v>
      </c>
      <c r="E7" s="37">
        <v>66</v>
      </c>
      <c r="F7" s="37">
        <f t="shared" si="0"/>
        <v>234</v>
      </c>
      <c r="G7" s="37">
        <f t="shared" si="1"/>
        <v>4</v>
      </c>
    </row>
    <row r="8" spans="1:7" ht="15.75" x14ac:dyDescent="0.25">
      <c r="A8" s="37" t="s">
        <v>132</v>
      </c>
      <c r="B8" s="37" t="s">
        <v>133</v>
      </c>
      <c r="C8" s="37">
        <v>55</v>
      </c>
      <c r="D8" s="37">
        <v>95</v>
      </c>
      <c r="E8" s="37">
        <v>80</v>
      </c>
      <c r="F8" s="37">
        <f t="shared" si="0"/>
        <v>230</v>
      </c>
      <c r="G8" s="37">
        <f t="shared" si="1"/>
        <v>5</v>
      </c>
    </row>
    <row r="9" spans="1:7" ht="15.75" x14ac:dyDescent="0.25">
      <c r="A9" s="37" t="s">
        <v>134</v>
      </c>
      <c r="B9" s="37" t="s">
        <v>135</v>
      </c>
      <c r="C9" s="37">
        <v>90</v>
      </c>
      <c r="D9" s="37">
        <v>82</v>
      </c>
      <c r="E9" s="37">
        <v>56</v>
      </c>
      <c r="F9" s="37">
        <f t="shared" si="0"/>
        <v>228</v>
      </c>
      <c r="G9" s="37">
        <f t="shared" si="1"/>
        <v>6</v>
      </c>
    </row>
    <row r="10" spans="1:7" ht="15.75" x14ac:dyDescent="0.25">
      <c r="A10" s="37" t="s">
        <v>136</v>
      </c>
      <c r="B10" s="37" t="s">
        <v>137</v>
      </c>
      <c r="C10" s="37">
        <v>75</v>
      </c>
      <c r="D10" s="37">
        <v>63</v>
      </c>
      <c r="E10" s="37">
        <v>88</v>
      </c>
      <c r="F10" s="37">
        <f t="shared" si="0"/>
        <v>226</v>
      </c>
      <c r="G10" s="37">
        <f t="shared" si="1"/>
        <v>7</v>
      </c>
    </row>
    <row r="11" spans="1:7" ht="15.75" x14ac:dyDescent="0.25">
      <c r="A11" s="37" t="s">
        <v>138</v>
      </c>
      <c r="B11" s="37" t="s">
        <v>139</v>
      </c>
      <c r="C11" s="37">
        <v>55</v>
      </c>
      <c r="D11" s="37">
        <v>81</v>
      </c>
      <c r="E11" s="37">
        <v>89</v>
      </c>
      <c r="F11" s="37">
        <f t="shared" si="0"/>
        <v>225</v>
      </c>
      <c r="G11" s="37">
        <f t="shared" si="1"/>
        <v>8</v>
      </c>
    </row>
    <row r="12" spans="1:7" ht="15.75" x14ac:dyDescent="0.25">
      <c r="A12" s="37" t="s">
        <v>140</v>
      </c>
      <c r="B12" s="37" t="s">
        <v>141</v>
      </c>
      <c r="C12" s="37">
        <v>74</v>
      </c>
      <c r="D12" s="37">
        <v>66</v>
      </c>
      <c r="E12" s="37">
        <v>80</v>
      </c>
      <c r="F12" s="37">
        <f t="shared" si="0"/>
        <v>220</v>
      </c>
      <c r="G12" s="37">
        <f t="shared" si="1"/>
        <v>9</v>
      </c>
    </row>
    <row r="13" spans="1:7" ht="15.75" x14ac:dyDescent="0.25">
      <c r="A13" s="37" t="s">
        <v>142</v>
      </c>
      <c r="B13" s="37" t="s">
        <v>143</v>
      </c>
      <c r="C13" s="37">
        <v>60</v>
      </c>
      <c r="D13" s="37">
        <v>89</v>
      </c>
      <c r="E13" s="37">
        <v>69</v>
      </c>
      <c r="F13" s="37">
        <f t="shared" si="0"/>
        <v>218</v>
      </c>
      <c r="G13" s="37">
        <f t="shared" si="1"/>
        <v>10</v>
      </c>
    </row>
    <row r="14" spans="1:7" ht="15.75" x14ac:dyDescent="0.25">
      <c r="A14" s="37" t="s">
        <v>144</v>
      </c>
      <c r="B14" s="37" t="s">
        <v>145</v>
      </c>
      <c r="C14" s="37">
        <v>34</v>
      </c>
      <c r="D14" s="37">
        <v>94</v>
      </c>
      <c r="E14" s="37">
        <v>88</v>
      </c>
      <c r="F14" s="37">
        <f t="shared" si="0"/>
        <v>216</v>
      </c>
      <c r="G14" s="37">
        <f t="shared" si="1"/>
        <v>11</v>
      </c>
    </row>
    <row r="15" spans="1:7" ht="15.75" x14ac:dyDescent="0.25">
      <c r="A15" s="37" t="s">
        <v>146</v>
      </c>
      <c r="B15" s="37" t="s">
        <v>147</v>
      </c>
      <c r="C15" s="37">
        <v>70</v>
      </c>
      <c r="D15" s="37">
        <v>56</v>
      </c>
      <c r="E15" s="37">
        <v>89</v>
      </c>
      <c r="F15" s="37">
        <f t="shared" si="0"/>
        <v>215</v>
      </c>
      <c r="G15" s="37">
        <f t="shared" si="1"/>
        <v>12</v>
      </c>
    </row>
    <row r="16" spans="1:7" ht="15.75" x14ac:dyDescent="0.25">
      <c r="A16" s="37" t="s">
        <v>148</v>
      </c>
      <c r="B16" s="37" t="s">
        <v>149</v>
      </c>
      <c r="C16" s="37">
        <v>76</v>
      </c>
      <c r="D16" s="37">
        <v>82</v>
      </c>
      <c r="E16" s="37">
        <v>55</v>
      </c>
      <c r="F16" s="37">
        <f t="shared" si="0"/>
        <v>213</v>
      </c>
      <c r="G16" s="37">
        <f t="shared" si="1"/>
        <v>13</v>
      </c>
    </row>
    <row r="17" spans="1:7" ht="15.75" x14ac:dyDescent="0.25">
      <c r="A17" s="37" t="s">
        <v>150</v>
      </c>
      <c r="B17" s="37" t="s">
        <v>151</v>
      </c>
      <c r="C17" s="37">
        <v>78</v>
      </c>
      <c r="D17" s="37">
        <v>55</v>
      </c>
      <c r="E17" s="37">
        <v>76</v>
      </c>
      <c r="F17" s="37">
        <f t="shared" si="0"/>
        <v>209</v>
      </c>
      <c r="G17" s="37">
        <f t="shared" si="1"/>
        <v>14</v>
      </c>
    </row>
    <row r="18" spans="1:7" ht="15.75" x14ac:dyDescent="0.25">
      <c r="A18" s="37" t="s">
        <v>152</v>
      </c>
      <c r="B18" s="37" t="s">
        <v>153</v>
      </c>
      <c r="C18" s="37">
        <v>76</v>
      </c>
      <c r="D18" s="37">
        <v>83</v>
      </c>
      <c r="E18" s="37">
        <v>44</v>
      </c>
      <c r="F18" s="37">
        <f t="shared" si="0"/>
        <v>203</v>
      </c>
      <c r="G18" s="37">
        <f t="shared" si="1"/>
        <v>15</v>
      </c>
    </row>
    <row r="19" spans="1:7" ht="15.75" x14ac:dyDescent="0.25">
      <c r="A19" s="37" t="s">
        <v>154</v>
      </c>
      <c r="B19" s="37" t="s">
        <v>155</v>
      </c>
      <c r="C19" s="37">
        <v>56</v>
      </c>
      <c r="D19" s="37">
        <v>45</v>
      </c>
      <c r="E19" s="37">
        <v>94</v>
      </c>
      <c r="F19" s="37">
        <f t="shared" si="0"/>
        <v>195</v>
      </c>
      <c r="G19" s="37">
        <f t="shared" si="1"/>
        <v>16</v>
      </c>
    </row>
    <row r="20" spans="1:7" ht="15.75" x14ac:dyDescent="0.25">
      <c r="A20" s="37" t="s">
        <v>156</v>
      </c>
      <c r="B20" s="37" t="s">
        <v>157</v>
      </c>
      <c r="C20" s="37">
        <v>76</v>
      </c>
      <c r="D20" s="37">
        <v>67</v>
      </c>
      <c r="E20" s="37">
        <v>49</v>
      </c>
      <c r="F20" s="37">
        <f t="shared" si="0"/>
        <v>192</v>
      </c>
      <c r="G20" s="37">
        <f t="shared" si="1"/>
        <v>17</v>
      </c>
    </row>
    <row r="21" spans="1:7" ht="15.75" x14ac:dyDescent="0.25">
      <c r="A21" s="37" t="s">
        <v>158</v>
      </c>
      <c r="B21" s="37" t="s">
        <v>159</v>
      </c>
      <c r="C21" s="37">
        <v>60</v>
      </c>
      <c r="D21" s="37">
        <v>40</v>
      </c>
      <c r="E21" s="37">
        <v>88</v>
      </c>
      <c r="F21" s="37">
        <f t="shared" si="0"/>
        <v>188</v>
      </c>
      <c r="G21" s="37">
        <f t="shared" si="1"/>
        <v>18</v>
      </c>
    </row>
    <row r="22" spans="1:7" ht="15.75" x14ac:dyDescent="0.25">
      <c r="A22" s="37" t="s">
        <v>160</v>
      </c>
      <c r="B22" s="37" t="s">
        <v>161</v>
      </c>
      <c r="C22" s="37">
        <v>76</v>
      </c>
      <c r="D22" s="37">
        <v>56</v>
      </c>
      <c r="E22" s="37">
        <v>55</v>
      </c>
      <c r="F22" s="37">
        <f t="shared" si="0"/>
        <v>187</v>
      </c>
      <c r="G22" s="37">
        <f t="shared" si="1"/>
        <v>19</v>
      </c>
    </row>
    <row r="23" spans="1:7" ht="15.75" x14ac:dyDescent="0.25">
      <c r="A23" s="37" t="s">
        <v>162</v>
      </c>
      <c r="B23" s="37" t="s">
        <v>163</v>
      </c>
      <c r="C23" s="37">
        <v>88</v>
      </c>
      <c r="D23" s="37">
        <v>38</v>
      </c>
      <c r="E23" s="37">
        <v>60</v>
      </c>
      <c r="F23" s="37">
        <f t="shared" si="0"/>
        <v>186</v>
      </c>
      <c r="G23" s="37">
        <f t="shared" si="1"/>
        <v>20</v>
      </c>
    </row>
    <row r="24" spans="1:7" ht="15.75" x14ac:dyDescent="0.25">
      <c r="A24" s="37" t="s">
        <v>164</v>
      </c>
      <c r="B24" s="37" t="s">
        <v>165</v>
      </c>
      <c r="C24" s="37">
        <v>45</v>
      </c>
      <c r="D24" s="37">
        <v>74</v>
      </c>
      <c r="E24" s="37">
        <v>66</v>
      </c>
      <c r="F24" s="37">
        <f t="shared" si="0"/>
        <v>185</v>
      </c>
      <c r="G24" s="37">
        <f t="shared" si="1"/>
        <v>21</v>
      </c>
    </row>
    <row r="25" spans="1:7" ht="15.75" x14ac:dyDescent="0.25">
      <c r="A25" s="37" t="s">
        <v>166</v>
      </c>
      <c r="B25" s="37" t="s">
        <v>167</v>
      </c>
      <c r="C25" s="37">
        <v>86</v>
      </c>
      <c r="D25" s="37">
        <v>33</v>
      </c>
      <c r="E25" s="37">
        <v>56</v>
      </c>
      <c r="F25" s="37">
        <f t="shared" si="0"/>
        <v>175</v>
      </c>
      <c r="G25" s="37">
        <f t="shared" si="1"/>
        <v>22</v>
      </c>
    </row>
    <row r="26" spans="1:7" ht="16.5" x14ac:dyDescent="0.25">
      <c r="A26" s="37" t="s">
        <v>168</v>
      </c>
      <c r="B26" s="37"/>
      <c r="C26" s="37">
        <f>SUBTOTAL(105,C4:C25)</f>
        <v>34</v>
      </c>
      <c r="D26" s="37">
        <f>SUBTOTAL(105,D4:D25)</f>
        <v>33</v>
      </c>
      <c r="E26" s="37">
        <f>SUBTOTAL(105,E4:E25)</f>
        <v>44</v>
      </c>
      <c r="F26" s="37"/>
      <c r="G26" s="37"/>
    </row>
  </sheetData>
  <phoneticPr fontId="1" type="noConversion"/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第&amp;P頁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13"/>
  <sheetViews>
    <sheetView workbookViewId="0">
      <selection activeCell="C26" sqref="C26"/>
    </sheetView>
  </sheetViews>
  <sheetFormatPr defaultRowHeight="15.75" x14ac:dyDescent="0.25"/>
  <cols>
    <col min="1" max="1" width="13.5" style="29" customWidth="1"/>
    <col min="2" max="2" width="12.5" style="29" customWidth="1"/>
    <col min="3" max="3" width="11.375" style="29" customWidth="1"/>
    <col min="4" max="4" width="15.25" style="29" customWidth="1"/>
    <col min="5" max="5" width="14.25" style="29" customWidth="1"/>
    <col min="6" max="16384" width="9" style="29"/>
  </cols>
  <sheetData>
    <row r="1" spans="1:5" ht="19.5" x14ac:dyDescent="0.3">
      <c r="A1" s="28" t="s">
        <v>79</v>
      </c>
      <c r="B1" s="28" t="s">
        <v>80</v>
      </c>
    </row>
    <row r="3" spans="1:5" ht="16.5" x14ac:dyDescent="0.25">
      <c r="A3" s="30" t="s">
        <v>81</v>
      </c>
      <c r="B3" s="31" t="s">
        <v>82</v>
      </c>
      <c r="C3" s="30" t="s">
        <v>83</v>
      </c>
      <c r="D3" s="30" t="s">
        <v>84</v>
      </c>
      <c r="E3" s="30" t="s">
        <v>85</v>
      </c>
    </row>
    <row r="4" spans="1:5" ht="16.5" x14ac:dyDescent="0.25">
      <c r="A4" s="32" t="s">
        <v>114</v>
      </c>
      <c r="B4" s="33" t="s">
        <v>213</v>
      </c>
      <c r="C4" s="34" t="s">
        <v>88</v>
      </c>
      <c r="D4" s="34" t="s">
        <v>100</v>
      </c>
      <c r="E4" s="32">
        <v>120</v>
      </c>
    </row>
    <row r="5" spans="1:5" ht="16.5" x14ac:dyDescent="0.25">
      <c r="A5" s="32" t="s">
        <v>90</v>
      </c>
      <c r="B5" s="33" t="s">
        <v>214</v>
      </c>
      <c r="C5" s="34" t="s">
        <v>92</v>
      </c>
      <c r="D5" s="34" t="s">
        <v>93</v>
      </c>
      <c r="E5" s="32">
        <v>150</v>
      </c>
    </row>
    <row r="6" spans="1:5" ht="16.5" x14ac:dyDescent="0.25">
      <c r="A6" s="32" t="s">
        <v>94</v>
      </c>
      <c r="B6" s="33" t="s">
        <v>215</v>
      </c>
      <c r="C6" s="34" t="s">
        <v>96</v>
      </c>
      <c r="D6" s="34" t="s">
        <v>97</v>
      </c>
      <c r="E6" s="32">
        <v>150</v>
      </c>
    </row>
    <row r="7" spans="1:5" ht="16.5" x14ac:dyDescent="0.25">
      <c r="A7" s="32" t="s">
        <v>86</v>
      </c>
      <c r="B7" s="33" t="s">
        <v>216</v>
      </c>
      <c r="C7" s="34" t="s">
        <v>88</v>
      </c>
      <c r="D7" s="34" t="s">
        <v>89</v>
      </c>
      <c r="E7" s="32">
        <v>166</v>
      </c>
    </row>
    <row r="8" spans="1:5" ht="16.5" x14ac:dyDescent="0.25">
      <c r="A8" s="32" t="s">
        <v>101</v>
      </c>
      <c r="B8" s="33" t="s">
        <v>217</v>
      </c>
      <c r="C8" s="34" t="s">
        <v>103</v>
      </c>
      <c r="D8" s="34" t="s">
        <v>100</v>
      </c>
      <c r="E8" s="32">
        <v>125</v>
      </c>
    </row>
    <row r="9" spans="1:5" ht="16.5" x14ac:dyDescent="0.25">
      <c r="A9" s="32" t="s">
        <v>104</v>
      </c>
      <c r="B9" s="33" t="s">
        <v>218</v>
      </c>
      <c r="C9" s="34" t="s">
        <v>96</v>
      </c>
      <c r="D9" s="34" t="s">
        <v>89</v>
      </c>
      <c r="E9" s="32">
        <v>160</v>
      </c>
    </row>
    <row r="10" spans="1:5" ht="16.5" x14ac:dyDescent="0.25">
      <c r="A10" s="32" t="s">
        <v>106</v>
      </c>
      <c r="B10" s="33" t="s">
        <v>219</v>
      </c>
      <c r="C10" s="34" t="s">
        <v>108</v>
      </c>
      <c r="D10" s="34" t="s">
        <v>100</v>
      </c>
      <c r="E10" s="32">
        <v>147</v>
      </c>
    </row>
    <row r="11" spans="1:5" ht="16.5" x14ac:dyDescent="0.25">
      <c r="A11" s="32" t="s">
        <v>109</v>
      </c>
      <c r="B11" s="33" t="s">
        <v>220</v>
      </c>
      <c r="C11" s="34" t="s">
        <v>92</v>
      </c>
      <c r="D11" s="34" t="s">
        <v>97</v>
      </c>
      <c r="E11" s="32">
        <v>150</v>
      </c>
    </row>
    <row r="12" spans="1:5" ht="16.5" x14ac:dyDescent="0.25">
      <c r="A12" s="32" t="s">
        <v>111</v>
      </c>
      <c r="B12" s="33" t="s">
        <v>221</v>
      </c>
      <c r="C12" s="34" t="s">
        <v>103</v>
      </c>
      <c r="D12" s="34" t="s">
        <v>113</v>
      </c>
      <c r="E12" s="32">
        <v>120</v>
      </c>
    </row>
    <row r="13" spans="1:5" ht="16.5" x14ac:dyDescent="0.25">
      <c r="A13" s="32" t="s">
        <v>98</v>
      </c>
      <c r="B13" s="33" t="s">
        <v>222</v>
      </c>
      <c r="C13" s="34" t="s">
        <v>88</v>
      </c>
      <c r="D13" s="34" t="s">
        <v>100</v>
      </c>
      <c r="E13" s="32">
        <v>130</v>
      </c>
    </row>
  </sheetData>
  <phoneticPr fontId="1" type="noConversion"/>
  <printOptions gridLines="1" gridLinesSet="0"/>
  <pageMargins left="0.75" right="0.75" top="1" bottom="1" header="0.5" footer="0.5"/>
  <pageSetup paperSize="9" orientation="portrait" horizontalDpi="4294967292" verticalDpi="0" r:id="rId1"/>
  <headerFooter alignWithMargins="0">
    <oddHeader>&amp;A</oddHeader>
    <oddFooter>第&amp;P頁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13"/>
  <sheetViews>
    <sheetView workbookViewId="0">
      <selection activeCell="D32" sqref="D32"/>
    </sheetView>
  </sheetViews>
  <sheetFormatPr defaultRowHeight="15.75" x14ac:dyDescent="0.25"/>
  <cols>
    <col min="1" max="1" width="13.5" style="29" customWidth="1"/>
    <col min="2" max="2" width="12.5" style="29" customWidth="1"/>
    <col min="3" max="3" width="11.375" style="29" customWidth="1"/>
    <col min="4" max="4" width="15.25" style="29" customWidth="1"/>
    <col min="5" max="5" width="14.25" style="29" customWidth="1"/>
    <col min="6" max="16384" width="9" style="29"/>
  </cols>
  <sheetData>
    <row r="1" spans="1:5" ht="19.5" x14ac:dyDescent="0.3">
      <c r="A1" s="28" t="s">
        <v>79</v>
      </c>
      <c r="B1" s="28" t="s">
        <v>80</v>
      </c>
    </row>
    <row r="3" spans="1:5" ht="16.5" x14ac:dyDescent="0.25">
      <c r="A3" s="30" t="s">
        <v>81</v>
      </c>
      <c r="B3" s="31" t="s">
        <v>82</v>
      </c>
      <c r="C3" s="30" t="s">
        <v>83</v>
      </c>
      <c r="D3" s="30" t="s">
        <v>84</v>
      </c>
      <c r="E3" s="30" t="s">
        <v>85</v>
      </c>
    </row>
    <row r="4" spans="1:5" ht="16.5" x14ac:dyDescent="0.25">
      <c r="A4" s="32" t="s">
        <v>86</v>
      </c>
      <c r="B4" s="33" t="s">
        <v>87</v>
      </c>
      <c r="C4" s="34" t="s">
        <v>88</v>
      </c>
      <c r="D4" s="34" t="s">
        <v>89</v>
      </c>
      <c r="E4" s="32">
        <v>166</v>
      </c>
    </row>
    <row r="5" spans="1:5" ht="16.5" hidden="1" x14ac:dyDescent="0.25">
      <c r="A5" s="32" t="s">
        <v>90</v>
      </c>
      <c r="B5" s="33" t="s">
        <v>91</v>
      </c>
      <c r="C5" s="34" t="s">
        <v>92</v>
      </c>
      <c r="D5" s="34" t="s">
        <v>93</v>
      </c>
      <c r="E5" s="32">
        <v>150</v>
      </c>
    </row>
    <row r="6" spans="1:5" ht="16.5" hidden="1" x14ac:dyDescent="0.25">
      <c r="A6" s="32" t="s">
        <v>94</v>
      </c>
      <c r="B6" s="33" t="s">
        <v>95</v>
      </c>
      <c r="C6" s="34" t="s">
        <v>96</v>
      </c>
      <c r="D6" s="34" t="s">
        <v>97</v>
      </c>
      <c r="E6" s="32">
        <v>150</v>
      </c>
    </row>
    <row r="7" spans="1:5" ht="16.5" x14ac:dyDescent="0.25">
      <c r="A7" s="32" t="s">
        <v>98</v>
      </c>
      <c r="B7" s="33" t="s">
        <v>99</v>
      </c>
      <c r="C7" s="34" t="s">
        <v>88</v>
      </c>
      <c r="D7" s="34" t="s">
        <v>100</v>
      </c>
      <c r="E7" s="32">
        <v>130</v>
      </c>
    </row>
    <row r="8" spans="1:5" ht="16.5" hidden="1" x14ac:dyDescent="0.25">
      <c r="A8" s="32" t="s">
        <v>101</v>
      </c>
      <c r="B8" s="33" t="s">
        <v>102</v>
      </c>
      <c r="C8" s="34" t="s">
        <v>103</v>
      </c>
      <c r="D8" s="34" t="s">
        <v>100</v>
      </c>
      <c r="E8" s="32">
        <v>125</v>
      </c>
    </row>
    <row r="9" spans="1:5" ht="16.5" hidden="1" x14ac:dyDescent="0.25">
      <c r="A9" s="32" t="s">
        <v>104</v>
      </c>
      <c r="B9" s="33" t="s">
        <v>105</v>
      </c>
      <c r="C9" s="34" t="s">
        <v>96</v>
      </c>
      <c r="D9" s="34" t="s">
        <v>89</v>
      </c>
      <c r="E9" s="32">
        <v>160</v>
      </c>
    </row>
    <row r="10" spans="1:5" ht="16.5" hidden="1" x14ac:dyDescent="0.25">
      <c r="A10" s="32" t="s">
        <v>106</v>
      </c>
      <c r="B10" s="33" t="s">
        <v>107</v>
      </c>
      <c r="C10" s="34" t="s">
        <v>108</v>
      </c>
      <c r="D10" s="34" t="s">
        <v>100</v>
      </c>
      <c r="E10" s="32">
        <v>147</v>
      </c>
    </row>
    <row r="11" spans="1:5" ht="16.5" hidden="1" x14ac:dyDescent="0.25">
      <c r="A11" s="32" t="s">
        <v>109</v>
      </c>
      <c r="B11" s="33" t="s">
        <v>110</v>
      </c>
      <c r="C11" s="34" t="s">
        <v>92</v>
      </c>
      <c r="D11" s="34" t="s">
        <v>97</v>
      </c>
      <c r="E11" s="32">
        <v>150</v>
      </c>
    </row>
    <row r="12" spans="1:5" ht="16.5" hidden="1" x14ac:dyDescent="0.25">
      <c r="A12" s="32" t="s">
        <v>111</v>
      </c>
      <c r="B12" s="33" t="s">
        <v>112</v>
      </c>
      <c r="C12" s="34" t="s">
        <v>103</v>
      </c>
      <c r="D12" s="34" t="s">
        <v>113</v>
      </c>
      <c r="E12" s="32">
        <v>120</v>
      </c>
    </row>
    <row r="13" spans="1:5" ht="16.5" x14ac:dyDescent="0.25">
      <c r="A13" s="32" t="s">
        <v>114</v>
      </c>
      <c r="B13" s="33" t="s">
        <v>115</v>
      </c>
      <c r="C13" s="34" t="s">
        <v>88</v>
      </c>
      <c r="D13" s="34" t="s">
        <v>100</v>
      </c>
      <c r="E13" s="32">
        <v>120</v>
      </c>
    </row>
  </sheetData>
  <phoneticPr fontId="1" type="noConversion"/>
  <printOptions gridLines="1" gridLinesSet="0"/>
  <pageMargins left="0.75" right="0.75" top="1" bottom="1" header="0.5" footer="0.5"/>
  <pageSetup paperSize="9" orientation="portrait" horizontalDpi="4294967292" verticalDpi="0" r:id="rId1"/>
  <headerFooter alignWithMargins="0">
    <oddHeader>&amp;A</oddHeader>
    <oddFooter>第&amp;P頁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E22" sqref="E22"/>
    </sheetView>
  </sheetViews>
  <sheetFormatPr defaultRowHeight="16.5" x14ac:dyDescent="0.25"/>
  <cols>
    <col min="1" max="1" width="10.5" style="17" bestFit="1" customWidth="1"/>
    <col min="2" max="2" width="17.75" style="17" bestFit="1" customWidth="1"/>
    <col min="3" max="16384" width="9" style="17"/>
  </cols>
  <sheetData>
    <row r="1" spans="1:6" ht="31.5" customHeight="1" x14ac:dyDescent="0.25">
      <c r="A1" s="38" t="s">
        <v>223</v>
      </c>
      <c r="B1" s="38"/>
      <c r="C1" s="38"/>
      <c r="D1" s="38"/>
      <c r="E1" s="38"/>
      <c r="F1" s="38"/>
    </row>
    <row r="2" spans="1:6" x14ac:dyDescent="0.25">
      <c r="A2" s="21" t="s">
        <v>224</v>
      </c>
      <c r="B2" s="21" t="s">
        <v>53</v>
      </c>
      <c r="C2" s="21" t="s">
        <v>54</v>
      </c>
      <c r="D2" s="21" t="s">
        <v>225</v>
      </c>
      <c r="E2" s="21" t="s">
        <v>56</v>
      </c>
      <c r="F2" s="21" t="s">
        <v>226</v>
      </c>
    </row>
    <row r="3" spans="1:6" ht="18" x14ac:dyDescent="0.35">
      <c r="A3" s="22" t="s">
        <v>227</v>
      </c>
      <c r="B3" s="23" t="s">
        <v>228</v>
      </c>
      <c r="C3" s="24" t="s">
        <v>229</v>
      </c>
      <c r="D3" s="22">
        <v>120</v>
      </c>
      <c r="E3" s="25">
        <v>58</v>
      </c>
      <c r="F3" s="25">
        <f t="shared" ref="F3:F16" si="0">D3*E3</f>
        <v>6960</v>
      </c>
    </row>
    <row r="4" spans="1:6" ht="18" x14ac:dyDescent="0.35">
      <c r="A4" s="22" t="s">
        <v>230</v>
      </c>
      <c r="B4" s="23" t="s">
        <v>63</v>
      </c>
      <c r="C4" s="24" t="s">
        <v>231</v>
      </c>
      <c r="D4" s="22">
        <v>150</v>
      </c>
      <c r="E4" s="25">
        <v>125</v>
      </c>
      <c r="F4" s="25">
        <f t="shared" si="0"/>
        <v>18750</v>
      </c>
    </row>
    <row r="5" spans="1:6" ht="18" x14ac:dyDescent="0.35">
      <c r="A5" s="22" t="s">
        <v>232</v>
      </c>
      <c r="B5" s="23" t="s">
        <v>233</v>
      </c>
      <c r="C5" s="24" t="s">
        <v>234</v>
      </c>
      <c r="D5" s="22">
        <v>250</v>
      </c>
      <c r="E5" s="25">
        <v>33</v>
      </c>
      <c r="F5" s="25">
        <f t="shared" si="0"/>
        <v>8250</v>
      </c>
    </row>
    <row r="6" spans="1:6" ht="18" x14ac:dyDescent="0.35">
      <c r="A6" s="22" t="s">
        <v>230</v>
      </c>
      <c r="B6" s="23" t="s">
        <v>63</v>
      </c>
      <c r="C6" s="24" t="s">
        <v>231</v>
      </c>
      <c r="D6" s="22">
        <v>150</v>
      </c>
      <c r="E6" s="25">
        <v>59</v>
      </c>
      <c r="F6" s="25">
        <f t="shared" si="0"/>
        <v>8850</v>
      </c>
    </row>
    <row r="7" spans="1:6" ht="18" x14ac:dyDescent="0.35">
      <c r="A7" s="22" t="s">
        <v>235</v>
      </c>
      <c r="B7" s="23" t="s">
        <v>236</v>
      </c>
      <c r="C7" s="24" t="s">
        <v>237</v>
      </c>
      <c r="D7" s="22">
        <v>200</v>
      </c>
      <c r="E7" s="25">
        <v>24</v>
      </c>
      <c r="F7" s="25">
        <f t="shared" si="0"/>
        <v>4800</v>
      </c>
    </row>
    <row r="8" spans="1:6" ht="18" x14ac:dyDescent="0.35">
      <c r="A8" s="22" t="s">
        <v>230</v>
      </c>
      <c r="B8" s="23" t="s">
        <v>63</v>
      </c>
      <c r="C8" s="24" t="s">
        <v>231</v>
      </c>
      <c r="D8" s="22">
        <v>150</v>
      </c>
      <c r="E8" s="25">
        <v>93</v>
      </c>
      <c r="F8" s="25">
        <f t="shared" si="0"/>
        <v>13950</v>
      </c>
    </row>
    <row r="9" spans="1:6" ht="18" x14ac:dyDescent="0.35">
      <c r="A9" s="22" t="s">
        <v>232</v>
      </c>
      <c r="B9" s="23" t="s">
        <v>233</v>
      </c>
      <c r="C9" s="24" t="s">
        <v>234</v>
      </c>
      <c r="D9" s="22">
        <v>250</v>
      </c>
      <c r="E9" s="25">
        <v>65</v>
      </c>
      <c r="F9" s="25">
        <f t="shared" si="0"/>
        <v>16250</v>
      </c>
    </row>
    <row r="10" spans="1:6" ht="18" x14ac:dyDescent="0.35">
      <c r="A10" s="22" t="s">
        <v>232</v>
      </c>
      <c r="B10" s="23" t="s">
        <v>233</v>
      </c>
      <c r="C10" s="24" t="s">
        <v>234</v>
      </c>
      <c r="D10" s="22">
        <v>250</v>
      </c>
      <c r="E10" s="25">
        <v>77</v>
      </c>
      <c r="F10" s="25">
        <f t="shared" si="0"/>
        <v>19250</v>
      </c>
    </row>
    <row r="11" spans="1:6" ht="18" x14ac:dyDescent="0.35">
      <c r="A11" s="22" t="s">
        <v>235</v>
      </c>
      <c r="B11" s="23" t="s">
        <v>236</v>
      </c>
      <c r="C11" s="24" t="s">
        <v>237</v>
      </c>
      <c r="D11" s="22">
        <v>200</v>
      </c>
      <c r="E11" s="25">
        <v>61</v>
      </c>
      <c r="F11" s="25">
        <f t="shared" si="0"/>
        <v>12200</v>
      </c>
    </row>
    <row r="12" spans="1:6" ht="18" x14ac:dyDescent="0.35">
      <c r="A12" s="22" t="s">
        <v>238</v>
      </c>
      <c r="B12" s="23" t="s">
        <v>239</v>
      </c>
      <c r="C12" s="24" t="s">
        <v>240</v>
      </c>
      <c r="D12" s="22">
        <v>199</v>
      </c>
      <c r="E12" s="25">
        <v>82</v>
      </c>
      <c r="F12" s="25">
        <f t="shared" si="0"/>
        <v>16318</v>
      </c>
    </row>
    <row r="13" spans="1:6" ht="18" x14ac:dyDescent="0.35">
      <c r="A13" s="22" t="s">
        <v>235</v>
      </c>
      <c r="B13" s="23" t="s">
        <v>236</v>
      </c>
      <c r="C13" s="24" t="s">
        <v>237</v>
      </c>
      <c r="D13" s="22">
        <v>200</v>
      </c>
      <c r="E13" s="25">
        <v>24</v>
      </c>
      <c r="F13" s="25">
        <f t="shared" si="0"/>
        <v>4800</v>
      </c>
    </row>
    <row r="14" spans="1:6" ht="18" x14ac:dyDescent="0.35">
      <c r="A14" s="22" t="s">
        <v>230</v>
      </c>
      <c r="B14" s="23" t="s">
        <v>63</v>
      </c>
      <c r="C14" s="24" t="s">
        <v>231</v>
      </c>
      <c r="D14" s="22">
        <v>150</v>
      </c>
      <c r="E14" s="25">
        <v>71</v>
      </c>
      <c r="F14" s="25">
        <f t="shared" si="0"/>
        <v>10650</v>
      </c>
    </row>
    <row r="15" spans="1:6" ht="18" x14ac:dyDescent="0.35">
      <c r="A15" s="22" t="s">
        <v>238</v>
      </c>
      <c r="B15" s="23" t="s">
        <v>239</v>
      </c>
      <c r="C15" s="24" t="s">
        <v>240</v>
      </c>
      <c r="D15" s="22">
        <v>199</v>
      </c>
      <c r="E15" s="25">
        <v>11</v>
      </c>
      <c r="F15" s="25">
        <f t="shared" si="0"/>
        <v>2189</v>
      </c>
    </row>
    <row r="16" spans="1:6" ht="18" x14ac:dyDescent="0.35">
      <c r="A16" s="22" t="s">
        <v>238</v>
      </c>
      <c r="B16" s="23" t="s">
        <v>239</v>
      </c>
      <c r="C16" s="24" t="s">
        <v>240</v>
      </c>
      <c r="D16" s="22">
        <v>199</v>
      </c>
      <c r="E16" s="25">
        <v>65</v>
      </c>
      <c r="F16" s="25">
        <f t="shared" si="0"/>
        <v>12935</v>
      </c>
    </row>
  </sheetData>
  <mergeCells count="1">
    <mergeCell ref="A1:F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F22"/>
  <sheetViews>
    <sheetView workbookViewId="0">
      <selection activeCell="M23" sqref="M23"/>
    </sheetView>
  </sheetViews>
  <sheetFormatPr defaultRowHeight="16.5" outlineLevelRow="2" x14ac:dyDescent="0.25"/>
  <cols>
    <col min="1" max="1" width="14.75" style="17" customWidth="1"/>
    <col min="2" max="2" width="17.75" style="17" bestFit="1" customWidth="1"/>
    <col min="3" max="16384" width="9" style="17"/>
  </cols>
  <sheetData>
    <row r="1" spans="1:6" ht="31.5" customHeight="1" x14ac:dyDescent="0.25">
      <c r="A1" s="38" t="s">
        <v>51</v>
      </c>
      <c r="B1" s="38"/>
      <c r="C1" s="38"/>
      <c r="D1" s="38"/>
      <c r="E1" s="38"/>
      <c r="F1" s="38"/>
    </row>
    <row r="2" spans="1:6" x14ac:dyDescent="0.25">
      <c r="A2" s="21" t="s">
        <v>52</v>
      </c>
      <c r="B2" s="21" t="s">
        <v>53</v>
      </c>
      <c r="C2" s="21" t="s">
        <v>54</v>
      </c>
      <c r="D2" s="21" t="s">
        <v>55</v>
      </c>
      <c r="E2" s="21" t="s">
        <v>56</v>
      </c>
      <c r="F2" s="21" t="s">
        <v>57</v>
      </c>
    </row>
    <row r="3" spans="1:6" ht="18" hidden="1" outlineLevel="2" x14ac:dyDescent="0.35">
      <c r="A3" s="22" t="s">
        <v>58</v>
      </c>
      <c r="B3" s="23" t="s">
        <v>59</v>
      </c>
      <c r="C3" s="24" t="s">
        <v>60</v>
      </c>
      <c r="D3" s="22">
        <v>250</v>
      </c>
      <c r="E3" s="25">
        <v>33</v>
      </c>
      <c r="F3" s="25">
        <f>D3*E3</f>
        <v>8250</v>
      </c>
    </row>
    <row r="4" spans="1:6" ht="18" hidden="1" outlineLevel="2" x14ac:dyDescent="0.35">
      <c r="A4" s="22" t="s">
        <v>58</v>
      </c>
      <c r="B4" s="23" t="s">
        <v>59</v>
      </c>
      <c r="C4" s="24" t="s">
        <v>60</v>
      </c>
      <c r="D4" s="22">
        <v>250</v>
      </c>
      <c r="E4" s="25">
        <v>65</v>
      </c>
      <c r="F4" s="25">
        <f>D4*E4</f>
        <v>16250</v>
      </c>
    </row>
    <row r="5" spans="1:6" ht="18" hidden="1" outlineLevel="2" x14ac:dyDescent="0.35">
      <c r="A5" s="22" t="s">
        <v>58</v>
      </c>
      <c r="B5" s="23" t="s">
        <v>59</v>
      </c>
      <c r="C5" s="24" t="s">
        <v>60</v>
      </c>
      <c r="D5" s="22">
        <v>250</v>
      </c>
      <c r="E5" s="25">
        <v>77</v>
      </c>
      <c r="F5" s="25">
        <f>D5*E5</f>
        <v>19250</v>
      </c>
    </row>
    <row r="6" spans="1:6" ht="18" outlineLevel="1" collapsed="1" x14ac:dyDescent="0.35">
      <c r="A6" s="26" t="s">
        <v>61</v>
      </c>
      <c r="B6" s="23"/>
      <c r="C6" s="24"/>
      <c r="D6" s="22"/>
      <c r="E6" s="25"/>
      <c r="F6" s="25">
        <f>SUBTOTAL(9,F3:F5)</f>
        <v>43750</v>
      </c>
    </row>
    <row r="7" spans="1:6" ht="18" hidden="1" outlineLevel="2" x14ac:dyDescent="0.35">
      <c r="A7" s="22" t="s">
        <v>62</v>
      </c>
      <c r="B7" s="23" t="s">
        <v>63</v>
      </c>
      <c r="C7" s="24" t="s">
        <v>64</v>
      </c>
      <c r="D7" s="22">
        <v>150</v>
      </c>
      <c r="E7" s="25">
        <v>125</v>
      </c>
      <c r="F7" s="25">
        <f>D7*E7</f>
        <v>18750</v>
      </c>
    </row>
    <row r="8" spans="1:6" ht="18" hidden="1" outlineLevel="2" x14ac:dyDescent="0.35">
      <c r="A8" s="22" t="s">
        <v>62</v>
      </c>
      <c r="B8" s="23" t="s">
        <v>63</v>
      </c>
      <c r="C8" s="24" t="s">
        <v>64</v>
      </c>
      <c r="D8" s="22">
        <v>150</v>
      </c>
      <c r="E8" s="25">
        <v>59</v>
      </c>
      <c r="F8" s="25">
        <f>D8*E8</f>
        <v>8850</v>
      </c>
    </row>
    <row r="9" spans="1:6" ht="18" hidden="1" outlineLevel="2" x14ac:dyDescent="0.35">
      <c r="A9" s="22" t="s">
        <v>62</v>
      </c>
      <c r="B9" s="23" t="s">
        <v>63</v>
      </c>
      <c r="C9" s="24" t="s">
        <v>64</v>
      </c>
      <c r="D9" s="22">
        <v>150</v>
      </c>
      <c r="E9" s="25">
        <v>93</v>
      </c>
      <c r="F9" s="25">
        <f>D9*E9</f>
        <v>13950</v>
      </c>
    </row>
    <row r="10" spans="1:6" ht="18" hidden="1" outlineLevel="2" x14ac:dyDescent="0.35">
      <c r="A10" s="22" t="s">
        <v>62</v>
      </c>
      <c r="B10" s="23" t="s">
        <v>63</v>
      </c>
      <c r="C10" s="24" t="s">
        <v>64</v>
      </c>
      <c r="D10" s="22">
        <v>150</v>
      </c>
      <c r="E10" s="25">
        <v>71</v>
      </c>
      <c r="F10" s="25">
        <f>D10*E10</f>
        <v>10650</v>
      </c>
    </row>
    <row r="11" spans="1:6" ht="18" outlineLevel="1" collapsed="1" x14ac:dyDescent="0.35">
      <c r="A11" s="27" t="s">
        <v>65</v>
      </c>
      <c r="B11" s="23"/>
      <c r="C11" s="24"/>
      <c r="D11" s="22"/>
      <c r="E11" s="25"/>
      <c r="F11" s="25">
        <f>SUBTOTAL(9,F7:F10)</f>
        <v>52200</v>
      </c>
    </row>
    <row r="12" spans="1:6" ht="18" hidden="1" outlineLevel="2" x14ac:dyDescent="0.35">
      <c r="A12" s="22" t="s">
        <v>66</v>
      </c>
      <c r="B12" s="23" t="s">
        <v>67</v>
      </c>
      <c r="C12" s="24" t="s">
        <v>68</v>
      </c>
      <c r="D12" s="22">
        <v>120</v>
      </c>
      <c r="E12" s="25">
        <v>58</v>
      </c>
      <c r="F12" s="25">
        <f>D12*E12</f>
        <v>6960</v>
      </c>
    </row>
    <row r="13" spans="1:6" ht="18" outlineLevel="1" collapsed="1" x14ac:dyDescent="0.35">
      <c r="A13" s="27" t="s">
        <v>69</v>
      </c>
      <c r="B13" s="23"/>
      <c r="C13" s="24"/>
      <c r="D13" s="22"/>
      <c r="E13" s="25"/>
      <c r="F13" s="25">
        <f>SUBTOTAL(9,F12:F12)</f>
        <v>6960</v>
      </c>
    </row>
    <row r="14" spans="1:6" ht="18" hidden="1" outlineLevel="2" x14ac:dyDescent="0.35">
      <c r="A14" s="22" t="s">
        <v>70</v>
      </c>
      <c r="B14" s="23" t="s">
        <v>71</v>
      </c>
      <c r="C14" s="24" t="s">
        <v>72</v>
      </c>
      <c r="D14" s="22">
        <v>200</v>
      </c>
      <c r="E14" s="25">
        <v>24</v>
      </c>
      <c r="F14" s="25">
        <f>D14*E14</f>
        <v>4800</v>
      </c>
    </row>
    <row r="15" spans="1:6" ht="18" hidden="1" outlineLevel="2" x14ac:dyDescent="0.35">
      <c r="A15" s="22" t="s">
        <v>70</v>
      </c>
      <c r="B15" s="23" t="s">
        <v>71</v>
      </c>
      <c r="C15" s="24" t="s">
        <v>72</v>
      </c>
      <c r="D15" s="22">
        <v>200</v>
      </c>
      <c r="E15" s="25">
        <v>61</v>
      </c>
      <c r="F15" s="25">
        <f>D15*E15</f>
        <v>12200</v>
      </c>
    </row>
    <row r="16" spans="1:6" ht="18" hidden="1" outlineLevel="2" x14ac:dyDescent="0.35">
      <c r="A16" s="22" t="s">
        <v>70</v>
      </c>
      <c r="B16" s="23" t="s">
        <v>71</v>
      </c>
      <c r="C16" s="24" t="s">
        <v>72</v>
      </c>
      <c r="D16" s="22">
        <v>200</v>
      </c>
      <c r="E16" s="25">
        <v>24</v>
      </c>
      <c r="F16" s="25">
        <f>D16*E16</f>
        <v>4800</v>
      </c>
    </row>
    <row r="17" spans="1:6" ht="18" outlineLevel="1" collapsed="1" x14ac:dyDescent="0.35">
      <c r="A17" s="27" t="s">
        <v>73</v>
      </c>
      <c r="B17" s="23"/>
      <c r="C17" s="24"/>
      <c r="D17" s="22"/>
      <c r="E17" s="25"/>
      <c r="F17" s="25">
        <f>SUBTOTAL(9,F14:F16)</f>
        <v>21800</v>
      </c>
    </row>
    <row r="18" spans="1:6" ht="18" hidden="1" outlineLevel="2" x14ac:dyDescent="0.35">
      <c r="A18" s="22" t="s">
        <v>74</v>
      </c>
      <c r="B18" s="23" t="s">
        <v>75</v>
      </c>
      <c r="C18" s="24" t="s">
        <v>76</v>
      </c>
      <c r="D18" s="22">
        <v>199</v>
      </c>
      <c r="E18" s="25">
        <v>82</v>
      </c>
      <c r="F18" s="25">
        <f>D18*E18</f>
        <v>16318</v>
      </c>
    </row>
    <row r="19" spans="1:6" ht="18" hidden="1" outlineLevel="2" x14ac:dyDescent="0.35">
      <c r="A19" s="22" t="s">
        <v>74</v>
      </c>
      <c r="B19" s="23" t="s">
        <v>75</v>
      </c>
      <c r="C19" s="24" t="s">
        <v>76</v>
      </c>
      <c r="D19" s="22">
        <v>199</v>
      </c>
      <c r="E19" s="25">
        <v>11</v>
      </c>
      <c r="F19" s="25">
        <f>D19*E19</f>
        <v>2189</v>
      </c>
    </row>
    <row r="20" spans="1:6" ht="18" hidden="1" outlineLevel="2" x14ac:dyDescent="0.35">
      <c r="A20" s="22" t="s">
        <v>74</v>
      </c>
      <c r="B20" s="23" t="s">
        <v>75</v>
      </c>
      <c r="C20" s="24" t="s">
        <v>76</v>
      </c>
      <c r="D20" s="22">
        <v>199</v>
      </c>
      <c r="E20" s="25">
        <v>65</v>
      </c>
      <c r="F20" s="25">
        <f>D20*E20</f>
        <v>12935</v>
      </c>
    </row>
    <row r="21" spans="1:6" ht="18" outlineLevel="1" collapsed="1" x14ac:dyDescent="0.35">
      <c r="A21" s="27" t="s">
        <v>77</v>
      </c>
      <c r="B21" s="23"/>
      <c r="C21" s="24"/>
      <c r="D21" s="22"/>
      <c r="E21" s="25"/>
      <c r="F21" s="25">
        <f>SUBTOTAL(9,F18:F20)</f>
        <v>31442</v>
      </c>
    </row>
    <row r="22" spans="1:6" ht="18" x14ac:dyDescent="0.35">
      <c r="A22" s="27" t="s">
        <v>78</v>
      </c>
      <c r="B22" s="23"/>
      <c r="C22" s="24"/>
      <c r="D22" s="22"/>
      <c r="E22" s="25"/>
      <c r="F22" s="25">
        <f>SUBTOTAL(9,F3:F20)</f>
        <v>156152</v>
      </c>
    </row>
  </sheetData>
  <mergeCells count="1">
    <mergeCell ref="A1:F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Q9" sqref="Q9"/>
    </sheetView>
  </sheetViews>
  <sheetFormatPr defaultRowHeight="16.5" x14ac:dyDescent="0.25"/>
  <cols>
    <col min="1" max="1" width="10.5" style="17" bestFit="1" customWidth="1"/>
    <col min="2" max="4" width="6.125" style="17" bestFit="1" customWidth="1"/>
    <col min="5" max="5" width="8.375" style="17" bestFit="1" customWidth="1"/>
    <col min="6" max="8" width="6.125" style="17" customWidth="1"/>
    <col min="9" max="9" width="8.375" style="17" bestFit="1" customWidth="1"/>
    <col min="10" max="10" width="6.125" style="17" bestFit="1" customWidth="1"/>
    <col min="11" max="16384" width="9" style="17"/>
  </cols>
  <sheetData>
    <row r="1" spans="1:10" x14ac:dyDescent="0.25">
      <c r="B1" s="18" t="s">
        <v>241</v>
      </c>
      <c r="C1" s="18" t="s">
        <v>242</v>
      </c>
      <c r="D1" s="18" t="s">
        <v>243</v>
      </c>
      <c r="E1" s="19" t="s">
        <v>244</v>
      </c>
      <c r="F1" s="18" t="s">
        <v>245</v>
      </c>
      <c r="G1" s="18" t="s">
        <v>246</v>
      </c>
      <c r="H1" s="18" t="s">
        <v>247</v>
      </c>
      <c r="I1" s="19" t="s">
        <v>248</v>
      </c>
      <c r="J1" s="17" t="s">
        <v>249</v>
      </c>
    </row>
    <row r="2" spans="1:10" x14ac:dyDescent="0.25">
      <c r="A2" s="19" t="s">
        <v>250</v>
      </c>
    </row>
    <row r="3" spans="1:10" x14ac:dyDescent="0.25">
      <c r="A3" s="18" t="s">
        <v>251</v>
      </c>
      <c r="B3" s="20">
        <v>8</v>
      </c>
      <c r="C3" s="20">
        <v>5</v>
      </c>
      <c r="D3" s="20">
        <v>13</v>
      </c>
      <c r="E3" s="20">
        <f>B3+C3+D3</f>
        <v>26</v>
      </c>
      <c r="F3" s="20">
        <v>10</v>
      </c>
      <c r="G3" s="20">
        <v>8</v>
      </c>
      <c r="H3" s="20">
        <v>6</v>
      </c>
      <c r="I3" s="20">
        <f>F3+G3+H3</f>
        <v>24</v>
      </c>
      <c r="J3" s="20">
        <f>E3+I3</f>
        <v>50</v>
      </c>
    </row>
    <row r="4" spans="1:10" x14ac:dyDescent="0.25">
      <c r="A4" s="18" t="s">
        <v>252</v>
      </c>
      <c r="B4" s="20">
        <v>12</v>
      </c>
      <c r="C4" s="20">
        <v>6</v>
      </c>
      <c r="D4" s="20">
        <v>7</v>
      </c>
      <c r="E4" s="20">
        <f t="shared" ref="E4:E9" si="0">B4+C4+D4</f>
        <v>25</v>
      </c>
      <c r="F4" s="20">
        <v>13</v>
      </c>
      <c r="G4" s="20">
        <v>10</v>
      </c>
      <c r="H4" s="20">
        <v>5</v>
      </c>
      <c r="I4" s="20">
        <f t="shared" ref="I4:I9" si="1">F4+G4+H4</f>
        <v>28</v>
      </c>
      <c r="J4" s="20">
        <f t="shared" ref="J4:J10" si="2">E4+I4</f>
        <v>53</v>
      </c>
    </row>
    <row r="5" spans="1:10" x14ac:dyDescent="0.25">
      <c r="A5" s="18" t="s">
        <v>253</v>
      </c>
      <c r="B5" s="20">
        <v>7</v>
      </c>
      <c r="C5" s="20">
        <v>15</v>
      </c>
      <c r="D5" s="20">
        <v>16</v>
      </c>
      <c r="E5" s="20">
        <f t="shared" si="0"/>
        <v>38</v>
      </c>
      <c r="F5" s="20">
        <v>7</v>
      </c>
      <c r="G5" s="20">
        <v>11</v>
      </c>
      <c r="H5" s="20">
        <v>9</v>
      </c>
      <c r="I5" s="20">
        <f t="shared" si="1"/>
        <v>27</v>
      </c>
      <c r="J5" s="20">
        <f t="shared" si="2"/>
        <v>65</v>
      </c>
    </row>
    <row r="6" spans="1:10" x14ac:dyDescent="0.25">
      <c r="A6" s="17" t="s">
        <v>254</v>
      </c>
      <c r="B6" s="20">
        <f>SUM(B3:B5)</f>
        <v>27</v>
      </c>
      <c r="C6" s="20">
        <f t="shared" ref="C6:I6" si="3">SUM(C3:C5)</f>
        <v>26</v>
      </c>
      <c r="D6" s="20">
        <f t="shared" si="3"/>
        <v>36</v>
      </c>
      <c r="E6" s="20">
        <f t="shared" si="3"/>
        <v>89</v>
      </c>
      <c r="F6" s="20">
        <f t="shared" si="3"/>
        <v>30</v>
      </c>
      <c r="G6" s="20">
        <f t="shared" si="3"/>
        <v>29</v>
      </c>
      <c r="H6" s="20">
        <f t="shared" si="3"/>
        <v>20</v>
      </c>
      <c r="I6" s="20">
        <f t="shared" si="3"/>
        <v>79</v>
      </c>
      <c r="J6" s="20">
        <f t="shared" si="2"/>
        <v>168</v>
      </c>
    </row>
    <row r="7" spans="1:10" x14ac:dyDescent="0.25">
      <c r="A7" s="19" t="s">
        <v>255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x14ac:dyDescent="0.25">
      <c r="A8" s="18" t="s">
        <v>256</v>
      </c>
      <c r="B8" s="20">
        <v>20</v>
      </c>
      <c r="C8" s="20">
        <v>15</v>
      </c>
      <c r="D8" s="20">
        <v>14</v>
      </c>
      <c r="E8" s="20">
        <f t="shared" si="0"/>
        <v>49</v>
      </c>
      <c r="F8" s="20">
        <v>17</v>
      </c>
      <c r="G8" s="20">
        <v>19</v>
      </c>
      <c r="H8" s="20">
        <v>21</v>
      </c>
      <c r="I8" s="20">
        <f t="shared" si="1"/>
        <v>57</v>
      </c>
      <c r="J8" s="20">
        <f t="shared" si="2"/>
        <v>106</v>
      </c>
    </row>
    <row r="9" spans="1:10" x14ac:dyDescent="0.25">
      <c r="A9" s="18" t="s">
        <v>257</v>
      </c>
      <c r="B9" s="20">
        <v>12</v>
      </c>
      <c r="C9" s="20">
        <v>20</v>
      </c>
      <c r="D9" s="20">
        <v>22</v>
      </c>
      <c r="E9" s="20">
        <f t="shared" si="0"/>
        <v>54</v>
      </c>
      <c r="F9" s="20">
        <v>21</v>
      </c>
      <c r="G9" s="20">
        <v>15</v>
      </c>
      <c r="H9" s="20">
        <v>10</v>
      </c>
      <c r="I9" s="20">
        <f t="shared" si="1"/>
        <v>46</v>
      </c>
      <c r="J9" s="20">
        <f t="shared" si="2"/>
        <v>100</v>
      </c>
    </row>
    <row r="10" spans="1:10" x14ac:dyDescent="0.25">
      <c r="A10" s="17" t="s">
        <v>258</v>
      </c>
      <c r="B10" s="20">
        <f t="shared" ref="B10:I10" si="4">SUM(B8:B9)</f>
        <v>32</v>
      </c>
      <c r="C10" s="20">
        <f t="shared" si="4"/>
        <v>35</v>
      </c>
      <c r="D10" s="20">
        <f t="shared" si="4"/>
        <v>36</v>
      </c>
      <c r="E10" s="20">
        <f t="shared" si="4"/>
        <v>103</v>
      </c>
      <c r="F10" s="20">
        <f t="shared" si="4"/>
        <v>38</v>
      </c>
      <c r="G10" s="20">
        <f t="shared" si="4"/>
        <v>34</v>
      </c>
      <c r="H10" s="20">
        <f t="shared" si="4"/>
        <v>31</v>
      </c>
      <c r="I10" s="20">
        <f t="shared" si="4"/>
        <v>103</v>
      </c>
      <c r="J10" s="20">
        <f t="shared" si="2"/>
        <v>206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10"/>
  <sheetViews>
    <sheetView workbookViewId="0">
      <selection activeCell="M23" sqref="M23"/>
    </sheetView>
  </sheetViews>
  <sheetFormatPr defaultRowHeight="16.5" outlineLevelRow="1" outlineLevelCol="2" x14ac:dyDescent="0.25"/>
  <cols>
    <col min="1" max="1" width="10.5" style="17" bestFit="1" customWidth="1"/>
    <col min="2" max="4" width="6.125" style="17" hidden="1" customWidth="1" outlineLevel="2"/>
    <col min="5" max="5" width="8.375" style="17" customWidth="1" outlineLevel="1" collapsed="1"/>
    <col min="6" max="8" width="6.125" style="17" hidden="1" customWidth="1" outlineLevel="2"/>
    <col min="9" max="9" width="8.375" style="17" customWidth="1" outlineLevel="1" collapsed="1"/>
    <col min="10" max="10" width="6.125" style="17" bestFit="1" customWidth="1"/>
    <col min="11" max="16384" width="9" style="17"/>
  </cols>
  <sheetData>
    <row r="1" spans="1:10" x14ac:dyDescent="0.25">
      <c r="B1" s="18" t="s">
        <v>33</v>
      </c>
      <c r="C1" s="18" t="s">
        <v>34</v>
      </c>
      <c r="D1" s="18" t="s">
        <v>35</v>
      </c>
      <c r="E1" s="19" t="s">
        <v>36</v>
      </c>
      <c r="F1" s="18" t="s">
        <v>37</v>
      </c>
      <c r="G1" s="18" t="s">
        <v>38</v>
      </c>
      <c r="H1" s="18" t="s">
        <v>39</v>
      </c>
      <c r="I1" s="19" t="s">
        <v>40</v>
      </c>
      <c r="J1" s="17" t="s">
        <v>41</v>
      </c>
    </row>
    <row r="2" spans="1:10" x14ac:dyDescent="0.25">
      <c r="A2" s="19" t="s">
        <v>42</v>
      </c>
    </row>
    <row r="3" spans="1:10" hidden="1" outlineLevel="1" x14ac:dyDescent="0.25">
      <c r="A3" s="18" t="s">
        <v>43</v>
      </c>
      <c r="B3" s="20">
        <v>8</v>
      </c>
      <c r="C3" s="20">
        <v>5</v>
      </c>
      <c r="D3" s="20">
        <v>13</v>
      </c>
      <c r="E3" s="20">
        <f>B3+C3+D3</f>
        <v>26</v>
      </c>
      <c r="F3" s="20">
        <v>10</v>
      </c>
      <c r="G3" s="20">
        <v>8</v>
      </c>
      <c r="H3" s="20">
        <v>6</v>
      </c>
      <c r="I3" s="20">
        <f>F3+G3+H3</f>
        <v>24</v>
      </c>
      <c r="J3" s="20">
        <f>E3+I3</f>
        <v>50</v>
      </c>
    </row>
    <row r="4" spans="1:10" hidden="1" outlineLevel="1" x14ac:dyDescent="0.25">
      <c r="A4" s="18" t="s">
        <v>44</v>
      </c>
      <c r="B4" s="20">
        <v>12</v>
      </c>
      <c r="C4" s="20">
        <v>6</v>
      </c>
      <c r="D4" s="20">
        <v>7</v>
      </c>
      <c r="E4" s="20">
        <f t="shared" ref="E4:E9" si="0">B4+C4+D4</f>
        <v>25</v>
      </c>
      <c r="F4" s="20">
        <v>13</v>
      </c>
      <c r="G4" s="20">
        <v>10</v>
      </c>
      <c r="H4" s="20">
        <v>5</v>
      </c>
      <c r="I4" s="20">
        <f t="shared" ref="I4:I9" si="1">F4+G4+H4</f>
        <v>28</v>
      </c>
      <c r="J4" s="20">
        <f t="shared" ref="J4:J10" si="2">E4+I4</f>
        <v>53</v>
      </c>
    </row>
    <row r="5" spans="1:10" hidden="1" outlineLevel="1" x14ac:dyDescent="0.25">
      <c r="A5" s="18" t="s">
        <v>45</v>
      </c>
      <c r="B5" s="20">
        <v>7</v>
      </c>
      <c r="C5" s="20">
        <v>15</v>
      </c>
      <c r="D5" s="20">
        <v>16</v>
      </c>
      <c r="E5" s="20">
        <f t="shared" si="0"/>
        <v>38</v>
      </c>
      <c r="F5" s="20">
        <v>7</v>
      </c>
      <c r="G5" s="20">
        <v>11</v>
      </c>
      <c r="H5" s="20">
        <v>9</v>
      </c>
      <c r="I5" s="20">
        <f t="shared" si="1"/>
        <v>27</v>
      </c>
      <c r="J5" s="20">
        <f t="shared" si="2"/>
        <v>65</v>
      </c>
    </row>
    <row r="6" spans="1:10" collapsed="1" x14ac:dyDescent="0.25">
      <c r="A6" s="17" t="s">
        <v>46</v>
      </c>
      <c r="B6" s="20">
        <f>SUM(B3:B5)</f>
        <v>27</v>
      </c>
      <c r="C6" s="20">
        <f t="shared" ref="C6:I6" si="3">SUM(C3:C5)</f>
        <v>26</v>
      </c>
      <c r="D6" s="20">
        <f t="shared" si="3"/>
        <v>36</v>
      </c>
      <c r="E6" s="20">
        <f t="shared" si="3"/>
        <v>89</v>
      </c>
      <c r="F6" s="20">
        <f t="shared" si="3"/>
        <v>30</v>
      </c>
      <c r="G6" s="20">
        <f t="shared" si="3"/>
        <v>29</v>
      </c>
      <c r="H6" s="20">
        <f t="shared" si="3"/>
        <v>20</v>
      </c>
      <c r="I6" s="20">
        <f t="shared" si="3"/>
        <v>79</v>
      </c>
      <c r="J6" s="20">
        <f t="shared" si="2"/>
        <v>168</v>
      </c>
    </row>
    <row r="7" spans="1:10" x14ac:dyDescent="0.25">
      <c r="A7" s="19" t="s">
        <v>47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hidden="1" outlineLevel="1" x14ac:dyDescent="0.25">
      <c r="A8" s="18" t="s">
        <v>48</v>
      </c>
      <c r="B8" s="20">
        <v>20</v>
      </c>
      <c r="C8" s="20">
        <v>15</v>
      </c>
      <c r="D8" s="20">
        <v>14</v>
      </c>
      <c r="E8" s="20">
        <f t="shared" si="0"/>
        <v>49</v>
      </c>
      <c r="F8" s="20">
        <v>17</v>
      </c>
      <c r="G8" s="20">
        <v>19</v>
      </c>
      <c r="H8" s="20">
        <v>21</v>
      </c>
      <c r="I8" s="20">
        <f t="shared" si="1"/>
        <v>57</v>
      </c>
      <c r="J8" s="20">
        <f t="shared" si="2"/>
        <v>106</v>
      </c>
    </row>
    <row r="9" spans="1:10" hidden="1" outlineLevel="1" x14ac:dyDescent="0.25">
      <c r="A9" s="18" t="s">
        <v>49</v>
      </c>
      <c r="B9" s="20">
        <v>12</v>
      </c>
      <c r="C9" s="20">
        <v>20</v>
      </c>
      <c r="D9" s="20">
        <v>22</v>
      </c>
      <c r="E9" s="20">
        <f t="shared" si="0"/>
        <v>54</v>
      </c>
      <c r="F9" s="20">
        <v>21</v>
      </c>
      <c r="G9" s="20">
        <v>15</v>
      </c>
      <c r="H9" s="20">
        <v>10</v>
      </c>
      <c r="I9" s="20">
        <f t="shared" si="1"/>
        <v>46</v>
      </c>
      <c r="J9" s="20">
        <f t="shared" si="2"/>
        <v>100</v>
      </c>
    </row>
    <row r="10" spans="1:10" collapsed="1" x14ac:dyDescent="0.25">
      <c r="A10" s="17" t="s">
        <v>50</v>
      </c>
      <c r="B10" s="20">
        <f t="shared" ref="B10:I10" si="4">SUM(B8:B9)</f>
        <v>32</v>
      </c>
      <c r="C10" s="20">
        <f t="shared" si="4"/>
        <v>35</v>
      </c>
      <c r="D10" s="20">
        <f t="shared" si="4"/>
        <v>36</v>
      </c>
      <c r="E10" s="20">
        <f t="shared" si="4"/>
        <v>103</v>
      </c>
      <c r="F10" s="20">
        <f t="shared" si="4"/>
        <v>38</v>
      </c>
      <c r="G10" s="20">
        <f t="shared" si="4"/>
        <v>34</v>
      </c>
      <c r="H10" s="20">
        <f t="shared" si="4"/>
        <v>31</v>
      </c>
      <c r="I10" s="20">
        <f t="shared" si="4"/>
        <v>103</v>
      </c>
      <c r="J10" s="20">
        <f t="shared" si="2"/>
        <v>206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10"/>
  <sheetViews>
    <sheetView workbookViewId="0">
      <selection activeCell="M23" sqref="M23"/>
    </sheetView>
  </sheetViews>
  <sheetFormatPr defaultRowHeight="16.5" outlineLevelRow="1" outlineLevelCol="1" x14ac:dyDescent="0.25"/>
  <cols>
    <col min="1" max="1" width="10.5" style="17" bestFit="1" customWidth="1"/>
    <col min="2" max="4" width="6.125" style="17" bestFit="1" customWidth="1"/>
    <col min="5" max="5" width="8.375" style="17" bestFit="1" customWidth="1"/>
    <col min="6" max="8" width="6.125" style="17" hidden="1" customWidth="1" outlineLevel="1"/>
    <col min="9" max="9" width="8.375" style="17" bestFit="1" customWidth="1" collapsed="1"/>
    <col min="10" max="10" width="6.125" style="17" bestFit="1" customWidth="1"/>
    <col min="11" max="16384" width="9" style="17"/>
  </cols>
  <sheetData>
    <row r="1" spans="1:10" x14ac:dyDescent="0.25">
      <c r="B1" s="18" t="s">
        <v>15</v>
      </c>
      <c r="C1" s="18" t="s">
        <v>16</v>
      </c>
      <c r="D1" s="18" t="s">
        <v>17</v>
      </c>
      <c r="E1" s="19" t="s">
        <v>18</v>
      </c>
      <c r="F1" s="18" t="s">
        <v>19</v>
      </c>
      <c r="G1" s="18" t="s">
        <v>20</v>
      </c>
      <c r="H1" s="18" t="s">
        <v>21</v>
      </c>
      <c r="I1" s="19" t="s">
        <v>22</v>
      </c>
      <c r="J1" s="17" t="s">
        <v>23</v>
      </c>
    </row>
    <row r="2" spans="1:10" x14ac:dyDescent="0.25">
      <c r="A2" s="19" t="s">
        <v>24</v>
      </c>
    </row>
    <row r="3" spans="1:10" outlineLevel="1" x14ac:dyDescent="0.25">
      <c r="A3" s="18" t="s">
        <v>25</v>
      </c>
      <c r="B3" s="20">
        <v>8</v>
      </c>
      <c r="C3" s="20">
        <v>5</v>
      </c>
      <c r="D3" s="20">
        <v>13</v>
      </c>
      <c r="E3" s="20">
        <f>B3+C3+D3</f>
        <v>26</v>
      </c>
      <c r="F3" s="20">
        <v>10</v>
      </c>
      <c r="G3" s="20">
        <v>8</v>
      </c>
      <c r="H3" s="20">
        <v>6</v>
      </c>
      <c r="I3" s="20">
        <f>F3+G3+H3</f>
        <v>24</v>
      </c>
      <c r="J3" s="20">
        <f>E3+I3</f>
        <v>50</v>
      </c>
    </row>
    <row r="4" spans="1:10" outlineLevel="1" x14ac:dyDescent="0.25">
      <c r="A4" s="18" t="s">
        <v>26</v>
      </c>
      <c r="B4" s="20">
        <v>12</v>
      </c>
      <c r="C4" s="20">
        <v>6</v>
      </c>
      <c r="D4" s="20">
        <v>7</v>
      </c>
      <c r="E4" s="20">
        <f t="shared" ref="E4:E9" si="0">B4+C4+D4</f>
        <v>25</v>
      </c>
      <c r="F4" s="20">
        <v>13</v>
      </c>
      <c r="G4" s="20">
        <v>10</v>
      </c>
      <c r="H4" s="20">
        <v>5</v>
      </c>
      <c r="I4" s="20">
        <f t="shared" ref="I4:I9" si="1">F4+G4+H4</f>
        <v>28</v>
      </c>
      <c r="J4" s="20">
        <f t="shared" ref="J4:J10" si="2">E4+I4</f>
        <v>53</v>
      </c>
    </row>
    <row r="5" spans="1:10" outlineLevel="1" x14ac:dyDescent="0.25">
      <c r="A5" s="18" t="s">
        <v>27</v>
      </c>
      <c r="B5" s="20">
        <v>7</v>
      </c>
      <c r="C5" s="20">
        <v>15</v>
      </c>
      <c r="D5" s="20">
        <v>16</v>
      </c>
      <c r="E5" s="20">
        <f t="shared" si="0"/>
        <v>38</v>
      </c>
      <c r="F5" s="20">
        <v>7</v>
      </c>
      <c r="G5" s="20">
        <v>11</v>
      </c>
      <c r="H5" s="20">
        <v>9</v>
      </c>
      <c r="I5" s="20">
        <f t="shared" si="1"/>
        <v>27</v>
      </c>
      <c r="J5" s="20">
        <f t="shared" si="2"/>
        <v>65</v>
      </c>
    </row>
    <row r="6" spans="1:10" outlineLevel="1" x14ac:dyDescent="0.25">
      <c r="A6" s="17" t="s">
        <v>28</v>
      </c>
      <c r="B6" s="20">
        <f>SUM(B3:B5)</f>
        <v>27</v>
      </c>
      <c r="C6" s="20">
        <f t="shared" ref="C6:I6" si="3">SUM(C3:C5)</f>
        <v>26</v>
      </c>
      <c r="D6" s="20">
        <f t="shared" si="3"/>
        <v>36</v>
      </c>
      <c r="E6" s="20">
        <f t="shared" si="3"/>
        <v>89</v>
      </c>
      <c r="F6" s="20">
        <f t="shared" si="3"/>
        <v>30</v>
      </c>
      <c r="G6" s="20">
        <f t="shared" si="3"/>
        <v>29</v>
      </c>
      <c r="H6" s="20">
        <f t="shared" si="3"/>
        <v>20</v>
      </c>
      <c r="I6" s="20">
        <f t="shared" si="3"/>
        <v>79</v>
      </c>
      <c r="J6" s="20">
        <f t="shared" si="2"/>
        <v>168</v>
      </c>
    </row>
    <row r="7" spans="1:10" x14ac:dyDescent="0.25">
      <c r="A7" s="19" t="s">
        <v>29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x14ac:dyDescent="0.25">
      <c r="A8" s="18" t="s">
        <v>30</v>
      </c>
      <c r="B8" s="20">
        <v>20</v>
      </c>
      <c r="C8" s="20">
        <v>15</v>
      </c>
      <c r="D8" s="20">
        <v>14</v>
      </c>
      <c r="E8" s="20">
        <f t="shared" si="0"/>
        <v>49</v>
      </c>
      <c r="F8" s="20">
        <v>17</v>
      </c>
      <c r="G8" s="20">
        <v>19</v>
      </c>
      <c r="H8" s="20">
        <v>21</v>
      </c>
      <c r="I8" s="20">
        <f t="shared" si="1"/>
        <v>57</v>
      </c>
      <c r="J8" s="20">
        <f t="shared" si="2"/>
        <v>106</v>
      </c>
    </row>
    <row r="9" spans="1:10" x14ac:dyDescent="0.25">
      <c r="A9" s="18" t="s">
        <v>31</v>
      </c>
      <c r="B9" s="20">
        <v>12</v>
      </c>
      <c r="C9" s="20">
        <v>20</v>
      </c>
      <c r="D9" s="20">
        <v>22</v>
      </c>
      <c r="E9" s="20">
        <f t="shared" si="0"/>
        <v>54</v>
      </c>
      <c r="F9" s="20">
        <v>21</v>
      </c>
      <c r="G9" s="20">
        <v>15</v>
      </c>
      <c r="H9" s="20">
        <v>10</v>
      </c>
      <c r="I9" s="20">
        <f t="shared" si="1"/>
        <v>46</v>
      </c>
      <c r="J9" s="20">
        <f t="shared" si="2"/>
        <v>100</v>
      </c>
    </row>
    <row r="10" spans="1:10" x14ac:dyDescent="0.25">
      <c r="A10" s="17" t="s">
        <v>32</v>
      </c>
      <c r="B10" s="20">
        <f t="shared" ref="B10:I10" si="4">SUM(B8:B9)</f>
        <v>32</v>
      </c>
      <c r="C10" s="20">
        <f t="shared" si="4"/>
        <v>35</v>
      </c>
      <c r="D10" s="20">
        <f t="shared" si="4"/>
        <v>36</v>
      </c>
      <c r="E10" s="20">
        <f t="shared" si="4"/>
        <v>103</v>
      </c>
      <c r="F10" s="20">
        <f t="shared" si="4"/>
        <v>38</v>
      </c>
      <c r="G10" s="20">
        <f t="shared" si="4"/>
        <v>34</v>
      </c>
      <c r="H10" s="20">
        <f t="shared" si="4"/>
        <v>31</v>
      </c>
      <c r="I10" s="20">
        <f t="shared" si="4"/>
        <v>103</v>
      </c>
      <c r="J10" s="20">
        <f t="shared" si="2"/>
        <v>206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篩選1 (練習)</vt:lpstr>
      <vt:lpstr>篩選1</vt:lpstr>
      <vt:lpstr>篩選2 (練習)</vt:lpstr>
      <vt:lpstr>篩選2</vt:lpstr>
      <vt:lpstr>大綱工具1(練習)</vt:lpstr>
      <vt:lpstr>大綱工具1</vt:lpstr>
      <vt:lpstr>大綱工具2(練習)</vt:lpstr>
      <vt:lpstr>大綱工具2</vt:lpstr>
      <vt:lpstr>大綱工具3</vt:lpstr>
      <vt:lpstr>一月</vt:lpstr>
      <vt:lpstr>二月</vt:lpstr>
      <vt:lpstr>三月</vt:lpstr>
      <vt:lpstr>第一季結算 (練習)</vt:lpstr>
      <vt:lpstr>第一季結算(完成)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2017-10-19T03:02:50Z</dcterms:created>
  <dcterms:modified xsi:type="dcterms:W3CDTF">2017-10-19T03:02:58Z</dcterms:modified>
</cp:coreProperties>
</file>