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urse2\excel2016\"/>
    </mc:Choice>
  </mc:AlternateContent>
  <bookViews>
    <workbookView xWindow="120" yWindow="90" windowWidth="12510" windowHeight="5715" tabRatio="899" activeTab="1"/>
  </bookViews>
  <sheets>
    <sheet name="資料庫" sheetId="100" r:id="rId1"/>
    <sheet name="排序篩選" sheetId="99" r:id="rId2"/>
    <sheet name="排序" sheetId="1" r:id="rId3"/>
    <sheet name="多重排序" sheetId="3" r:id="rId4"/>
    <sheet name="導引排序" sheetId="5" r:id="rId5"/>
    <sheet name="顏色排序" sheetId="7" r:id="rId6"/>
    <sheet name="小計-單一統計數字" sheetId="65" r:id="rId7"/>
    <sheet name="小計-單一統計數字-練習" sheetId="66" r:id="rId8"/>
    <sheet name="小計-多組統計數字" sheetId="93" r:id="rId9"/>
    <sheet name="小計-多組統計數字-練習" sheetId="94" r:id="rId10"/>
  </sheets>
  <definedNames>
    <definedName name="_xlnm._FilterDatabase" localSheetId="5" hidden="1">顏色排序!$A$1:$F$13</definedName>
  </definedNames>
  <calcPr calcId="162913"/>
</workbook>
</file>

<file path=xl/calcChain.xml><?xml version="1.0" encoding="utf-8"?>
<calcChain xmlns="http://schemas.openxmlformats.org/spreadsheetml/2006/main">
  <c r="I8" i="5" l="1"/>
  <c r="J8" i="5" s="1"/>
  <c r="I13" i="5"/>
  <c r="J13" i="5" s="1"/>
  <c r="I7" i="5"/>
  <c r="J7" i="5" s="1"/>
  <c r="I12" i="5"/>
  <c r="J12" i="5" s="1"/>
  <c r="I11" i="5"/>
  <c r="J11" i="5" s="1"/>
  <c r="I6" i="5"/>
  <c r="J6" i="5" s="1"/>
  <c r="I10" i="5"/>
  <c r="J10" i="5" s="1"/>
  <c r="I5" i="5"/>
  <c r="J5" i="5" s="1"/>
  <c r="I9" i="5"/>
  <c r="J9" i="5" s="1"/>
  <c r="I4" i="5"/>
  <c r="J4" i="5" s="1"/>
  <c r="I3" i="5"/>
  <c r="J3" i="5" s="1"/>
  <c r="I2" i="5"/>
  <c r="J2" i="5" s="1"/>
  <c r="I3" i="3"/>
  <c r="J3" i="3" s="1"/>
  <c r="I11" i="3"/>
  <c r="J11" i="3" s="1"/>
  <c r="I6" i="3"/>
  <c r="J6" i="3" s="1"/>
  <c r="I13" i="3"/>
  <c r="J13" i="3" s="1"/>
  <c r="I12" i="3"/>
  <c r="J12" i="3" s="1"/>
  <c r="I8" i="3"/>
  <c r="J8" i="3" s="1"/>
  <c r="I9" i="3"/>
  <c r="J9" i="3" s="1"/>
  <c r="I5" i="3"/>
  <c r="J5" i="3" s="1"/>
  <c r="I10" i="3"/>
  <c r="J10" i="3" s="1"/>
  <c r="I2" i="3"/>
  <c r="J2" i="3" s="1"/>
  <c r="I4" i="3"/>
  <c r="J4" i="3" s="1"/>
  <c r="I7" i="3"/>
  <c r="J7" i="3" s="1"/>
  <c r="I13" i="94"/>
  <c r="J13" i="94" s="1"/>
  <c r="I12" i="94"/>
  <c r="J12" i="94" s="1"/>
  <c r="I11" i="94"/>
  <c r="J11" i="94" s="1"/>
  <c r="I10" i="94"/>
  <c r="J10" i="94" s="1"/>
  <c r="I9" i="94"/>
  <c r="J9" i="94" s="1"/>
  <c r="I8" i="94"/>
  <c r="I7" i="94"/>
  <c r="J7" i="94" s="1"/>
  <c r="I6" i="94"/>
  <c r="J6" i="94" s="1"/>
  <c r="I5" i="94"/>
  <c r="J5" i="94" s="1"/>
  <c r="I4" i="94"/>
  <c r="J4" i="94" s="1"/>
  <c r="I3" i="94"/>
  <c r="J3" i="94" s="1"/>
  <c r="I2" i="94"/>
  <c r="J2" i="94" s="1"/>
  <c r="I15" i="93"/>
  <c r="J15" i="93" s="1"/>
  <c r="I14" i="93"/>
  <c r="J14" i="93" s="1"/>
  <c r="I13" i="93"/>
  <c r="J13" i="93" s="1"/>
  <c r="I12" i="93"/>
  <c r="J12" i="93" s="1"/>
  <c r="I11" i="93"/>
  <c r="I8" i="93"/>
  <c r="I7" i="93"/>
  <c r="J7" i="93" s="1"/>
  <c r="I6" i="93"/>
  <c r="J6" i="93" s="1"/>
  <c r="I5" i="93"/>
  <c r="J5" i="93" s="1"/>
  <c r="I4" i="93"/>
  <c r="J4" i="93" s="1"/>
  <c r="I3" i="93"/>
  <c r="J3" i="93" s="1"/>
  <c r="I2" i="93"/>
  <c r="I13" i="66"/>
  <c r="J13" i="66" s="1"/>
  <c r="I12" i="66"/>
  <c r="J12" i="66" s="1"/>
  <c r="I11" i="66"/>
  <c r="J11" i="66" s="1"/>
  <c r="I10" i="66"/>
  <c r="J10" i="66" s="1"/>
  <c r="I9" i="66"/>
  <c r="J9" i="66" s="1"/>
  <c r="I8" i="66"/>
  <c r="J8" i="66" s="1"/>
  <c r="I7" i="66"/>
  <c r="J7" i="66" s="1"/>
  <c r="I6" i="66"/>
  <c r="J6" i="66" s="1"/>
  <c r="I5" i="66"/>
  <c r="J5" i="66" s="1"/>
  <c r="I4" i="66"/>
  <c r="J4" i="66" s="1"/>
  <c r="I3" i="66"/>
  <c r="J3" i="66" s="1"/>
  <c r="I2" i="66"/>
  <c r="J2" i="66" s="1"/>
  <c r="I7" i="65"/>
  <c r="J7" i="65" s="1"/>
  <c r="I6" i="65"/>
  <c r="J6" i="65" s="1"/>
  <c r="I14" i="65"/>
  <c r="J14" i="65" s="1"/>
  <c r="I13" i="65"/>
  <c r="J13" i="65" s="1"/>
  <c r="I5" i="65"/>
  <c r="J5" i="65" s="1"/>
  <c r="I12" i="65"/>
  <c r="J12" i="65" s="1"/>
  <c r="I11" i="65"/>
  <c r="J11" i="65" s="1"/>
  <c r="I10" i="65"/>
  <c r="I8" i="65"/>
  <c r="J8" i="65" s="1"/>
  <c r="I4" i="65"/>
  <c r="J4" i="65" s="1"/>
  <c r="I3" i="65"/>
  <c r="J3" i="65" s="1"/>
  <c r="I2" i="65"/>
  <c r="I13" i="1"/>
  <c r="J13" i="1" s="1"/>
  <c r="I4" i="1"/>
  <c r="J4" i="1" s="1"/>
  <c r="I10" i="1"/>
  <c r="J10" i="1" s="1"/>
  <c r="I7" i="1"/>
  <c r="J7" i="1" s="1"/>
  <c r="I8" i="1"/>
  <c r="J8" i="1" s="1"/>
  <c r="I12" i="1"/>
  <c r="J12" i="1" s="1"/>
  <c r="I9" i="1"/>
  <c r="J9" i="1" s="1"/>
  <c r="I5" i="1"/>
  <c r="J5" i="1" s="1"/>
  <c r="I2" i="1"/>
  <c r="J2" i="1" s="1"/>
  <c r="I6" i="1"/>
  <c r="J6" i="1" s="1"/>
  <c r="I11" i="1"/>
  <c r="J11" i="1" s="1"/>
  <c r="I3" i="1"/>
  <c r="J3" i="1" s="1"/>
  <c r="I16" i="93" l="1"/>
  <c r="I9" i="93"/>
  <c r="I15" i="65"/>
  <c r="J11" i="93"/>
  <c r="I17" i="93"/>
  <c r="I10" i="93"/>
  <c r="I9" i="65"/>
  <c r="I16" i="65" s="1"/>
  <c r="J10" i="65"/>
  <c r="J15" i="65" s="1"/>
  <c r="J2" i="65"/>
  <c r="J8" i="94"/>
  <c r="J2" i="93"/>
  <c r="J8" i="93"/>
  <c r="I19" i="93" l="1"/>
  <c r="I18" i="93"/>
  <c r="J17" i="93"/>
  <c r="J16" i="93"/>
  <c r="J9" i="93"/>
  <c r="J10" i="93"/>
  <c r="J9" i="65"/>
  <c r="J16" i="65" s="1"/>
  <c r="J18" i="93" l="1"/>
  <c r="J19" i="93"/>
</calcChain>
</file>

<file path=xl/sharedStrings.xml><?xml version="1.0" encoding="utf-8"?>
<sst xmlns="http://schemas.openxmlformats.org/spreadsheetml/2006/main" count="702" uniqueCount="108">
  <si>
    <t>編號</t>
    <phoneticPr fontId="3" type="noConversion"/>
  </si>
  <si>
    <t>姓名</t>
  </si>
  <si>
    <t>性別</t>
  </si>
  <si>
    <t>部門</t>
  </si>
  <si>
    <t>職稱</t>
  </si>
  <si>
    <t>生日</t>
  </si>
  <si>
    <t>婚姻</t>
    <phoneticPr fontId="3" type="noConversion"/>
  </si>
  <si>
    <t>教育</t>
    <phoneticPr fontId="3" type="noConversion"/>
  </si>
  <si>
    <t>年齡</t>
    <phoneticPr fontId="3" type="noConversion"/>
  </si>
  <si>
    <t>薪資</t>
    <phoneticPr fontId="3" type="noConversion"/>
  </si>
  <si>
    <t>A02</t>
    <phoneticPr fontId="3" type="noConversion"/>
  </si>
  <si>
    <t>呂玉鳳</t>
    <phoneticPr fontId="3" type="noConversion"/>
  </si>
  <si>
    <t>女</t>
  </si>
  <si>
    <t>會計</t>
  </si>
  <si>
    <t>主任</t>
  </si>
  <si>
    <t>已婚</t>
    <phoneticPr fontId="3" type="noConversion"/>
  </si>
  <si>
    <r>
      <t>A</t>
    </r>
    <r>
      <rPr>
        <sz val="12"/>
        <rFont val="新細明體"/>
        <family val="1"/>
        <charset val="136"/>
      </rPr>
      <t>04</t>
    </r>
    <phoneticPr fontId="3" type="noConversion"/>
  </si>
  <si>
    <t>蕭惠真</t>
    <phoneticPr fontId="3" type="noConversion"/>
  </si>
  <si>
    <t>專員</t>
  </si>
  <si>
    <t>A05</t>
    <phoneticPr fontId="3" type="noConversion"/>
  </si>
  <si>
    <t>林美惠</t>
  </si>
  <si>
    <t>M01</t>
    <phoneticPr fontId="3" type="noConversion"/>
  </si>
  <si>
    <t>男</t>
  </si>
  <si>
    <t>業務</t>
  </si>
  <si>
    <t>M03</t>
    <phoneticPr fontId="3" type="noConversion"/>
  </si>
  <si>
    <t>蘇儀義</t>
    <phoneticPr fontId="3" type="noConversion"/>
  </si>
  <si>
    <t>男</t>
    <phoneticPr fontId="3" type="noConversion"/>
  </si>
  <si>
    <t>M04</t>
    <phoneticPr fontId="3" type="noConversion"/>
  </si>
  <si>
    <t>黃啟川</t>
  </si>
  <si>
    <t>未婚</t>
    <phoneticPr fontId="3" type="noConversion"/>
  </si>
  <si>
    <t>M05</t>
  </si>
  <si>
    <t>林龍盛</t>
    <phoneticPr fontId="3" type="noConversion"/>
  </si>
  <si>
    <t>M07</t>
  </si>
  <si>
    <t>林美珍</t>
    <phoneticPr fontId="3" type="noConversion"/>
  </si>
  <si>
    <t>女</t>
    <phoneticPr fontId="3" type="noConversion"/>
  </si>
  <si>
    <t>業務</t>
    <phoneticPr fontId="3" type="noConversion"/>
  </si>
  <si>
    <t>M08</t>
  </si>
  <si>
    <t>劉銘川</t>
    <phoneticPr fontId="3" type="noConversion"/>
  </si>
  <si>
    <t>專員</t>
    <phoneticPr fontId="3" type="noConversion"/>
  </si>
  <si>
    <r>
      <t>M0</t>
    </r>
    <r>
      <rPr>
        <sz val="12"/>
        <rFont val="新細明體"/>
        <family val="1"/>
        <charset val="136"/>
      </rPr>
      <t>8</t>
    </r>
    <phoneticPr fontId="3" type="noConversion"/>
  </si>
  <si>
    <t>梁國棟</t>
  </si>
  <si>
    <r>
      <t>S</t>
    </r>
    <r>
      <rPr>
        <sz val="12"/>
        <rFont val="新細明體"/>
        <family val="1"/>
        <charset val="136"/>
      </rPr>
      <t>01</t>
    </r>
    <phoneticPr fontId="3" type="noConversion"/>
  </si>
  <si>
    <t>孫國寧</t>
  </si>
  <si>
    <t>門市</t>
  </si>
  <si>
    <r>
      <t>S</t>
    </r>
    <r>
      <rPr>
        <sz val="12"/>
        <rFont val="新細明體"/>
        <family val="1"/>
        <charset val="136"/>
      </rPr>
      <t>03</t>
    </r>
    <phoneticPr fontId="3" type="noConversion"/>
  </si>
  <si>
    <t>楊惠芬</t>
    <phoneticPr fontId="3" type="noConversion"/>
  </si>
  <si>
    <t>林美惠</t>
    <phoneticPr fontId="3" type="noConversion"/>
  </si>
  <si>
    <t>孫國寧</t>
    <phoneticPr fontId="3" type="noConversion"/>
  </si>
  <si>
    <t>吳明美</t>
    <phoneticPr fontId="3" type="noConversion"/>
  </si>
  <si>
    <t>吳明美</t>
    <phoneticPr fontId="3" type="noConversion"/>
  </si>
  <si>
    <t>女 平均值</t>
  </si>
  <si>
    <t>男 平均值</t>
  </si>
  <si>
    <t>總計平均數</t>
  </si>
  <si>
    <t>女 最大值</t>
  </si>
  <si>
    <t>男 最大值</t>
  </si>
  <si>
    <t>總計最大值</t>
  </si>
  <si>
    <r>
      <t>資料/排序與篩選/從A到Z排序</t>
    </r>
    <r>
      <rPr>
        <sz val="12"/>
        <color rgb="FF404040"/>
        <rFont val="微軟正黑體"/>
        <family val="2"/>
        <charset val="136"/>
      </rPr>
      <t>』或『</t>
    </r>
    <r>
      <rPr>
        <sz val="12"/>
        <color rgb="FFC00000"/>
        <rFont val="華康粗黑體"/>
        <family val="3"/>
        <charset val="136"/>
      </rPr>
      <t>從Z到A排序</t>
    </r>
    <r>
      <rPr>
        <sz val="12"/>
        <color rgb="FF404040"/>
        <rFont val="微軟正黑體"/>
        <family val="2"/>
        <charset val="136"/>
      </rPr>
      <t>』鈕</t>
    </r>
    <phoneticPr fontId="3" type="noConversion"/>
  </si>
  <si>
    <t>數字</t>
  </si>
  <si>
    <t>文字</t>
  </si>
  <si>
    <t>邏輯值</t>
  </si>
  <si>
    <t>錯誤值</t>
  </si>
  <si>
    <t>空白儲存格</t>
  </si>
  <si>
    <t>除了空白儲存格之外，遞減排序的順序與上列順序恰好相反無論遞增或遞減排序，空白儲存格永遠是排於最後</t>
  </si>
  <si>
    <r>
      <t>u</t>
    </r>
    <r>
      <rPr>
        <sz val="10"/>
        <color rgb="FF404040"/>
        <rFont val="Trebuchet MS"/>
        <family val="2"/>
      </rPr>
      <t>Excel</t>
    </r>
    <r>
      <rPr>
        <sz val="10"/>
        <color rgb="FF404040"/>
        <rFont val="微軟正黑體"/>
        <family val="2"/>
        <charset val="136"/>
      </rPr>
      <t>進行遞增排序時，其資料排列之順序依序為：</t>
    </r>
  </si>
  <si>
    <r>
      <t>u</t>
    </r>
    <r>
      <rPr>
        <sz val="12"/>
        <color rgb="FF404040"/>
        <rFont val="微軟正黑體"/>
        <family val="2"/>
        <charset val="136"/>
      </rPr>
      <t>多重排序上，其處理方式為逆向進行，先排最後一個依據，然後逐一倒著順序排，</t>
    </r>
    <r>
      <rPr>
        <sz val="12"/>
        <color rgb="FF404040"/>
        <rFont val="Trebuchet MS"/>
        <family val="2"/>
      </rPr>
      <t>……</t>
    </r>
    <r>
      <rPr>
        <sz val="12"/>
        <color rgb="FF404040"/>
        <rFont val="微軟正黑體"/>
        <family val="2"/>
        <charset val="136"/>
      </rPr>
      <t>最後，才排主排序鍵</t>
    </r>
  </si>
  <si>
    <r>
      <t>最多可以排序</t>
    </r>
    <r>
      <rPr>
        <sz val="12"/>
        <color rgb="FF404040"/>
        <rFont val="Trebuchet MS"/>
        <family val="2"/>
      </rPr>
      <t>64</t>
    </r>
    <r>
      <rPr>
        <sz val="12"/>
        <color rgb="FF404040"/>
        <rFont val="微軟正黑體"/>
        <family val="2"/>
        <charset val="136"/>
      </rPr>
      <t>個欄</t>
    </r>
    <phoneticPr fontId="3" type="noConversion"/>
  </si>
  <si>
    <r>
      <t>u</t>
    </r>
    <r>
      <rPr>
        <sz val="12"/>
        <color rgb="FF404040"/>
        <rFont val="微軟正黑體"/>
        <family val="2"/>
        <charset val="136"/>
      </rPr>
      <t>利用儲存格色彩、字型色彩或圖示進行排序，係</t>
    </r>
    <r>
      <rPr>
        <sz val="12"/>
        <color rgb="FF404040"/>
        <rFont val="Trebuchet MS"/>
        <family val="2"/>
      </rPr>
      <t>Excel 2007</t>
    </r>
    <r>
      <rPr>
        <sz val="12"/>
        <color rgb="FF404040"/>
        <rFont val="微軟正黑體"/>
        <family val="2"/>
        <charset val="136"/>
      </rPr>
      <t>之新增功能</t>
    </r>
  </si>
  <si>
    <r>
      <t>u</t>
    </r>
    <r>
      <rPr>
        <sz val="12"/>
        <color rgb="FF404040"/>
        <rFont val="微軟正黑體"/>
        <family val="2"/>
        <charset val="136"/>
      </rPr>
      <t>對這些排序依據，</t>
    </r>
    <r>
      <rPr>
        <sz val="12"/>
        <color rgb="FF404040"/>
        <rFont val="Trebuchet MS"/>
        <family val="2"/>
      </rPr>
      <t>Excel</t>
    </r>
    <r>
      <rPr>
        <sz val="12"/>
        <color rgb="FF404040"/>
        <rFont val="微軟正黑體"/>
        <family val="2"/>
        <charset val="136"/>
      </rPr>
      <t>並沒有預設的順序，使用者必須分別為每一個色彩或圖示定義所要的順序</t>
    </r>
  </si>
  <si>
    <r>
      <t>u</t>
    </r>
    <r>
      <rPr>
        <sz val="12"/>
        <color rgb="FF404040"/>
        <rFont val="微軟正黑體"/>
        <family val="2"/>
        <charset val="136"/>
      </rPr>
      <t>無論是色彩或圖示，其處理方式類似，故我們就僅以儲存格色彩為例進行說明</t>
    </r>
  </si>
  <si>
    <t>u一個至少擁有兩列 × 一欄之資料範圍</t>
  </si>
  <si>
    <t>u此範圍中之第一列（即表頭部份）將被視為欄名列，此列中每一欄之字串標記，即為該欄資料之欄名（field）</t>
  </si>
  <si>
    <t>u其欄名可為任何合理之文字標記（中文或英文），最多可使用255個字元</t>
  </si>
  <si>
    <t>此範圍內，第二列開始之每一列資料，即被視為一筆記錄（record）</t>
  </si>
  <si>
    <r>
      <t>Excel</t>
    </r>
    <r>
      <rPr>
        <sz val="14"/>
        <color rgb="FF90C226"/>
        <rFont val="微軟正黑體"/>
        <family val="2"/>
        <charset val="136"/>
      </rPr>
      <t>之資料庫</t>
    </r>
  </si>
  <si>
    <t>以排序工具鈕處理多重排序</t>
  </si>
  <si>
    <t>透過導引完成排序</t>
  </si>
  <si>
    <t>色彩或圖示排序</t>
  </si>
  <si>
    <t>自動篩選</t>
  </si>
  <si>
    <t>多重欄位多重條件</t>
  </si>
  <si>
    <t>數值篩選</t>
  </si>
  <si>
    <t>依順序找前幾名</t>
  </si>
  <si>
    <t>日期篩選</t>
  </si>
  <si>
    <t>文字篩選</t>
  </si>
  <si>
    <t>進階篩選</t>
  </si>
  <si>
    <t>以比較式來安排準則</t>
  </si>
  <si>
    <t>同列之複合條件</t>
  </si>
  <si>
    <t>不同列之複合條件</t>
  </si>
  <si>
    <t>以參照位址組成之比較式</t>
  </si>
  <si>
    <t>找某年出生者</t>
  </si>
  <si>
    <t>找某月份之壽星</t>
  </si>
  <si>
    <t>將篩選結果複製到別處</t>
  </si>
  <si>
    <t>不選重複的記錄</t>
  </si>
  <si>
    <t>移除重複的記錄</t>
  </si>
  <si>
    <t>安排多個統計數字</t>
  </si>
  <si>
    <t>依條件求平均</t>
  </si>
  <si>
    <t>資料庫統計函數</t>
  </si>
  <si>
    <t>資料驗證</t>
  </si>
  <si>
    <r>
      <t>排序</t>
    </r>
    <r>
      <rPr>
        <b/>
        <sz val="12"/>
        <color rgb="FF0070C0"/>
        <rFont val="Trebuchet MS"/>
        <family val="2"/>
      </rPr>
      <t>--</t>
    </r>
    <r>
      <rPr>
        <sz val="12"/>
        <color rgb="FF0070C0"/>
        <rFont val="微軟正黑體"/>
        <family val="2"/>
        <charset val="136"/>
      </rPr>
      <t>單一排序鍵</t>
    </r>
  </si>
  <si>
    <r>
      <t>自動篩選</t>
    </r>
    <r>
      <rPr>
        <b/>
        <sz val="12"/>
        <color rgb="FF0070C0"/>
        <rFont val="Trebuchet MS"/>
        <family val="2"/>
      </rPr>
      <t>--</t>
    </r>
    <r>
      <rPr>
        <b/>
        <sz val="12"/>
        <color rgb="FF0070C0"/>
        <rFont val="微軟正黑體"/>
        <family val="2"/>
        <charset val="136"/>
      </rPr>
      <t>單一欄位</t>
    </r>
  </si>
  <si>
    <r>
      <t>進階篩選</t>
    </r>
    <r>
      <rPr>
        <b/>
        <sz val="12"/>
        <color rgb="FF0070C0"/>
        <rFont val="Trebuchet MS"/>
        <family val="2"/>
      </rPr>
      <t>--</t>
    </r>
    <r>
      <rPr>
        <b/>
        <sz val="12"/>
        <color rgb="FF0070C0"/>
        <rFont val="微軟正黑體"/>
        <family val="2"/>
        <charset val="136"/>
      </rPr>
      <t>安排準則範圍</t>
    </r>
  </si>
  <si>
    <r>
      <t>進階篩選</t>
    </r>
    <r>
      <rPr>
        <b/>
        <sz val="12"/>
        <color rgb="FF0070C0"/>
        <rFont val="Trebuchet MS"/>
        <family val="2"/>
      </rPr>
      <t>--</t>
    </r>
    <r>
      <rPr>
        <b/>
        <sz val="12"/>
        <color rgb="FF0070C0"/>
        <rFont val="微軟正黑體"/>
        <family val="2"/>
        <charset val="136"/>
      </rPr>
      <t>於原資料範圍進行進階篩選</t>
    </r>
  </si>
  <si>
    <r>
      <t>利用</t>
    </r>
    <r>
      <rPr>
        <b/>
        <sz val="12"/>
        <color rgb="FF0070C0"/>
        <rFont val="Trebuchet MS"/>
        <family val="2"/>
      </rPr>
      <t>AND</t>
    </r>
    <r>
      <rPr>
        <b/>
        <sz val="12"/>
        <color rgb="FF0070C0"/>
        <rFont val="微軟正黑體"/>
        <family val="2"/>
        <charset val="136"/>
      </rPr>
      <t>及</t>
    </r>
    <r>
      <rPr>
        <b/>
        <sz val="12"/>
        <color rgb="FF0070C0"/>
        <rFont val="Trebuchet MS"/>
        <family val="2"/>
      </rPr>
      <t>OR</t>
    </r>
    <r>
      <rPr>
        <b/>
        <sz val="12"/>
        <color rgb="FF0070C0"/>
        <rFont val="微軟正黑體"/>
        <family val="2"/>
        <charset val="136"/>
      </rPr>
      <t>組合複雜之比較式</t>
    </r>
  </si>
  <si>
    <r>
      <t>找年資已滿</t>
    </r>
    <r>
      <rPr>
        <sz val="12"/>
        <color rgb="FF0070C0"/>
        <rFont val="Trebuchet MS"/>
        <family val="2"/>
      </rPr>
      <t>10</t>
    </r>
    <r>
      <rPr>
        <sz val="12"/>
        <color rgb="FF0070C0"/>
        <rFont val="微軟正黑體"/>
        <family val="2"/>
        <charset val="136"/>
      </rPr>
      <t>年者</t>
    </r>
  </si>
  <si>
    <r>
      <t>分組摘要統計</t>
    </r>
    <r>
      <rPr>
        <b/>
        <sz val="12"/>
        <color rgb="FF0070C0"/>
        <rFont val="Trebuchet MS"/>
        <family val="2"/>
      </rPr>
      <t>--</t>
    </r>
    <r>
      <rPr>
        <sz val="12"/>
        <color rgb="FF0070C0"/>
        <rFont val="微軟正黑體"/>
        <family val="2"/>
        <charset val="136"/>
      </rPr>
      <t>單一統計數字</t>
    </r>
  </si>
  <si>
    <r>
      <t>資料分析</t>
    </r>
    <r>
      <rPr>
        <b/>
        <sz val="12"/>
        <color rgb="FF0070C0"/>
        <rFont val="Trebuchet MS"/>
        <family val="2"/>
      </rPr>
      <t>--</t>
    </r>
    <r>
      <rPr>
        <sz val="12"/>
        <color rgb="FF0070C0"/>
        <rFont val="微軟正黑體"/>
        <family val="2"/>
        <charset val="136"/>
      </rPr>
      <t>一般統計函數</t>
    </r>
  </si>
  <si>
    <r>
      <t>依條件算筆數</t>
    </r>
    <r>
      <rPr>
        <sz val="12"/>
        <color rgb="FF0070C0"/>
        <rFont val="Trebuchet MS"/>
        <family val="2"/>
      </rPr>
      <t>COUNTIF()</t>
    </r>
  </si>
  <si>
    <r>
      <t>依條件算加總</t>
    </r>
    <r>
      <rPr>
        <sz val="12"/>
        <color rgb="FF0070C0"/>
        <rFont val="Trebuchet MS"/>
        <family val="2"/>
      </rPr>
      <t>SUMIF()</t>
    </r>
  </si>
  <si>
    <r>
      <t>Excel</t>
    </r>
    <r>
      <rPr>
        <sz val="14"/>
        <color rgb="FF0070C0"/>
        <rFont val="微軟正黑體"/>
        <family val="2"/>
        <charset val="136"/>
      </rPr>
      <t>之資料庫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</si>
</sst>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yy/mm/dd;@"/>
    <numFmt numFmtId="177" formatCode="_-* #,##0_-;\-* #,##0_-;_-* &quot;-&quot;??_-;_-@_-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20"/>
      <color rgb="FF404040"/>
      <name val="微軟正黑體"/>
      <family val="2"/>
      <charset val="136"/>
    </font>
    <font>
      <sz val="10"/>
      <color rgb="FF404040"/>
      <name val="微軟正黑體"/>
      <family val="2"/>
      <charset val="136"/>
    </font>
    <font>
      <sz val="12"/>
      <color rgb="FFC00000"/>
      <name val="華康粗黑體"/>
      <family val="3"/>
      <charset val="136"/>
    </font>
    <font>
      <sz val="12"/>
      <color rgb="FF404040"/>
      <name val="微軟正黑體"/>
      <family val="2"/>
      <charset val="136"/>
    </font>
    <font>
      <sz val="10"/>
      <color rgb="FF404040"/>
      <name val="Trebuchet MS"/>
      <family val="2"/>
    </font>
    <font>
      <sz val="10"/>
      <name val="新細明體"/>
      <family val="1"/>
      <charset val="136"/>
    </font>
    <font>
      <sz val="12"/>
      <color rgb="FF404040"/>
      <name val="Trebuchet MS"/>
      <family val="2"/>
    </font>
    <font>
      <sz val="14"/>
      <color rgb="FF90C226"/>
      <name val="Trebuchet MS"/>
      <family val="2"/>
    </font>
    <font>
      <sz val="14"/>
      <color rgb="FF90C226"/>
      <name val="微軟正黑體"/>
      <family val="2"/>
      <charset val="136"/>
    </font>
    <font>
      <b/>
      <sz val="12"/>
      <color rgb="FF0070C0"/>
      <name val="微軟正黑體"/>
      <family val="2"/>
      <charset val="136"/>
    </font>
    <font>
      <b/>
      <sz val="12"/>
      <color rgb="FF0070C0"/>
      <name val="Trebuchet MS"/>
      <family val="2"/>
    </font>
    <font>
      <sz val="12"/>
      <color rgb="FF0070C0"/>
      <name val="微軟正黑體"/>
      <family val="2"/>
      <charset val="136"/>
    </font>
    <font>
      <sz val="12"/>
      <color rgb="FF0070C0"/>
      <name val="Trebuchet MS"/>
      <family val="2"/>
    </font>
    <font>
      <sz val="14"/>
      <color rgb="FF0070C0"/>
      <name val="Trebuchet MS"/>
      <family val="2"/>
    </font>
    <font>
      <sz val="14"/>
      <color rgb="FF0070C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Fill="1"/>
    <xf numFmtId="0" fontId="1" fillId="0" borderId="0" xfId="2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176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177" fontId="1" fillId="0" borderId="0" xfId="1" applyNumberFormat="1" applyFont="1" applyFill="1" applyBorder="1" applyAlignment="1">
      <alignment horizontal="right" wrapText="1"/>
    </xf>
    <xf numFmtId="0" fontId="1" fillId="2" borderId="0" xfId="2" applyFont="1" applyFill="1" applyBorder="1" applyAlignment="1">
      <alignment horizontal="left" wrapText="1"/>
    </xf>
    <xf numFmtId="0" fontId="1" fillId="3" borderId="0" xfId="2" applyFont="1" applyFill="1" applyBorder="1" applyAlignment="1">
      <alignment horizontal="left" wrapText="1"/>
    </xf>
    <xf numFmtId="0" fontId="1" fillId="4" borderId="0" xfId="2" applyFont="1" applyFill="1" applyBorder="1" applyAlignment="1">
      <alignment horizontal="left" wrapText="1"/>
    </xf>
    <xf numFmtId="0" fontId="1" fillId="5" borderId="0" xfId="2" applyFont="1" applyFill="1" applyBorder="1" applyAlignment="1">
      <alignment horizontal="left" wrapText="1"/>
    </xf>
    <xf numFmtId="0" fontId="0" fillId="0" borderId="0" xfId="0" applyFont="1"/>
    <xf numFmtId="14" fontId="0" fillId="0" borderId="0" xfId="0" applyNumberFormat="1"/>
    <xf numFmtId="0" fontId="0" fillId="0" borderId="0" xfId="2" applyFont="1" applyFill="1" applyBorder="1" applyAlignment="1">
      <alignment horizontal="left" wrapText="1"/>
    </xf>
    <xf numFmtId="0" fontId="2" fillId="0" borderId="0" xfId="2" applyFont="1" applyFill="1" applyBorder="1" applyAlignment="1">
      <alignment horizontal="left" wrapText="1"/>
    </xf>
    <xf numFmtId="0" fontId="7" fillId="0" borderId="0" xfId="0" applyFont="1"/>
    <xf numFmtId="0" fontId="6" fillId="0" borderId="0" xfId="0" applyFont="1" applyAlignment="1">
      <alignment horizontal="justify" vertical="center" readingOrder="1"/>
    </xf>
    <xf numFmtId="0" fontId="10" fillId="0" borderId="0" xfId="0" applyFont="1" applyAlignment="1">
      <alignment readingOrder="1"/>
    </xf>
    <xf numFmtId="0" fontId="5" fillId="0" borderId="0" xfId="0" applyFont="1"/>
    <xf numFmtId="0" fontId="8" fillId="0" borderId="0" xfId="0" applyFont="1"/>
    <xf numFmtId="0" fontId="12" fillId="0" borderId="0" xfId="0" applyFont="1"/>
    <xf numFmtId="0" fontId="14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left" vertical="center" readingOrder="1"/>
    </xf>
    <xf numFmtId="0" fontId="18" fillId="0" borderId="0" xfId="0" applyFont="1" applyAlignment="1">
      <alignment horizontal="left" vertical="center" readingOrder="1"/>
    </xf>
    <xf numFmtId="0" fontId="14" fillId="6" borderId="0" xfId="0" applyFont="1" applyFill="1" applyAlignment="1">
      <alignment horizontal="left" vertical="center" readingOrder="1"/>
    </xf>
  </cellXfs>
  <cellStyles count="3">
    <cellStyle name="一般" xfId="0" builtinId="0"/>
    <cellStyle name="一般_Sheet1" xfId="2"/>
    <cellStyle name="千分位" xfId="1" builtinId="3"/>
  </cellStyles>
  <dxfs count="4">
    <dxf>
      <fill>
        <patternFill patternType="solid">
          <fgColor rgb="FF92D05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C000"/>
          <bgColor rgb="FF00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15</xdr:row>
      <xdr:rowOff>0</xdr:rowOff>
    </xdr:from>
    <xdr:to>
      <xdr:col>13</xdr:col>
      <xdr:colOff>372400</xdr:colOff>
      <xdr:row>27</xdr:row>
      <xdr:rowOff>149696</xdr:rowOff>
    </xdr:to>
    <xdr:pic>
      <xdr:nvPicPr>
        <xdr:cNvPr id="3" name="圖片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2133600"/>
          <a:ext cx="5858800" cy="2664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</xdr:colOff>
      <xdr:row>0</xdr:row>
      <xdr:rowOff>28575</xdr:rowOff>
    </xdr:from>
    <xdr:to>
      <xdr:col>19</xdr:col>
      <xdr:colOff>73095</xdr:colOff>
      <xdr:row>10</xdr:row>
      <xdr:rowOff>110579</xdr:rowOff>
    </xdr:to>
    <xdr:pic>
      <xdr:nvPicPr>
        <xdr:cNvPr id="2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28575"/>
          <a:ext cx="4797495" cy="2177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>
      <selection activeCell="A19" sqref="A19"/>
    </sheetView>
  </sheetViews>
  <sheetFormatPr defaultRowHeight="16.5"/>
  <cols>
    <col min="1" max="1" width="42.75" customWidth="1"/>
  </cols>
  <sheetData>
    <row r="1" spans="1:1" ht="18.75">
      <c r="A1" s="25" t="s">
        <v>107</v>
      </c>
    </row>
    <row r="2" spans="1:1" ht="18">
      <c r="A2" s="26" t="s">
        <v>97</v>
      </c>
    </row>
    <row r="3" spans="1:1">
      <c r="A3" s="23" t="s">
        <v>74</v>
      </c>
    </row>
    <row r="4" spans="1:1">
      <c r="A4" s="23" t="s">
        <v>75</v>
      </c>
    </row>
    <row r="5" spans="1:1">
      <c r="A5" s="23" t="s">
        <v>76</v>
      </c>
    </row>
    <row r="6" spans="1:1">
      <c r="A6" s="26" t="s">
        <v>77</v>
      </c>
    </row>
    <row r="7" spans="1:1" ht="18">
      <c r="A7" s="23" t="s">
        <v>98</v>
      </c>
    </row>
    <row r="8" spans="1:1">
      <c r="A8" s="23" t="s">
        <v>78</v>
      </c>
    </row>
    <row r="9" spans="1:1">
      <c r="A9" s="23" t="s">
        <v>79</v>
      </c>
    </row>
    <row r="10" spans="1:1">
      <c r="A10" s="23" t="s">
        <v>80</v>
      </c>
    </row>
    <row r="11" spans="1:1">
      <c r="A11" s="23" t="s">
        <v>81</v>
      </c>
    </row>
    <row r="12" spans="1:1">
      <c r="A12" s="23" t="s">
        <v>82</v>
      </c>
    </row>
    <row r="13" spans="1:1">
      <c r="A13" s="26" t="s">
        <v>83</v>
      </c>
    </row>
    <row r="14" spans="1:1" ht="18">
      <c r="A14" s="23" t="s">
        <v>99</v>
      </c>
    </row>
    <row r="15" spans="1:1" ht="18">
      <c r="A15" s="23" t="s">
        <v>100</v>
      </c>
    </row>
    <row r="16" spans="1:1">
      <c r="A16" s="23" t="s">
        <v>84</v>
      </c>
    </row>
    <row r="17" spans="1:1">
      <c r="A17" s="23" t="s">
        <v>85</v>
      </c>
    </row>
    <row r="18" spans="1:1">
      <c r="A18" s="23" t="s">
        <v>86</v>
      </c>
    </row>
    <row r="19" spans="1:1">
      <c r="A19" s="24" t="s">
        <v>87</v>
      </c>
    </row>
    <row r="20" spans="1:1" ht="18">
      <c r="A20" s="23" t="s">
        <v>101</v>
      </c>
    </row>
    <row r="21" spans="1:1">
      <c r="A21" s="24" t="s">
        <v>88</v>
      </c>
    </row>
    <row r="22" spans="1:1">
      <c r="A22" s="24" t="s">
        <v>89</v>
      </c>
    </row>
    <row r="23" spans="1:1" ht="18">
      <c r="A23" s="24" t="s">
        <v>102</v>
      </c>
    </row>
    <row r="24" spans="1:1">
      <c r="A24" s="24" t="s">
        <v>90</v>
      </c>
    </row>
    <row r="25" spans="1:1">
      <c r="A25" s="24" t="s">
        <v>91</v>
      </c>
    </row>
    <row r="26" spans="1:1">
      <c r="A26" s="24" t="s">
        <v>92</v>
      </c>
    </row>
    <row r="27" spans="1:1" ht="18">
      <c r="A27" s="26" t="s">
        <v>103</v>
      </c>
    </row>
    <row r="28" spans="1:1">
      <c r="A28" s="24" t="s">
        <v>93</v>
      </c>
    </row>
    <row r="29" spans="1:1" ht="18">
      <c r="A29" s="26" t="s">
        <v>104</v>
      </c>
    </row>
    <row r="30" spans="1:1" ht="18">
      <c r="A30" s="24" t="s">
        <v>105</v>
      </c>
    </row>
    <row r="31" spans="1:1" ht="18">
      <c r="A31" s="24" t="s">
        <v>106</v>
      </c>
    </row>
    <row r="32" spans="1:1">
      <c r="A32" s="24" t="s">
        <v>94</v>
      </c>
    </row>
    <row r="33" spans="1:1">
      <c r="A33" s="24" t="s">
        <v>95</v>
      </c>
    </row>
    <row r="34" spans="1:1">
      <c r="A34" s="24" t="s">
        <v>96</v>
      </c>
    </row>
  </sheetData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3"/>
  <sheetViews>
    <sheetView workbookViewId="0">
      <pane ySplit="1" topLeftCell="A2" activePane="bottomLeft" state="frozen"/>
      <selection pane="bottomLeft" activeCell="B3" sqref="B3"/>
    </sheetView>
  </sheetViews>
  <sheetFormatPr defaultRowHeight="16.5"/>
  <cols>
    <col min="1" max="1" width="6" bestFit="1" customWidth="1"/>
    <col min="2" max="2" width="8.125" bestFit="1" customWidth="1"/>
    <col min="3" max="3" width="12.625" bestFit="1" customWidth="1"/>
    <col min="4" max="5" width="6" bestFit="1" customWidth="1"/>
    <col min="6" max="6" width="8.5" customWidth="1"/>
    <col min="7" max="9" width="6" bestFit="1" customWidth="1"/>
    <col min="10" max="10" width="8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0">
      <c r="A2" s="3" t="s">
        <v>10</v>
      </c>
      <c r="B2" s="4" t="s">
        <v>11</v>
      </c>
      <c r="C2" s="4" t="s">
        <v>12</v>
      </c>
      <c r="D2" s="5" t="s">
        <v>13</v>
      </c>
      <c r="E2" s="5" t="s">
        <v>14</v>
      </c>
      <c r="F2" s="6">
        <v>31111</v>
      </c>
      <c r="G2" s="7" t="s">
        <v>15</v>
      </c>
      <c r="H2" s="7">
        <v>4</v>
      </c>
      <c r="I2" s="7">
        <f t="shared" ref="I2:I7" ca="1" si="0">YEAR(TODAY())-YEAR(F2)</f>
        <v>32</v>
      </c>
      <c r="J2" s="8">
        <f t="shared" ref="J2:J7" ca="1" si="1">IF(E2="主任",40000,30000)+H2*5000+I2*50</f>
        <v>61600</v>
      </c>
    </row>
    <row r="3" spans="1:10">
      <c r="A3" s="3" t="s">
        <v>16</v>
      </c>
      <c r="B3" s="4" t="s">
        <v>17</v>
      </c>
      <c r="C3" s="4" t="s">
        <v>12</v>
      </c>
      <c r="D3" s="5" t="s">
        <v>13</v>
      </c>
      <c r="E3" s="5" t="s">
        <v>18</v>
      </c>
      <c r="F3" s="6">
        <v>30654</v>
      </c>
      <c r="G3" s="7" t="s">
        <v>15</v>
      </c>
      <c r="H3" s="7">
        <v>3</v>
      </c>
      <c r="I3" s="7">
        <f t="shared" ca="1" si="0"/>
        <v>34</v>
      </c>
      <c r="J3" s="8">
        <f t="shared" ca="1" si="1"/>
        <v>46700</v>
      </c>
    </row>
    <row r="4" spans="1:10">
      <c r="A4" s="3" t="s">
        <v>19</v>
      </c>
      <c r="B4" s="4" t="s">
        <v>20</v>
      </c>
      <c r="C4" s="4" t="s">
        <v>12</v>
      </c>
      <c r="D4" s="5" t="s">
        <v>13</v>
      </c>
      <c r="E4" s="5" t="s">
        <v>18</v>
      </c>
      <c r="F4" s="6">
        <v>26146</v>
      </c>
      <c r="G4" s="7" t="s">
        <v>15</v>
      </c>
      <c r="H4" s="7">
        <v>4</v>
      </c>
      <c r="I4" s="7">
        <f t="shared" ca="1" si="0"/>
        <v>46</v>
      </c>
      <c r="J4" s="8">
        <f t="shared" ca="1" si="1"/>
        <v>52300</v>
      </c>
    </row>
    <row r="5" spans="1:10">
      <c r="A5" s="3" t="s">
        <v>32</v>
      </c>
      <c r="B5" s="4" t="s">
        <v>33</v>
      </c>
      <c r="C5" s="4" t="s">
        <v>34</v>
      </c>
      <c r="D5" s="5" t="s">
        <v>35</v>
      </c>
      <c r="E5" s="5" t="s">
        <v>18</v>
      </c>
      <c r="F5" s="6">
        <v>32024</v>
      </c>
      <c r="G5" s="7" t="s">
        <v>29</v>
      </c>
      <c r="H5" s="7">
        <v>4</v>
      </c>
      <c r="I5" s="7">
        <f t="shared" ca="1" si="0"/>
        <v>30</v>
      </c>
      <c r="J5" s="8">
        <f t="shared" ca="1" si="1"/>
        <v>51500</v>
      </c>
    </row>
    <row r="6" spans="1:10">
      <c r="A6" s="3" t="s">
        <v>41</v>
      </c>
      <c r="B6" s="4" t="s">
        <v>42</v>
      </c>
      <c r="C6" s="4" t="s">
        <v>12</v>
      </c>
      <c r="D6" s="5" t="s">
        <v>43</v>
      </c>
      <c r="E6" s="5" t="s">
        <v>14</v>
      </c>
      <c r="F6" s="6">
        <v>29461</v>
      </c>
      <c r="G6" s="7" t="s">
        <v>15</v>
      </c>
      <c r="H6" s="7">
        <v>3</v>
      </c>
      <c r="I6" s="7">
        <f t="shared" ca="1" si="0"/>
        <v>37</v>
      </c>
      <c r="J6" s="8">
        <f t="shared" ca="1" si="1"/>
        <v>56850</v>
      </c>
    </row>
    <row r="7" spans="1:10">
      <c r="A7" s="3" t="s">
        <v>44</v>
      </c>
      <c r="B7" s="4" t="s">
        <v>45</v>
      </c>
      <c r="C7" s="4" t="s">
        <v>12</v>
      </c>
      <c r="D7" s="5" t="s">
        <v>43</v>
      </c>
      <c r="E7" s="5" t="s">
        <v>18</v>
      </c>
      <c r="F7" s="6">
        <v>28732</v>
      </c>
      <c r="G7" s="7" t="s">
        <v>29</v>
      </c>
      <c r="H7" s="7">
        <v>2</v>
      </c>
      <c r="I7" s="7">
        <f t="shared" ca="1" si="0"/>
        <v>39</v>
      </c>
      <c r="J7" s="8">
        <f t="shared" ca="1" si="1"/>
        <v>41950</v>
      </c>
    </row>
    <row r="8" spans="1:10">
      <c r="A8" s="3" t="s">
        <v>21</v>
      </c>
      <c r="B8" s="15" t="s">
        <v>49</v>
      </c>
      <c r="C8" s="4" t="s">
        <v>12</v>
      </c>
      <c r="D8" s="5" t="s">
        <v>23</v>
      </c>
      <c r="E8" s="5" t="s">
        <v>14</v>
      </c>
      <c r="F8" s="6">
        <v>26823</v>
      </c>
      <c r="G8" s="7" t="s">
        <v>15</v>
      </c>
      <c r="H8" s="7">
        <v>4</v>
      </c>
      <c r="I8" s="7">
        <f t="shared" ref="I8:I13" ca="1" si="2">YEAR(TODAY())-YEAR(F8)</f>
        <v>44</v>
      </c>
      <c r="J8" s="8">
        <f t="shared" ref="J8:J13" ca="1" si="3">IF(E8="主任",40000,30000)+H8*5000+I8*50</f>
        <v>62200</v>
      </c>
    </row>
    <row r="9" spans="1:10">
      <c r="A9" s="3" t="s">
        <v>24</v>
      </c>
      <c r="B9" s="4" t="s">
        <v>25</v>
      </c>
      <c r="C9" s="4" t="s">
        <v>26</v>
      </c>
      <c r="D9" s="5" t="s">
        <v>23</v>
      </c>
      <c r="E9" s="5" t="s">
        <v>18</v>
      </c>
      <c r="F9" s="6">
        <v>29927</v>
      </c>
      <c r="G9" s="7" t="s">
        <v>15</v>
      </c>
      <c r="H9" s="7">
        <v>5</v>
      </c>
      <c r="I9" s="7">
        <f t="shared" ca="1" si="2"/>
        <v>36</v>
      </c>
      <c r="J9" s="8">
        <f t="shared" ca="1" si="3"/>
        <v>56800</v>
      </c>
    </row>
    <row r="10" spans="1:10">
      <c r="A10" s="3" t="s">
        <v>27</v>
      </c>
      <c r="B10" s="4" t="s">
        <v>28</v>
      </c>
      <c r="C10" s="4" t="s">
        <v>22</v>
      </c>
      <c r="D10" s="5" t="s">
        <v>23</v>
      </c>
      <c r="E10" s="5" t="s">
        <v>18</v>
      </c>
      <c r="F10" s="6">
        <v>32279</v>
      </c>
      <c r="G10" s="7" t="s">
        <v>29</v>
      </c>
      <c r="H10" s="7">
        <v>4</v>
      </c>
      <c r="I10" s="7">
        <f t="shared" ca="1" si="2"/>
        <v>29</v>
      </c>
      <c r="J10" s="8">
        <f t="shared" ca="1" si="3"/>
        <v>51450</v>
      </c>
    </row>
    <row r="11" spans="1:10">
      <c r="A11" s="3" t="s">
        <v>30</v>
      </c>
      <c r="B11" s="4" t="s">
        <v>31</v>
      </c>
      <c r="C11" s="4" t="s">
        <v>22</v>
      </c>
      <c r="D11" s="5" t="s">
        <v>23</v>
      </c>
      <c r="E11" s="5" t="s">
        <v>18</v>
      </c>
      <c r="F11" s="6">
        <v>30441</v>
      </c>
      <c r="G11" s="7" t="s">
        <v>29</v>
      </c>
      <c r="H11" s="7">
        <v>3</v>
      </c>
      <c r="I11" s="7">
        <f t="shared" ca="1" si="2"/>
        <v>34</v>
      </c>
      <c r="J11" s="8">
        <f t="shared" ca="1" si="3"/>
        <v>46700</v>
      </c>
    </row>
    <row r="12" spans="1:10">
      <c r="A12" s="3" t="s">
        <v>36</v>
      </c>
      <c r="B12" s="4" t="s">
        <v>37</v>
      </c>
      <c r="C12" s="4" t="s">
        <v>26</v>
      </c>
      <c r="D12" s="5" t="s">
        <v>35</v>
      </c>
      <c r="E12" s="5" t="s">
        <v>38</v>
      </c>
      <c r="F12" s="6">
        <v>29533</v>
      </c>
      <c r="G12" s="7" t="s">
        <v>15</v>
      </c>
      <c r="H12" s="7">
        <v>4</v>
      </c>
      <c r="I12" s="7">
        <f t="shared" ca="1" si="2"/>
        <v>37</v>
      </c>
      <c r="J12" s="8">
        <f t="shared" ca="1" si="3"/>
        <v>51850</v>
      </c>
    </row>
    <row r="13" spans="1:10">
      <c r="A13" s="3" t="s">
        <v>39</v>
      </c>
      <c r="B13" s="4" t="s">
        <v>40</v>
      </c>
      <c r="C13" s="4" t="s">
        <v>22</v>
      </c>
      <c r="D13" s="5" t="s">
        <v>23</v>
      </c>
      <c r="E13" s="5" t="s">
        <v>18</v>
      </c>
      <c r="F13" s="6">
        <v>32490</v>
      </c>
      <c r="G13" s="7" t="s">
        <v>29</v>
      </c>
      <c r="H13" s="7">
        <v>4</v>
      </c>
      <c r="I13" s="7">
        <f t="shared" ca="1" si="2"/>
        <v>29</v>
      </c>
      <c r="J13" s="8">
        <f t="shared" ca="1" si="3"/>
        <v>51450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14"/>
  <sheetViews>
    <sheetView tabSelected="1" workbookViewId="0">
      <selection activeCell="D32" sqref="D32"/>
    </sheetView>
  </sheetViews>
  <sheetFormatPr defaultRowHeight="16.5"/>
  <sheetData>
    <row r="1" spans="1:1" ht="18.75">
      <c r="A1" s="22" t="s">
        <v>73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10" spans="1:1">
      <c r="A10" s="17" t="s">
        <v>56</v>
      </c>
    </row>
    <row r="11" spans="1:1">
      <c r="A11" s="17"/>
    </row>
    <row r="12" spans="1:1" ht="18">
      <c r="A12" t="s">
        <v>66</v>
      </c>
    </row>
    <row r="13" spans="1:1" ht="18">
      <c r="A13" t="s">
        <v>67</v>
      </c>
    </row>
    <row r="14" spans="1:1">
      <c r="A14" t="s">
        <v>68</v>
      </c>
    </row>
  </sheetData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M1" sqref="M1"/>
    </sheetView>
  </sheetViews>
  <sheetFormatPr defaultRowHeight="16.5"/>
  <cols>
    <col min="1" max="1" width="6.25" bestFit="1" customWidth="1"/>
    <col min="2" max="2" width="8.25" bestFit="1" customWidth="1"/>
    <col min="3" max="5" width="6.25" bestFit="1" customWidth="1"/>
    <col min="6" max="6" width="8.625" bestFit="1" customWidth="1"/>
    <col min="7" max="9" width="6.25" bestFit="1" customWidth="1"/>
    <col min="10" max="10" width="8.25" bestFit="1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M1" s="17" t="s">
        <v>56</v>
      </c>
    </row>
    <row r="2" spans="1:14">
      <c r="A2" s="3" t="s">
        <v>21</v>
      </c>
      <c r="B2" s="15" t="s">
        <v>48</v>
      </c>
      <c r="C2" s="4" t="s">
        <v>12</v>
      </c>
      <c r="D2" s="5" t="s">
        <v>23</v>
      </c>
      <c r="E2" s="5" t="s">
        <v>14</v>
      </c>
      <c r="F2" s="6">
        <v>26823</v>
      </c>
      <c r="G2" s="7" t="s">
        <v>15</v>
      </c>
      <c r="H2" s="7">
        <v>4</v>
      </c>
      <c r="I2" s="7">
        <f t="shared" ref="I2:I13" ca="1" si="0">YEAR(TODAY())-YEAR(F2)</f>
        <v>44</v>
      </c>
      <c r="J2" s="8">
        <f t="shared" ref="J2:J13" ca="1" si="1">IF(E2="主任",40000,30000)+H2*5000+I2*50</f>
        <v>62200</v>
      </c>
      <c r="K2" s="14"/>
    </row>
    <row r="3" spans="1:14" ht="17.25">
      <c r="A3" s="3" t="s">
        <v>10</v>
      </c>
      <c r="B3" s="4" t="s">
        <v>11</v>
      </c>
      <c r="C3" s="4" t="s">
        <v>12</v>
      </c>
      <c r="D3" s="5" t="s">
        <v>13</v>
      </c>
      <c r="E3" s="5" t="s">
        <v>14</v>
      </c>
      <c r="F3" s="6">
        <v>31111</v>
      </c>
      <c r="G3" s="7" t="s">
        <v>15</v>
      </c>
      <c r="H3" s="7">
        <v>4</v>
      </c>
      <c r="I3" s="7">
        <f t="shared" ca="1" si="0"/>
        <v>32</v>
      </c>
      <c r="J3" s="8">
        <f t="shared" ca="1" si="1"/>
        <v>61600</v>
      </c>
      <c r="K3" s="14"/>
      <c r="M3" s="19" t="s">
        <v>63</v>
      </c>
      <c r="N3" s="19"/>
    </row>
    <row r="4" spans="1:14">
      <c r="A4" s="3" t="s">
        <v>41</v>
      </c>
      <c r="B4" s="4" t="s">
        <v>42</v>
      </c>
      <c r="C4" s="4" t="s">
        <v>12</v>
      </c>
      <c r="D4" s="5" t="s">
        <v>43</v>
      </c>
      <c r="E4" s="5" t="s">
        <v>14</v>
      </c>
      <c r="F4" s="6">
        <v>29461</v>
      </c>
      <c r="G4" s="7" t="s">
        <v>15</v>
      </c>
      <c r="H4" s="7">
        <v>3</v>
      </c>
      <c r="I4" s="7">
        <f t="shared" ca="1" si="0"/>
        <v>37</v>
      </c>
      <c r="J4" s="8">
        <f t="shared" ca="1" si="1"/>
        <v>56850</v>
      </c>
      <c r="K4" s="14"/>
      <c r="M4" s="18" t="s">
        <v>57</v>
      </c>
    </row>
    <row r="5" spans="1:14">
      <c r="A5" s="3" t="s">
        <v>24</v>
      </c>
      <c r="B5" s="4" t="s">
        <v>25</v>
      </c>
      <c r="C5" s="4" t="s">
        <v>26</v>
      </c>
      <c r="D5" s="5" t="s">
        <v>23</v>
      </c>
      <c r="E5" s="5" t="s">
        <v>18</v>
      </c>
      <c r="F5" s="6">
        <v>29927</v>
      </c>
      <c r="G5" s="7" t="s">
        <v>15</v>
      </c>
      <c r="H5" s="7">
        <v>5</v>
      </c>
      <c r="I5" s="7">
        <f t="shared" ca="1" si="0"/>
        <v>36</v>
      </c>
      <c r="J5" s="8">
        <f t="shared" ca="1" si="1"/>
        <v>56800</v>
      </c>
      <c r="K5" s="14"/>
      <c r="M5" s="18" t="s">
        <v>58</v>
      </c>
    </row>
    <row r="6" spans="1:14">
      <c r="A6" s="3" t="s">
        <v>19</v>
      </c>
      <c r="B6" s="4" t="s">
        <v>20</v>
      </c>
      <c r="C6" s="4" t="s">
        <v>12</v>
      </c>
      <c r="D6" s="5" t="s">
        <v>13</v>
      </c>
      <c r="E6" s="5" t="s">
        <v>18</v>
      </c>
      <c r="F6" s="6">
        <v>26146</v>
      </c>
      <c r="G6" s="7" t="s">
        <v>15</v>
      </c>
      <c r="H6" s="7">
        <v>4</v>
      </c>
      <c r="I6" s="7">
        <f t="shared" ca="1" si="0"/>
        <v>46</v>
      </c>
      <c r="J6" s="8">
        <f t="shared" ca="1" si="1"/>
        <v>52300</v>
      </c>
      <c r="K6" s="14"/>
      <c r="M6" s="18" t="s">
        <v>59</v>
      </c>
    </row>
    <row r="7" spans="1:14">
      <c r="A7" s="3" t="s">
        <v>36</v>
      </c>
      <c r="B7" s="4" t="s">
        <v>37</v>
      </c>
      <c r="C7" s="4" t="s">
        <v>26</v>
      </c>
      <c r="D7" s="5" t="s">
        <v>35</v>
      </c>
      <c r="E7" s="5" t="s">
        <v>38</v>
      </c>
      <c r="F7" s="6">
        <v>29533</v>
      </c>
      <c r="G7" s="7" t="s">
        <v>15</v>
      </c>
      <c r="H7" s="7">
        <v>4</v>
      </c>
      <c r="I7" s="7">
        <f t="shared" ca="1" si="0"/>
        <v>37</v>
      </c>
      <c r="J7" s="8">
        <f t="shared" ca="1" si="1"/>
        <v>51850</v>
      </c>
      <c r="K7" s="14"/>
      <c r="M7" s="18" t="s">
        <v>60</v>
      </c>
    </row>
    <row r="8" spans="1:14">
      <c r="A8" s="3" t="s">
        <v>32</v>
      </c>
      <c r="B8" s="4" t="s">
        <v>33</v>
      </c>
      <c r="C8" s="4" t="s">
        <v>34</v>
      </c>
      <c r="D8" s="5" t="s">
        <v>35</v>
      </c>
      <c r="E8" s="5" t="s">
        <v>18</v>
      </c>
      <c r="F8" s="6">
        <v>32024</v>
      </c>
      <c r="G8" s="7" t="s">
        <v>29</v>
      </c>
      <c r="H8" s="7">
        <v>4</v>
      </c>
      <c r="I8" s="7">
        <f t="shared" ca="1" si="0"/>
        <v>30</v>
      </c>
      <c r="J8" s="8">
        <f t="shared" ca="1" si="1"/>
        <v>51500</v>
      </c>
      <c r="K8" s="14"/>
      <c r="M8" s="18" t="s">
        <v>61</v>
      </c>
    </row>
    <row r="9" spans="1:14">
      <c r="A9" s="3" t="s">
        <v>27</v>
      </c>
      <c r="B9" s="4" t="s">
        <v>28</v>
      </c>
      <c r="C9" s="4" t="s">
        <v>22</v>
      </c>
      <c r="D9" s="5" t="s">
        <v>23</v>
      </c>
      <c r="E9" s="5" t="s">
        <v>18</v>
      </c>
      <c r="F9" s="6">
        <v>32279</v>
      </c>
      <c r="G9" s="7" t="s">
        <v>29</v>
      </c>
      <c r="H9" s="7">
        <v>4</v>
      </c>
      <c r="I9" s="7">
        <f t="shared" ca="1" si="0"/>
        <v>29</v>
      </c>
      <c r="J9" s="8">
        <f t="shared" ca="1" si="1"/>
        <v>51450</v>
      </c>
      <c r="K9" s="14"/>
      <c r="M9" t="s">
        <v>62</v>
      </c>
    </row>
    <row r="10" spans="1:14">
      <c r="A10" s="3" t="s">
        <v>39</v>
      </c>
      <c r="B10" s="4" t="s">
        <v>40</v>
      </c>
      <c r="C10" s="4" t="s">
        <v>22</v>
      </c>
      <c r="D10" s="5" t="s">
        <v>23</v>
      </c>
      <c r="E10" s="5" t="s">
        <v>18</v>
      </c>
      <c r="F10" s="6">
        <v>32490</v>
      </c>
      <c r="G10" s="7" t="s">
        <v>29</v>
      </c>
      <c r="H10" s="7">
        <v>4</v>
      </c>
      <c r="I10" s="7">
        <f t="shared" ca="1" si="0"/>
        <v>29</v>
      </c>
      <c r="J10" s="8">
        <f t="shared" ca="1" si="1"/>
        <v>51450</v>
      </c>
      <c r="K10" s="14"/>
    </row>
    <row r="11" spans="1:14">
      <c r="A11" s="3" t="s">
        <v>16</v>
      </c>
      <c r="B11" s="4" t="s">
        <v>17</v>
      </c>
      <c r="C11" s="4" t="s">
        <v>12</v>
      </c>
      <c r="D11" s="5" t="s">
        <v>13</v>
      </c>
      <c r="E11" s="5" t="s">
        <v>18</v>
      </c>
      <c r="F11" s="6">
        <v>30654</v>
      </c>
      <c r="G11" s="7" t="s">
        <v>15</v>
      </c>
      <c r="H11" s="7">
        <v>3</v>
      </c>
      <c r="I11" s="7">
        <f t="shared" ca="1" si="0"/>
        <v>34</v>
      </c>
      <c r="J11" s="8">
        <f t="shared" ca="1" si="1"/>
        <v>46700</v>
      </c>
      <c r="K11" s="14"/>
    </row>
    <row r="12" spans="1:14">
      <c r="A12" s="3" t="s">
        <v>30</v>
      </c>
      <c r="B12" s="4" t="s">
        <v>31</v>
      </c>
      <c r="C12" s="4" t="s">
        <v>22</v>
      </c>
      <c r="D12" s="5" t="s">
        <v>23</v>
      </c>
      <c r="E12" s="5" t="s">
        <v>18</v>
      </c>
      <c r="F12" s="6">
        <v>30441</v>
      </c>
      <c r="G12" s="7" t="s">
        <v>29</v>
      </c>
      <c r="H12" s="7">
        <v>3</v>
      </c>
      <c r="I12" s="7">
        <f t="shared" ca="1" si="0"/>
        <v>34</v>
      </c>
      <c r="J12" s="8">
        <f t="shared" ca="1" si="1"/>
        <v>46700</v>
      </c>
      <c r="K12" s="14"/>
    </row>
    <row r="13" spans="1:14">
      <c r="A13" s="3" t="s">
        <v>44</v>
      </c>
      <c r="B13" s="4" t="s">
        <v>45</v>
      </c>
      <c r="C13" s="4" t="s">
        <v>12</v>
      </c>
      <c r="D13" s="5" t="s">
        <v>43</v>
      </c>
      <c r="E13" s="5" t="s">
        <v>18</v>
      </c>
      <c r="F13" s="6">
        <v>28732</v>
      </c>
      <c r="G13" s="7" t="s">
        <v>29</v>
      </c>
      <c r="H13" s="7">
        <v>2</v>
      </c>
      <c r="I13" s="7">
        <f t="shared" ca="1" si="0"/>
        <v>39</v>
      </c>
      <c r="J13" s="8">
        <f t="shared" ca="1" si="1"/>
        <v>41950</v>
      </c>
      <c r="K13" s="14"/>
    </row>
  </sheetData>
  <sortState ref="A2:J13">
    <sortCondition descending="1" ref="J2"/>
  </sortState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I1" sqref="I1"/>
    </sheetView>
  </sheetViews>
  <sheetFormatPr defaultRowHeight="16.5"/>
  <cols>
    <col min="1" max="1" width="6" bestFit="1" customWidth="1"/>
    <col min="2" max="2" width="8.125" bestFit="1" customWidth="1"/>
    <col min="3" max="5" width="6" bestFit="1" customWidth="1"/>
    <col min="6" max="6" width="8.5" customWidth="1"/>
    <col min="7" max="9" width="6" bestFit="1" customWidth="1"/>
    <col min="10" max="10" width="8" bestFit="1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3" ht="18">
      <c r="A2" s="3" t="s">
        <v>41</v>
      </c>
      <c r="B2" s="4" t="s">
        <v>42</v>
      </c>
      <c r="C2" s="4" t="s">
        <v>12</v>
      </c>
      <c r="D2" s="5" t="s">
        <v>43</v>
      </c>
      <c r="E2" s="5" t="s">
        <v>14</v>
      </c>
      <c r="F2" s="6">
        <v>29461</v>
      </c>
      <c r="G2" s="7" t="s">
        <v>15</v>
      </c>
      <c r="H2" s="7">
        <v>3</v>
      </c>
      <c r="I2" s="7">
        <f t="shared" ref="I2:I13" ca="1" si="0">YEAR(TODAY())-YEAR(F2)</f>
        <v>37</v>
      </c>
      <c r="J2" s="8">
        <f t="shared" ref="J2:J13" ca="1" si="1">IF(E2="主任",40000,30000)+H2*5000+I2*50</f>
        <v>56850</v>
      </c>
      <c r="M2" s="13" t="s">
        <v>64</v>
      </c>
    </row>
    <row r="3" spans="1:13">
      <c r="A3" s="3" t="s">
        <v>44</v>
      </c>
      <c r="B3" s="4" t="s">
        <v>45</v>
      </c>
      <c r="C3" s="4" t="s">
        <v>12</v>
      </c>
      <c r="D3" s="5" t="s">
        <v>43</v>
      </c>
      <c r="E3" s="5" t="s">
        <v>18</v>
      </c>
      <c r="F3" s="6">
        <v>28732</v>
      </c>
      <c r="G3" s="7" t="s">
        <v>29</v>
      </c>
      <c r="H3" s="7">
        <v>2</v>
      </c>
      <c r="I3" s="7">
        <f t="shared" ca="1" si="0"/>
        <v>39</v>
      </c>
      <c r="J3" s="8">
        <f t="shared" ca="1" si="1"/>
        <v>41950</v>
      </c>
    </row>
    <row r="4" spans="1:13">
      <c r="A4" s="3" t="s">
        <v>10</v>
      </c>
      <c r="B4" s="4" t="s">
        <v>11</v>
      </c>
      <c r="C4" s="4" t="s">
        <v>12</v>
      </c>
      <c r="D4" s="5" t="s">
        <v>13</v>
      </c>
      <c r="E4" s="5" t="s">
        <v>14</v>
      </c>
      <c r="F4" s="6">
        <v>31111</v>
      </c>
      <c r="G4" s="7" t="s">
        <v>15</v>
      </c>
      <c r="H4" s="7">
        <v>4</v>
      </c>
      <c r="I4" s="7">
        <f t="shared" ca="1" si="0"/>
        <v>32</v>
      </c>
      <c r="J4" s="8">
        <f t="shared" ca="1" si="1"/>
        <v>61600</v>
      </c>
    </row>
    <row r="5" spans="1:13">
      <c r="A5" s="3" t="s">
        <v>19</v>
      </c>
      <c r="B5" s="4" t="s">
        <v>20</v>
      </c>
      <c r="C5" s="4" t="s">
        <v>12</v>
      </c>
      <c r="D5" s="5" t="s">
        <v>13</v>
      </c>
      <c r="E5" s="5" t="s">
        <v>18</v>
      </c>
      <c r="F5" s="6">
        <v>26146</v>
      </c>
      <c r="G5" s="7" t="s">
        <v>15</v>
      </c>
      <c r="H5" s="7">
        <v>4</v>
      </c>
      <c r="I5" s="7">
        <f t="shared" ca="1" si="0"/>
        <v>46</v>
      </c>
      <c r="J5" s="8">
        <f t="shared" ca="1" si="1"/>
        <v>52300</v>
      </c>
    </row>
    <row r="6" spans="1:13">
      <c r="A6" s="3" t="s">
        <v>16</v>
      </c>
      <c r="B6" s="4" t="s">
        <v>17</v>
      </c>
      <c r="C6" s="4" t="s">
        <v>12</v>
      </c>
      <c r="D6" s="5" t="s">
        <v>13</v>
      </c>
      <c r="E6" s="5" t="s">
        <v>18</v>
      </c>
      <c r="F6" s="6">
        <v>30654</v>
      </c>
      <c r="G6" s="7" t="s">
        <v>15</v>
      </c>
      <c r="H6" s="7">
        <v>3</v>
      </c>
      <c r="I6" s="7">
        <f t="shared" ca="1" si="0"/>
        <v>34</v>
      </c>
      <c r="J6" s="8">
        <f t="shared" ca="1" si="1"/>
        <v>46700</v>
      </c>
    </row>
    <row r="7" spans="1:13">
      <c r="A7" s="3" t="s">
        <v>21</v>
      </c>
      <c r="B7" s="15" t="s">
        <v>48</v>
      </c>
      <c r="C7" s="4" t="s">
        <v>12</v>
      </c>
      <c r="D7" s="5" t="s">
        <v>23</v>
      </c>
      <c r="E7" s="5" t="s">
        <v>14</v>
      </c>
      <c r="F7" s="6">
        <v>26823</v>
      </c>
      <c r="G7" s="7" t="s">
        <v>15</v>
      </c>
      <c r="H7" s="7">
        <v>4</v>
      </c>
      <c r="I7" s="7">
        <f t="shared" ca="1" si="0"/>
        <v>44</v>
      </c>
      <c r="J7" s="8">
        <f t="shared" ca="1" si="1"/>
        <v>62200</v>
      </c>
    </row>
    <row r="8" spans="1:13">
      <c r="A8" s="3" t="s">
        <v>32</v>
      </c>
      <c r="B8" s="4" t="s">
        <v>33</v>
      </c>
      <c r="C8" s="4" t="s">
        <v>34</v>
      </c>
      <c r="D8" s="5" t="s">
        <v>35</v>
      </c>
      <c r="E8" s="5" t="s">
        <v>18</v>
      </c>
      <c r="F8" s="6">
        <v>32024</v>
      </c>
      <c r="G8" s="7" t="s">
        <v>29</v>
      </c>
      <c r="H8" s="7">
        <v>4</v>
      </c>
      <c r="I8" s="7">
        <f t="shared" ca="1" si="0"/>
        <v>30</v>
      </c>
      <c r="J8" s="8">
        <f t="shared" ca="1" si="1"/>
        <v>51500</v>
      </c>
    </row>
    <row r="9" spans="1:13">
      <c r="A9" s="3" t="s">
        <v>36</v>
      </c>
      <c r="B9" s="4" t="s">
        <v>37</v>
      </c>
      <c r="C9" s="4" t="s">
        <v>26</v>
      </c>
      <c r="D9" s="5" t="s">
        <v>35</v>
      </c>
      <c r="E9" s="5" t="s">
        <v>38</v>
      </c>
      <c r="F9" s="6">
        <v>29533</v>
      </c>
      <c r="G9" s="7" t="s">
        <v>15</v>
      </c>
      <c r="H9" s="7">
        <v>4</v>
      </c>
      <c r="I9" s="7">
        <f t="shared" ca="1" si="0"/>
        <v>37</v>
      </c>
      <c r="J9" s="8">
        <f t="shared" ca="1" si="1"/>
        <v>51850</v>
      </c>
    </row>
    <row r="10" spans="1:13">
      <c r="A10" s="3" t="s">
        <v>24</v>
      </c>
      <c r="B10" s="4" t="s">
        <v>25</v>
      </c>
      <c r="C10" s="4" t="s">
        <v>26</v>
      </c>
      <c r="D10" s="5" t="s">
        <v>23</v>
      </c>
      <c r="E10" s="5" t="s">
        <v>18</v>
      </c>
      <c r="F10" s="6">
        <v>29927</v>
      </c>
      <c r="G10" s="7" t="s">
        <v>15</v>
      </c>
      <c r="H10" s="7">
        <v>5</v>
      </c>
      <c r="I10" s="7">
        <f t="shared" ca="1" si="0"/>
        <v>36</v>
      </c>
      <c r="J10" s="8">
        <f t="shared" ca="1" si="1"/>
        <v>56800</v>
      </c>
    </row>
    <row r="11" spans="1:13">
      <c r="A11" s="3" t="s">
        <v>30</v>
      </c>
      <c r="B11" s="4" t="s">
        <v>31</v>
      </c>
      <c r="C11" s="4" t="s">
        <v>22</v>
      </c>
      <c r="D11" s="5" t="s">
        <v>23</v>
      </c>
      <c r="E11" s="5" t="s">
        <v>18</v>
      </c>
      <c r="F11" s="6">
        <v>30441</v>
      </c>
      <c r="G11" s="7" t="s">
        <v>29</v>
      </c>
      <c r="H11" s="7">
        <v>3</v>
      </c>
      <c r="I11" s="7">
        <f t="shared" ca="1" si="0"/>
        <v>34</v>
      </c>
      <c r="J11" s="8">
        <f t="shared" ca="1" si="1"/>
        <v>46700</v>
      </c>
    </row>
    <row r="12" spans="1:13">
      <c r="A12" s="3" t="s">
        <v>27</v>
      </c>
      <c r="B12" s="4" t="s">
        <v>28</v>
      </c>
      <c r="C12" s="4" t="s">
        <v>22</v>
      </c>
      <c r="D12" s="5" t="s">
        <v>23</v>
      </c>
      <c r="E12" s="5" t="s">
        <v>18</v>
      </c>
      <c r="F12" s="6">
        <v>32279</v>
      </c>
      <c r="G12" s="7" t="s">
        <v>29</v>
      </c>
      <c r="H12" s="7">
        <v>4</v>
      </c>
      <c r="I12" s="7">
        <f t="shared" ca="1" si="0"/>
        <v>29</v>
      </c>
      <c r="J12" s="8">
        <f t="shared" ca="1" si="1"/>
        <v>51450</v>
      </c>
    </row>
    <row r="13" spans="1:13">
      <c r="A13" s="3" t="s">
        <v>39</v>
      </c>
      <c r="B13" s="4" t="s">
        <v>40</v>
      </c>
      <c r="C13" s="4" t="s">
        <v>22</v>
      </c>
      <c r="D13" s="5" t="s">
        <v>23</v>
      </c>
      <c r="E13" s="5" t="s">
        <v>18</v>
      </c>
      <c r="F13" s="6">
        <v>32490</v>
      </c>
      <c r="G13" s="7" t="s">
        <v>29</v>
      </c>
      <c r="H13" s="7">
        <v>4</v>
      </c>
      <c r="I13" s="7">
        <f t="shared" ca="1" si="0"/>
        <v>29</v>
      </c>
      <c r="J13" s="8">
        <f t="shared" ca="1" si="1"/>
        <v>51450</v>
      </c>
    </row>
  </sheetData>
  <sortState ref="A2:J13">
    <sortCondition ref="C2"/>
  </sortState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E33" sqref="E33"/>
    </sheetView>
  </sheetViews>
  <sheetFormatPr defaultRowHeight="16.5"/>
  <cols>
    <col min="1" max="1" width="6" bestFit="1" customWidth="1"/>
    <col min="2" max="2" width="8.125" bestFit="1" customWidth="1"/>
    <col min="3" max="5" width="6" bestFit="1" customWidth="1"/>
    <col min="6" max="6" width="8.5" customWidth="1"/>
    <col min="7" max="9" width="6" bestFit="1" customWidth="1"/>
    <col min="10" max="10" width="8" bestFit="1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4">
      <c r="A2" s="3" t="s">
        <v>21</v>
      </c>
      <c r="B2" s="15" t="s">
        <v>48</v>
      </c>
      <c r="C2" s="4" t="s">
        <v>12</v>
      </c>
      <c r="D2" s="5" t="s">
        <v>23</v>
      </c>
      <c r="E2" s="5" t="s">
        <v>14</v>
      </c>
      <c r="F2" s="6">
        <v>26823</v>
      </c>
      <c r="G2" s="7" t="s">
        <v>15</v>
      </c>
      <c r="H2" s="7">
        <v>4</v>
      </c>
      <c r="I2" s="7">
        <f t="shared" ref="I2:I13" ca="1" si="0">YEAR(TODAY())-YEAR(F2)</f>
        <v>44</v>
      </c>
      <c r="J2" s="8">
        <f t="shared" ref="J2:J13" ca="1" si="1">IF(E2="主任",40000,30000)+H2*5000+I2*50</f>
        <v>62200</v>
      </c>
    </row>
    <row r="3" spans="1:14">
      <c r="A3" s="3" t="s">
        <v>10</v>
      </c>
      <c r="B3" s="4" t="s">
        <v>11</v>
      </c>
      <c r="C3" s="4" t="s">
        <v>12</v>
      </c>
      <c r="D3" s="5" t="s">
        <v>13</v>
      </c>
      <c r="E3" s="5" t="s">
        <v>14</v>
      </c>
      <c r="F3" s="6">
        <v>31111</v>
      </c>
      <c r="G3" s="7" t="s">
        <v>15</v>
      </c>
      <c r="H3" s="7">
        <v>4</v>
      </c>
      <c r="I3" s="7">
        <f t="shared" ca="1" si="0"/>
        <v>32</v>
      </c>
      <c r="J3" s="8">
        <f t="shared" ca="1" si="1"/>
        <v>61600</v>
      </c>
    </row>
    <row r="4" spans="1:14">
      <c r="A4" s="3" t="s">
        <v>41</v>
      </c>
      <c r="B4" s="4" t="s">
        <v>42</v>
      </c>
      <c r="C4" s="4" t="s">
        <v>12</v>
      </c>
      <c r="D4" s="5" t="s">
        <v>43</v>
      </c>
      <c r="E4" s="5" t="s">
        <v>14</v>
      </c>
      <c r="F4" s="6">
        <v>29461</v>
      </c>
      <c r="G4" s="7" t="s">
        <v>15</v>
      </c>
      <c r="H4" s="7">
        <v>3</v>
      </c>
      <c r="I4" s="7">
        <f t="shared" ca="1" si="0"/>
        <v>37</v>
      </c>
      <c r="J4" s="8">
        <f t="shared" ca="1" si="1"/>
        <v>56850</v>
      </c>
    </row>
    <row r="5" spans="1:14">
      <c r="A5" s="3" t="s">
        <v>19</v>
      </c>
      <c r="B5" s="4" t="s">
        <v>20</v>
      </c>
      <c r="C5" s="4" t="s">
        <v>12</v>
      </c>
      <c r="D5" s="5" t="s">
        <v>13</v>
      </c>
      <c r="E5" s="5" t="s">
        <v>18</v>
      </c>
      <c r="F5" s="6">
        <v>26146</v>
      </c>
      <c r="G5" s="7" t="s">
        <v>15</v>
      </c>
      <c r="H5" s="7">
        <v>4</v>
      </c>
      <c r="I5" s="7">
        <f t="shared" ca="1" si="0"/>
        <v>46</v>
      </c>
      <c r="J5" s="8">
        <f t="shared" ca="1" si="1"/>
        <v>52300</v>
      </c>
    </row>
    <row r="6" spans="1:14">
      <c r="A6" s="3" t="s">
        <v>32</v>
      </c>
      <c r="B6" s="4" t="s">
        <v>33</v>
      </c>
      <c r="C6" s="4" t="s">
        <v>34</v>
      </c>
      <c r="D6" s="5" t="s">
        <v>35</v>
      </c>
      <c r="E6" s="5" t="s">
        <v>18</v>
      </c>
      <c r="F6" s="6">
        <v>32024</v>
      </c>
      <c r="G6" s="7" t="s">
        <v>29</v>
      </c>
      <c r="H6" s="7">
        <v>4</v>
      </c>
      <c r="I6" s="7">
        <f t="shared" ca="1" si="0"/>
        <v>30</v>
      </c>
      <c r="J6" s="8">
        <f t="shared" ca="1" si="1"/>
        <v>51500</v>
      </c>
    </row>
    <row r="7" spans="1:14">
      <c r="A7" s="3" t="s">
        <v>16</v>
      </c>
      <c r="B7" s="4" t="s">
        <v>17</v>
      </c>
      <c r="C7" s="4" t="s">
        <v>12</v>
      </c>
      <c r="D7" s="5" t="s">
        <v>13</v>
      </c>
      <c r="E7" s="5" t="s">
        <v>18</v>
      </c>
      <c r="F7" s="6">
        <v>30654</v>
      </c>
      <c r="G7" s="7" t="s">
        <v>15</v>
      </c>
      <c r="H7" s="7">
        <v>3</v>
      </c>
      <c r="I7" s="7">
        <f t="shared" ca="1" si="0"/>
        <v>34</v>
      </c>
      <c r="J7" s="8">
        <f t="shared" ca="1" si="1"/>
        <v>46700</v>
      </c>
    </row>
    <row r="8" spans="1:14">
      <c r="A8" s="3" t="s">
        <v>44</v>
      </c>
      <c r="B8" s="4" t="s">
        <v>45</v>
      </c>
      <c r="C8" s="4" t="s">
        <v>12</v>
      </c>
      <c r="D8" s="5" t="s">
        <v>43</v>
      </c>
      <c r="E8" s="5" t="s">
        <v>18</v>
      </c>
      <c r="F8" s="6">
        <v>28732</v>
      </c>
      <c r="G8" s="7" t="s">
        <v>29</v>
      </c>
      <c r="H8" s="7">
        <v>2</v>
      </c>
      <c r="I8" s="7">
        <f t="shared" ca="1" si="0"/>
        <v>39</v>
      </c>
      <c r="J8" s="8">
        <f t="shared" ca="1" si="1"/>
        <v>41950</v>
      </c>
    </row>
    <row r="9" spans="1:14">
      <c r="A9" s="3" t="s">
        <v>24</v>
      </c>
      <c r="B9" s="4" t="s">
        <v>25</v>
      </c>
      <c r="C9" s="4" t="s">
        <v>26</v>
      </c>
      <c r="D9" s="5" t="s">
        <v>23</v>
      </c>
      <c r="E9" s="5" t="s">
        <v>18</v>
      </c>
      <c r="F9" s="6">
        <v>29927</v>
      </c>
      <c r="G9" s="7" t="s">
        <v>15</v>
      </c>
      <c r="H9" s="7">
        <v>5</v>
      </c>
      <c r="I9" s="7">
        <f t="shared" ca="1" si="0"/>
        <v>36</v>
      </c>
      <c r="J9" s="8">
        <f t="shared" ca="1" si="1"/>
        <v>56800</v>
      </c>
    </row>
    <row r="10" spans="1:14">
      <c r="A10" s="3" t="s">
        <v>36</v>
      </c>
      <c r="B10" s="4" t="s">
        <v>37</v>
      </c>
      <c r="C10" s="4" t="s">
        <v>26</v>
      </c>
      <c r="D10" s="5" t="s">
        <v>35</v>
      </c>
      <c r="E10" s="5" t="s">
        <v>38</v>
      </c>
      <c r="F10" s="6">
        <v>29533</v>
      </c>
      <c r="G10" s="7" t="s">
        <v>15</v>
      </c>
      <c r="H10" s="7">
        <v>4</v>
      </c>
      <c r="I10" s="7">
        <f t="shared" ca="1" si="0"/>
        <v>37</v>
      </c>
      <c r="J10" s="8">
        <f t="shared" ca="1" si="1"/>
        <v>51850</v>
      </c>
    </row>
    <row r="11" spans="1:14">
      <c r="A11" s="3" t="s">
        <v>27</v>
      </c>
      <c r="B11" s="4" t="s">
        <v>28</v>
      </c>
      <c r="C11" s="4" t="s">
        <v>22</v>
      </c>
      <c r="D11" s="5" t="s">
        <v>23</v>
      </c>
      <c r="E11" s="5" t="s">
        <v>18</v>
      </c>
      <c r="F11" s="6">
        <v>32279</v>
      </c>
      <c r="G11" s="7" t="s">
        <v>29</v>
      </c>
      <c r="H11" s="7">
        <v>4</v>
      </c>
      <c r="I11" s="7">
        <f t="shared" ca="1" si="0"/>
        <v>29</v>
      </c>
      <c r="J11" s="8">
        <f t="shared" ca="1" si="1"/>
        <v>51450</v>
      </c>
    </row>
    <row r="12" spans="1:14">
      <c r="A12" s="3" t="s">
        <v>39</v>
      </c>
      <c r="B12" s="4" t="s">
        <v>40</v>
      </c>
      <c r="C12" s="4" t="s">
        <v>22</v>
      </c>
      <c r="D12" s="5" t="s">
        <v>23</v>
      </c>
      <c r="E12" s="5" t="s">
        <v>18</v>
      </c>
      <c r="F12" s="6">
        <v>32490</v>
      </c>
      <c r="G12" s="7" t="s">
        <v>29</v>
      </c>
      <c r="H12" s="7">
        <v>4</v>
      </c>
      <c r="I12" s="7">
        <f t="shared" ca="1" si="0"/>
        <v>29</v>
      </c>
      <c r="J12" s="8">
        <f t="shared" ca="1" si="1"/>
        <v>51450</v>
      </c>
    </row>
    <row r="13" spans="1:14">
      <c r="A13" s="3" t="s">
        <v>30</v>
      </c>
      <c r="B13" s="4" t="s">
        <v>31</v>
      </c>
      <c r="C13" s="4" t="s">
        <v>22</v>
      </c>
      <c r="D13" s="5" t="s">
        <v>23</v>
      </c>
      <c r="E13" s="5" t="s">
        <v>18</v>
      </c>
      <c r="F13" s="6">
        <v>30441</v>
      </c>
      <c r="G13" s="7" t="s">
        <v>29</v>
      </c>
      <c r="H13" s="7">
        <v>3</v>
      </c>
      <c r="I13" s="7">
        <f t="shared" ca="1" si="0"/>
        <v>34</v>
      </c>
      <c r="J13" s="8">
        <f t="shared" ca="1" si="1"/>
        <v>46700</v>
      </c>
    </row>
    <row r="14" spans="1:14" ht="26.25">
      <c r="M14" s="20"/>
      <c r="N14" s="21" t="s">
        <v>65</v>
      </c>
    </row>
  </sheetData>
  <sortState ref="A2:J13">
    <sortCondition ref="C2:C13"/>
    <sortCondition descending="1" ref="J2:J13"/>
  </sortState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2" sqref="B2"/>
    </sheetView>
  </sheetViews>
  <sheetFormatPr defaultRowHeight="16.5"/>
  <cols>
    <col min="1" max="1" width="6" bestFit="1" customWidth="1"/>
    <col min="2" max="2" width="8.125" bestFit="1" customWidth="1"/>
    <col min="3" max="5" width="6" bestFit="1" customWidth="1"/>
    <col min="6" max="6" width="8.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>
      <c r="A2" s="3" t="s">
        <v>10</v>
      </c>
      <c r="B2" s="9" t="s">
        <v>11</v>
      </c>
      <c r="C2" s="4" t="s">
        <v>12</v>
      </c>
      <c r="D2" s="5" t="s">
        <v>13</v>
      </c>
      <c r="E2" s="5" t="s">
        <v>14</v>
      </c>
      <c r="F2" s="6">
        <v>31111</v>
      </c>
    </row>
    <row r="3" spans="1:6">
      <c r="A3" s="3" t="s">
        <v>24</v>
      </c>
      <c r="B3" s="9" t="s">
        <v>25</v>
      </c>
      <c r="C3" s="4" t="s">
        <v>26</v>
      </c>
      <c r="D3" s="5" t="s">
        <v>23</v>
      </c>
      <c r="E3" s="5" t="s">
        <v>18</v>
      </c>
      <c r="F3" s="6">
        <v>29927</v>
      </c>
    </row>
    <row r="4" spans="1:6">
      <c r="A4" s="3" t="s">
        <v>19</v>
      </c>
      <c r="B4" s="11" t="s">
        <v>46</v>
      </c>
      <c r="C4" s="4" t="s">
        <v>12</v>
      </c>
      <c r="D4" s="5" t="s">
        <v>13</v>
      </c>
      <c r="E4" s="5" t="s">
        <v>18</v>
      </c>
      <c r="F4" s="6">
        <v>26146</v>
      </c>
    </row>
    <row r="5" spans="1:6">
      <c r="A5" s="3" t="s">
        <v>27</v>
      </c>
      <c r="B5" s="11" t="s">
        <v>28</v>
      </c>
      <c r="C5" s="4" t="s">
        <v>22</v>
      </c>
      <c r="D5" s="5" t="s">
        <v>23</v>
      </c>
      <c r="E5" s="5" t="s">
        <v>18</v>
      </c>
      <c r="F5" s="6">
        <v>32279</v>
      </c>
    </row>
    <row r="6" spans="1:6">
      <c r="A6" s="3" t="s">
        <v>41</v>
      </c>
      <c r="B6" s="11" t="s">
        <v>47</v>
      </c>
      <c r="C6" s="4" t="s">
        <v>12</v>
      </c>
      <c r="D6" s="5" t="s">
        <v>43</v>
      </c>
      <c r="E6" s="5" t="s">
        <v>14</v>
      </c>
      <c r="F6" s="6">
        <v>29461</v>
      </c>
    </row>
    <row r="7" spans="1:6">
      <c r="A7" s="3" t="s">
        <v>39</v>
      </c>
      <c r="B7" s="12" t="s">
        <v>40</v>
      </c>
      <c r="C7" s="4" t="s">
        <v>22</v>
      </c>
      <c r="D7" s="5" t="s">
        <v>23</v>
      </c>
      <c r="E7" s="5" t="s">
        <v>18</v>
      </c>
      <c r="F7" s="6">
        <v>29533</v>
      </c>
    </row>
    <row r="8" spans="1:6">
      <c r="A8" s="3" t="s">
        <v>16</v>
      </c>
      <c r="B8" s="10" t="s">
        <v>17</v>
      </c>
      <c r="C8" s="4" t="s">
        <v>12</v>
      </c>
      <c r="D8" s="5" t="s">
        <v>13</v>
      </c>
      <c r="E8" s="5" t="s">
        <v>18</v>
      </c>
      <c r="F8" s="6">
        <v>30654</v>
      </c>
    </row>
    <row r="9" spans="1:6">
      <c r="A9" s="3" t="s">
        <v>30</v>
      </c>
      <c r="B9" s="10" t="s">
        <v>31</v>
      </c>
      <c r="C9" s="4" t="s">
        <v>22</v>
      </c>
      <c r="D9" s="5" t="s">
        <v>23</v>
      </c>
      <c r="E9" s="5" t="s">
        <v>18</v>
      </c>
      <c r="F9" s="6">
        <v>30441</v>
      </c>
    </row>
    <row r="10" spans="1:6">
      <c r="A10" s="3" t="s">
        <v>21</v>
      </c>
      <c r="B10" s="15" t="s">
        <v>49</v>
      </c>
      <c r="C10" s="4" t="s">
        <v>12</v>
      </c>
      <c r="D10" s="5" t="s">
        <v>23</v>
      </c>
      <c r="E10" s="5" t="s">
        <v>14</v>
      </c>
      <c r="F10" s="6">
        <v>26823</v>
      </c>
    </row>
    <row r="11" spans="1:6">
      <c r="A11" s="3" t="s">
        <v>32</v>
      </c>
      <c r="B11" s="4" t="s">
        <v>33</v>
      </c>
      <c r="C11" s="4" t="s">
        <v>34</v>
      </c>
      <c r="D11" s="5" t="s">
        <v>35</v>
      </c>
      <c r="E11" s="5" t="s">
        <v>18</v>
      </c>
      <c r="F11" s="6">
        <v>32024</v>
      </c>
    </row>
    <row r="12" spans="1:6">
      <c r="A12" s="3" t="s">
        <v>36</v>
      </c>
      <c r="B12" s="4" t="s">
        <v>37</v>
      </c>
      <c r="C12" s="4" t="s">
        <v>26</v>
      </c>
      <c r="D12" s="5" t="s">
        <v>35</v>
      </c>
      <c r="E12" s="5" t="s">
        <v>38</v>
      </c>
      <c r="F12" s="6">
        <v>32490</v>
      </c>
    </row>
    <row r="13" spans="1:6">
      <c r="A13" s="3" t="s">
        <v>44</v>
      </c>
      <c r="B13" s="4" t="s">
        <v>45</v>
      </c>
      <c r="C13" s="4" t="s">
        <v>12</v>
      </c>
      <c r="D13" s="5" t="s">
        <v>43</v>
      </c>
      <c r="E13" s="5" t="s">
        <v>18</v>
      </c>
      <c r="F13" s="6">
        <v>28732</v>
      </c>
    </row>
  </sheetData>
  <sortState ref="A2:F13">
    <sortCondition sortBy="cellColor" ref="B2:B13" dxfId="3"/>
    <sortCondition sortBy="cellColor" ref="B2:B13" dxfId="2"/>
    <sortCondition sortBy="cellColor" ref="B2:B13" dxfId="1"/>
    <sortCondition sortBy="cellColor" ref="B2:B13" dxfId="0"/>
  </sortState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6"/>
  <sheetViews>
    <sheetView workbookViewId="0">
      <pane ySplit="1" topLeftCell="A2" activePane="bottomLeft" state="frozen"/>
      <selection pane="bottomLeft" activeCell="C2" sqref="C2"/>
    </sheetView>
  </sheetViews>
  <sheetFormatPr defaultRowHeight="16.5" outlineLevelRow="2"/>
  <cols>
    <col min="1" max="1" width="6" bestFit="1" customWidth="1"/>
    <col min="2" max="2" width="8.125" bestFit="1" customWidth="1"/>
    <col min="3" max="3" width="12.625" bestFit="1" customWidth="1"/>
    <col min="4" max="5" width="6" bestFit="1" customWidth="1"/>
    <col min="6" max="6" width="8.5" customWidth="1"/>
    <col min="7" max="9" width="6" bestFit="1" customWidth="1"/>
    <col min="10" max="10" width="8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0" outlineLevel="2">
      <c r="A2" s="3" t="s">
        <v>10</v>
      </c>
      <c r="B2" s="4" t="s">
        <v>11</v>
      </c>
      <c r="C2" s="4" t="s">
        <v>12</v>
      </c>
      <c r="D2" s="5" t="s">
        <v>13</v>
      </c>
      <c r="E2" s="5" t="s">
        <v>14</v>
      </c>
      <c r="F2" s="6">
        <v>31111</v>
      </c>
      <c r="G2" s="7" t="s">
        <v>15</v>
      </c>
      <c r="H2" s="7">
        <v>4</v>
      </c>
      <c r="I2" s="7">
        <f t="shared" ref="I2:I14" ca="1" si="0">YEAR(TODAY())-YEAR(F2)</f>
        <v>32</v>
      </c>
      <c r="J2" s="8">
        <f t="shared" ref="J2:J14" ca="1" si="1">IF(E2="主任",40000,30000)+H2*5000+I2*50</f>
        <v>61600</v>
      </c>
    </row>
    <row r="3" spans="1:10" outlineLevel="2">
      <c r="A3" s="3" t="s">
        <v>16</v>
      </c>
      <c r="B3" s="4" t="s">
        <v>17</v>
      </c>
      <c r="C3" s="4" t="s">
        <v>12</v>
      </c>
      <c r="D3" s="5" t="s">
        <v>13</v>
      </c>
      <c r="E3" s="5" t="s">
        <v>18</v>
      </c>
      <c r="F3" s="6">
        <v>30654</v>
      </c>
      <c r="G3" s="7" t="s">
        <v>15</v>
      </c>
      <c r="H3" s="7">
        <v>3</v>
      </c>
      <c r="I3" s="7">
        <f t="shared" ca="1" si="0"/>
        <v>34</v>
      </c>
      <c r="J3" s="8">
        <f t="shared" ca="1" si="1"/>
        <v>46700</v>
      </c>
    </row>
    <row r="4" spans="1:10" outlineLevel="2">
      <c r="A4" s="3" t="s">
        <v>19</v>
      </c>
      <c r="B4" s="4" t="s">
        <v>20</v>
      </c>
      <c r="C4" s="4" t="s">
        <v>12</v>
      </c>
      <c r="D4" s="5" t="s">
        <v>13</v>
      </c>
      <c r="E4" s="5" t="s">
        <v>18</v>
      </c>
      <c r="F4" s="6">
        <v>26146</v>
      </c>
      <c r="G4" s="7" t="s">
        <v>15</v>
      </c>
      <c r="H4" s="7">
        <v>4</v>
      </c>
      <c r="I4" s="7">
        <f t="shared" ca="1" si="0"/>
        <v>46</v>
      </c>
      <c r="J4" s="8">
        <f t="shared" ca="1" si="1"/>
        <v>52300</v>
      </c>
    </row>
    <row r="5" spans="1:10" outlineLevel="2">
      <c r="A5" s="3" t="s">
        <v>32</v>
      </c>
      <c r="B5" s="4" t="s">
        <v>33</v>
      </c>
      <c r="C5" s="4" t="s">
        <v>34</v>
      </c>
      <c r="D5" s="5" t="s">
        <v>35</v>
      </c>
      <c r="E5" s="5" t="s">
        <v>18</v>
      </c>
      <c r="F5" s="6">
        <v>32024</v>
      </c>
      <c r="G5" s="7" t="s">
        <v>29</v>
      </c>
      <c r="H5" s="7">
        <v>4</v>
      </c>
      <c r="I5" s="7">
        <f t="shared" ca="1" si="0"/>
        <v>30</v>
      </c>
      <c r="J5" s="8">
        <f t="shared" ca="1" si="1"/>
        <v>51500</v>
      </c>
    </row>
    <row r="6" spans="1:10" outlineLevel="2">
      <c r="A6" s="3" t="s">
        <v>41</v>
      </c>
      <c r="B6" s="4" t="s">
        <v>42</v>
      </c>
      <c r="C6" s="4" t="s">
        <v>12</v>
      </c>
      <c r="D6" s="5" t="s">
        <v>43</v>
      </c>
      <c r="E6" s="5" t="s">
        <v>14</v>
      </c>
      <c r="F6" s="6">
        <v>29461</v>
      </c>
      <c r="G6" s="7" t="s">
        <v>15</v>
      </c>
      <c r="H6" s="7">
        <v>3</v>
      </c>
      <c r="I6" s="7">
        <f t="shared" ca="1" si="0"/>
        <v>37</v>
      </c>
      <c r="J6" s="8">
        <f t="shared" ca="1" si="1"/>
        <v>56850</v>
      </c>
    </row>
    <row r="7" spans="1:10" outlineLevel="2">
      <c r="A7" s="3" t="s">
        <v>44</v>
      </c>
      <c r="B7" s="4" t="s">
        <v>45</v>
      </c>
      <c r="C7" s="4" t="s">
        <v>12</v>
      </c>
      <c r="D7" s="5" t="s">
        <v>43</v>
      </c>
      <c r="E7" s="5" t="s">
        <v>18</v>
      </c>
      <c r="F7" s="6">
        <v>28732</v>
      </c>
      <c r="G7" s="7" t="s">
        <v>29</v>
      </c>
      <c r="H7" s="7">
        <v>2</v>
      </c>
      <c r="I7" s="7">
        <f t="shared" ca="1" si="0"/>
        <v>39</v>
      </c>
      <c r="J7" s="8">
        <f t="shared" ca="1" si="1"/>
        <v>41950</v>
      </c>
    </row>
    <row r="8" spans="1:10" outlineLevel="2">
      <c r="A8" s="3" t="s">
        <v>21</v>
      </c>
      <c r="B8" s="15" t="s">
        <v>49</v>
      </c>
      <c r="C8" s="4" t="s">
        <v>12</v>
      </c>
      <c r="D8" s="5" t="s">
        <v>23</v>
      </c>
      <c r="E8" s="5" t="s">
        <v>14</v>
      </c>
      <c r="F8" s="6">
        <v>26823</v>
      </c>
      <c r="G8" s="7" t="s">
        <v>15</v>
      </c>
      <c r="H8" s="7">
        <v>4</v>
      </c>
      <c r="I8" s="7">
        <f t="shared" ca="1" si="0"/>
        <v>44</v>
      </c>
      <c r="J8" s="8">
        <f t="shared" ca="1" si="1"/>
        <v>62200</v>
      </c>
    </row>
    <row r="9" spans="1:10" outlineLevel="1">
      <c r="A9" s="3"/>
      <c r="B9" s="15"/>
      <c r="C9" s="16" t="s">
        <v>50</v>
      </c>
      <c r="D9" s="5"/>
      <c r="E9" s="5"/>
      <c r="F9" s="6"/>
      <c r="G9" s="7"/>
      <c r="H9" s="7"/>
      <c r="I9" s="7">
        <f ca="1">SUBTOTAL(1,I2:I8)</f>
        <v>37.428571428571431</v>
      </c>
      <c r="J9" s="8">
        <f ca="1">SUBTOTAL(1,J2:J8)</f>
        <v>53300</v>
      </c>
    </row>
    <row r="10" spans="1:10" outlineLevel="2">
      <c r="A10" s="3" t="s">
        <v>24</v>
      </c>
      <c r="B10" s="4" t="s">
        <v>25</v>
      </c>
      <c r="C10" s="4" t="s">
        <v>26</v>
      </c>
      <c r="D10" s="5" t="s">
        <v>23</v>
      </c>
      <c r="E10" s="5" t="s">
        <v>18</v>
      </c>
      <c r="F10" s="6">
        <v>29927</v>
      </c>
      <c r="G10" s="7" t="s">
        <v>15</v>
      </c>
      <c r="H10" s="7">
        <v>5</v>
      </c>
      <c r="I10" s="7">
        <f t="shared" ca="1" si="0"/>
        <v>36</v>
      </c>
      <c r="J10" s="8">
        <f t="shared" ca="1" si="1"/>
        <v>56800</v>
      </c>
    </row>
    <row r="11" spans="1:10" outlineLevel="2">
      <c r="A11" s="3" t="s">
        <v>27</v>
      </c>
      <c r="B11" s="4" t="s">
        <v>28</v>
      </c>
      <c r="C11" s="4" t="s">
        <v>22</v>
      </c>
      <c r="D11" s="5" t="s">
        <v>23</v>
      </c>
      <c r="E11" s="5" t="s">
        <v>18</v>
      </c>
      <c r="F11" s="6">
        <v>32279</v>
      </c>
      <c r="G11" s="7" t="s">
        <v>29</v>
      </c>
      <c r="H11" s="7">
        <v>4</v>
      </c>
      <c r="I11" s="7">
        <f t="shared" ca="1" si="0"/>
        <v>29</v>
      </c>
      <c r="J11" s="8">
        <f t="shared" ca="1" si="1"/>
        <v>51450</v>
      </c>
    </row>
    <row r="12" spans="1:10" outlineLevel="2">
      <c r="A12" s="3" t="s">
        <v>30</v>
      </c>
      <c r="B12" s="4" t="s">
        <v>31</v>
      </c>
      <c r="C12" s="4" t="s">
        <v>22</v>
      </c>
      <c r="D12" s="5" t="s">
        <v>23</v>
      </c>
      <c r="E12" s="5" t="s">
        <v>18</v>
      </c>
      <c r="F12" s="6">
        <v>30441</v>
      </c>
      <c r="G12" s="7" t="s">
        <v>29</v>
      </c>
      <c r="H12" s="7">
        <v>3</v>
      </c>
      <c r="I12" s="7">
        <f t="shared" ca="1" si="0"/>
        <v>34</v>
      </c>
      <c r="J12" s="8">
        <f t="shared" ca="1" si="1"/>
        <v>46700</v>
      </c>
    </row>
    <row r="13" spans="1:10" outlineLevel="2">
      <c r="A13" s="3" t="s">
        <v>36</v>
      </c>
      <c r="B13" s="4" t="s">
        <v>37</v>
      </c>
      <c r="C13" s="4" t="s">
        <v>26</v>
      </c>
      <c r="D13" s="5" t="s">
        <v>35</v>
      </c>
      <c r="E13" s="5" t="s">
        <v>38</v>
      </c>
      <c r="F13" s="6">
        <v>29533</v>
      </c>
      <c r="G13" s="7" t="s">
        <v>15</v>
      </c>
      <c r="H13" s="7">
        <v>4</v>
      </c>
      <c r="I13" s="7">
        <f t="shared" ca="1" si="0"/>
        <v>37</v>
      </c>
      <c r="J13" s="8">
        <f t="shared" ca="1" si="1"/>
        <v>51850</v>
      </c>
    </row>
    <row r="14" spans="1:10" outlineLevel="2">
      <c r="A14" s="3" t="s">
        <v>39</v>
      </c>
      <c r="B14" s="4" t="s">
        <v>40</v>
      </c>
      <c r="C14" s="4" t="s">
        <v>22</v>
      </c>
      <c r="D14" s="5" t="s">
        <v>23</v>
      </c>
      <c r="E14" s="5" t="s">
        <v>18</v>
      </c>
      <c r="F14" s="6">
        <v>32490</v>
      </c>
      <c r="G14" s="7" t="s">
        <v>29</v>
      </c>
      <c r="H14" s="7">
        <v>4</v>
      </c>
      <c r="I14" s="7">
        <f t="shared" ca="1" si="0"/>
        <v>29</v>
      </c>
      <c r="J14" s="8">
        <f t="shared" ca="1" si="1"/>
        <v>51450</v>
      </c>
    </row>
    <row r="15" spans="1:10" outlineLevel="1">
      <c r="A15" s="3"/>
      <c r="B15" s="4"/>
      <c r="C15" s="16" t="s">
        <v>51</v>
      </c>
      <c r="D15" s="5"/>
      <c r="E15" s="5"/>
      <c r="F15" s="6"/>
      <c r="G15" s="7"/>
      <c r="H15" s="7"/>
      <c r="I15" s="7">
        <f ca="1">SUBTOTAL(1,I10:I14)</f>
        <v>33</v>
      </c>
      <c r="J15" s="8">
        <f ca="1">SUBTOTAL(1,J10:J14)</f>
        <v>51650</v>
      </c>
    </row>
    <row r="16" spans="1:10">
      <c r="A16" s="3"/>
      <c r="B16" s="4"/>
      <c r="C16" s="16" t="s">
        <v>52</v>
      </c>
      <c r="D16" s="5"/>
      <c r="E16" s="5"/>
      <c r="F16" s="6"/>
      <c r="G16" s="7"/>
      <c r="H16" s="7"/>
      <c r="I16" s="7">
        <f ca="1">SUBTOTAL(1,I2:I14)</f>
        <v>35.583333333333336</v>
      </c>
      <c r="J16" s="8">
        <f ca="1">SUBTOTAL(1,J2:J14)</f>
        <v>52612.5</v>
      </c>
    </row>
  </sheetData>
  <sortState ref="A2:J13">
    <sortCondition ref="C6"/>
  </sortState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3"/>
  <sheetViews>
    <sheetView workbookViewId="0">
      <pane ySplit="1" topLeftCell="A2" activePane="bottomLeft" state="frozen"/>
      <selection pane="bottomLeft" activeCell="D7" sqref="D7"/>
    </sheetView>
  </sheetViews>
  <sheetFormatPr defaultRowHeight="16.5"/>
  <cols>
    <col min="1" max="1" width="6" bestFit="1" customWidth="1"/>
    <col min="2" max="2" width="8.125" bestFit="1" customWidth="1"/>
    <col min="3" max="3" width="9.25" customWidth="1"/>
    <col min="4" max="5" width="6" bestFit="1" customWidth="1"/>
    <col min="6" max="6" width="8.5" customWidth="1"/>
    <col min="7" max="9" width="6" bestFit="1" customWidth="1"/>
    <col min="10" max="10" width="8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0">
      <c r="A2" s="3" t="s">
        <v>10</v>
      </c>
      <c r="B2" s="4" t="s">
        <v>11</v>
      </c>
      <c r="C2" s="4" t="s">
        <v>12</v>
      </c>
      <c r="D2" s="5" t="s">
        <v>13</v>
      </c>
      <c r="E2" s="5" t="s">
        <v>14</v>
      </c>
      <c r="F2" s="6">
        <v>31111</v>
      </c>
      <c r="G2" s="7" t="s">
        <v>15</v>
      </c>
      <c r="H2" s="7">
        <v>4</v>
      </c>
      <c r="I2" s="7">
        <f t="shared" ref="I2:I13" ca="1" si="0">YEAR(TODAY())-YEAR(F2)</f>
        <v>32</v>
      </c>
      <c r="J2" s="8">
        <f t="shared" ref="J2:J13" ca="1" si="1">IF(E2="主任",40000,30000)+H2*5000+I2*50</f>
        <v>61600</v>
      </c>
    </row>
    <row r="3" spans="1:10">
      <c r="A3" s="3" t="s">
        <v>16</v>
      </c>
      <c r="B3" s="4" t="s">
        <v>17</v>
      </c>
      <c r="C3" s="4" t="s">
        <v>12</v>
      </c>
      <c r="D3" s="5" t="s">
        <v>13</v>
      </c>
      <c r="E3" s="5" t="s">
        <v>18</v>
      </c>
      <c r="F3" s="6">
        <v>30654</v>
      </c>
      <c r="G3" s="7" t="s">
        <v>15</v>
      </c>
      <c r="H3" s="7">
        <v>3</v>
      </c>
      <c r="I3" s="7">
        <f t="shared" ca="1" si="0"/>
        <v>34</v>
      </c>
      <c r="J3" s="8">
        <f t="shared" ca="1" si="1"/>
        <v>46700</v>
      </c>
    </row>
    <row r="4" spans="1:10">
      <c r="A4" s="3" t="s">
        <v>19</v>
      </c>
      <c r="B4" s="4" t="s">
        <v>20</v>
      </c>
      <c r="C4" s="4" t="s">
        <v>12</v>
      </c>
      <c r="D4" s="5" t="s">
        <v>13</v>
      </c>
      <c r="E4" s="5" t="s">
        <v>18</v>
      </c>
      <c r="F4" s="6">
        <v>26146</v>
      </c>
      <c r="G4" s="7" t="s">
        <v>15</v>
      </c>
      <c r="H4" s="7">
        <v>4</v>
      </c>
      <c r="I4" s="7">
        <f t="shared" ca="1" si="0"/>
        <v>46</v>
      </c>
      <c r="J4" s="8">
        <f t="shared" ca="1" si="1"/>
        <v>52300</v>
      </c>
    </row>
    <row r="5" spans="1:10">
      <c r="A5" s="3" t="s">
        <v>21</v>
      </c>
      <c r="B5" s="15" t="s">
        <v>49</v>
      </c>
      <c r="C5" s="4" t="s">
        <v>12</v>
      </c>
      <c r="D5" s="5" t="s">
        <v>23</v>
      </c>
      <c r="E5" s="5" t="s">
        <v>14</v>
      </c>
      <c r="F5" s="6">
        <v>26823</v>
      </c>
      <c r="G5" s="7" t="s">
        <v>15</v>
      </c>
      <c r="H5" s="7">
        <v>4</v>
      </c>
      <c r="I5" s="7">
        <f t="shared" ca="1" si="0"/>
        <v>44</v>
      </c>
      <c r="J5" s="8">
        <f t="shared" ca="1" si="1"/>
        <v>62200</v>
      </c>
    </row>
    <row r="6" spans="1:10">
      <c r="A6" s="3" t="s">
        <v>24</v>
      </c>
      <c r="B6" s="4" t="s">
        <v>25</v>
      </c>
      <c r="C6" s="4" t="s">
        <v>26</v>
      </c>
      <c r="D6" s="5" t="s">
        <v>23</v>
      </c>
      <c r="E6" s="5" t="s">
        <v>18</v>
      </c>
      <c r="F6" s="6">
        <v>29927</v>
      </c>
      <c r="G6" s="7" t="s">
        <v>15</v>
      </c>
      <c r="H6" s="7">
        <v>5</v>
      </c>
      <c r="I6" s="7">
        <f t="shared" ca="1" si="0"/>
        <v>36</v>
      </c>
      <c r="J6" s="8">
        <f t="shared" ca="1" si="1"/>
        <v>56800</v>
      </c>
    </row>
    <row r="7" spans="1:10">
      <c r="A7" s="3" t="s">
        <v>27</v>
      </c>
      <c r="B7" s="4" t="s">
        <v>28</v>
      </c>
      <c r="C7" s="4" t="s">
        <v>22</v>
      </c>
      <c r="D7" s="5" t="s">
        <v>23</v>
      </c>
      <c r="E7" s="5" t="s">
        <v>18</v>
      </c>
      <c r="F7" s="6">
        <v>32279</v>
      </c>
      <c r="G7" s="7" t="s">
        <v>29</v>
      </c>
      <c r="H7" s="7">
        <v>4</v>
      </c>
      <c r="I7" s="7">
        <f t="shared" ca="1" si="0"/>
        <v>29</v>
      </c>
      <c r="J7" s="8">
        <f t="shared" ca="1" si="1"/>
        <v>51450</v>
      </c>
    </row>
    <row r="8" spans="1:10">
      <c r="A8" s="3" t="s">
        <v>30</v>
      </c>
      <c r="B8" s="4" t="s">
        <v>31</v>
      </c>
      <c r="C8" s="4" t="s">
        <v>22</v>
      </c>
      <c r="D8" s="5" t="s">
        <v>23</v>
      </c>
      <c r="E8" s="5" t="s">
        <v>18</v>
      </c>
      <c r="F8" s="6">
        <v>30441</v>
      </c>
      <c r="G8" s="7" t="s">
        <v>29</v>
      </c>
      <c r="H8" s="7">
        <v>3</v>
      </c>
      <c r="I8" s="7">
        <f t="shared" ca="1" si="0"/>
        <v>34</v>
      </c>
      <c r="J8" s="8">
        <f t="shared" ca="1" si="1"/>
        <v>46700</v>
      </c>
    </row>
    <row r="9" spans="1:10">
      <c r="A9" s="3" t="s">
        <v>32</v>
      </c>
      <c r="B9" s="4" t="s">
        <v>33</v>
      </c>
      <c r="C9" s="4" t="s">
        <v>34</v>
      </c>
      <c r="D9" s="5" t="s">
        <v>35</v>
      </c>
      <c r="E9" s="5" t="s">
        <v>18</v>
      </c>
      <c r="F9" s="6">
        <v>32024</v>
      </c>
      <c r="G9" s="7" t="s">
        <v>29</v>
      </c>
      <c r="H9" s="7">
        <v>4</v>
      </c>
      <c r="I9" s="7">
        <f t="shared" ca="1" si="0"/>
        <v>30</v>
      </c>
      <c r="J9" s="8">
        <f t="shared" ca="1" si="1"/>
        <v>51500</v>
      </c>
    </row>
    <row r="10" spans="1:10">
      <c r="A10" s="3" t="s">
        <v>36</v>
      </c>
      <c r="B10" s="4" t="s">
        <v>37</v>
      </c>
      <c r="C10" s="4" t="s">
        <v>26</v>
      </c>
      <c r="D10" s="5" t="s">
        <v>35</v>
      </c>
      <c r="E10" s="5" t="s">
        <v>38</v>
      </c>
      <c r="F10" s="6">
        <v>29533</v>
      </c>
      <c r="G10" s="7" t="s">
        <v>15</v>
      </c>
      <c r="H10" s="7">
        <v>4</v>
      </c>
      <c r="I10" s="7">
        <f t="shared" ca="1" si="0"/>
        <v>37</v>
      </c>
      <c r="J10" s="8">
        <f t="shared" ca="1" si="1"/>
        <v>51850</v>
      </c>
    </row>
    <row r="11" spans="1:10">
      <c r="A11" s="3" t="s">
        <v>39</v>
      </c>
      <c r="B11" s="4" t="s">
        <v>40</v>
      </c>
      <c r="C11" s="4" t="s">
        <v>22</v>
      </c>
      <c r="D11" s="5" t="s">
        <v>23</v>
      </c>
      <c r="E11" s="5" t="s">
        <v>18</v>
      </c>
      <c r="F11" s="6">
        <v>32490</v>
      </c>
      <c r="G11" s="7" t="s">
        <v>29</v>
      </c>
      <c r="H11" s="7">
        <v>4</v>
      </c>
      <c r="I11" s="7">
        <f t="shared" ca="1" si="0"/>
        <v>29</v>
      </c>
      <c r="J11" s="8">
        <f t="shared" ca="1" si="1"/>
        <v>51450</v>
      </c>
    </row>
    <row r="12" spans="1:10">
      <c r="A12" s="3" t="s">
        <v>41</v>
      </c>
      <c r="B12" s="4" t="s">
        <v>42</v>
      </c>
      <c r="C12" s="4" t="s">
        <v>12</v>
      </c>
      <c r="D12" s="5" t="s">
        <v>43</v>
      </c>
      <c r="E12" s="5" t="s">
        <v>14</v>
      </c>
      <c r="F12" s="6">
        <v>29461</v>
      </c>
      <c r="G12" s="7" t="s">
        <v>15</v>
      </c>
      <c r="H12" s="7">
        <v>3</v>
      </c>
      <c r="I12" s="7">
        <f t="shared" ca="1" si="0"/>
        <v>37</v>
      </c>
      <c r="J12" s="8">
        <f t="shared" ca="1" si="1"/>
        <v>56850</v>
      </c>
    </row>
    <row r="13" spans="1:10">
      <c r="A13" s="3" t="s">
        <v>44</v>
      </c>
      <c r="B13" s="4" t="s">
        <v>45</v>
      </c>
      <c r="C13" s="4" t="s">
        <v>12</v>
      </c>
      <c r="D13" s="5" t="s">
        <v>43</v>
      </c>
      <c r="E13" s="5" t="s">
        <v>18</v>
      </c>
      <c r="F13" s="6">
        <v>28732</v>
      </c>
      <c r="G13" s="7" t="s">
        <v>29</v>
      </c>
      <c r="H13" s="7">
        <v>2</v>
      </c>
      <c r="I13" s="7">
        <f t="shared" ca="1" si="0"/>
        <v>39</v>
      </c>
      <c r="J13" s="8">
        <f t="shared" ca="1" si="1"/>
        <v>41950</v>
      </c>
    </row>
  </sheetData>
  <sortState ref="A2:J13">
    <sortCondition ref="A2"/>
  </sortState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pane ySplit="1" topLeftCell="A2" activePane="bottomLeft" state="frozen"/>
      <selection pane="bottomLeft" activeCell="K26" sqref="K26"/>
    </sheetView>
  </sheetViews>
  <sheetFormatPr defaultRowHeight="16.5" outlineLevelRow="3"/>
  <cols>
    <col min="1" max="1" width="6" bestFit="1" customWidth="1"/>
    <col min="2" max="2" width="8.125" bestFit="1" customWidth="1"/>
    <col min="3" max="3" width="12.625" bestFit="1" customWidth="1"/>
    <col min="4" max="5" width="6" bestFit="1" customWidth="1"/>
    <col min="6" max="6" width="8.5" customWidth="1"/>
    <col min="7" max="9" width="6" bestFit="1" customWidth="1"/>
    <col min="10" max="10" width="8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0" outlineLevel="3">
      <c r="A2" s="3" t="s">
        <v>10</v>
      </c>
      <c r="B2" s="4" t="s">
        <v>11</v>
      </c>
      <c r="C2" s="4" t="s">
        <v>12</v>
      </c>
      <c r="D2" s="5" t="s">
        <v>13</v>
      </c>
      <c r="E2" s="5" t="s">
        <v>14</v>
      </c>
      <c r="F2" s="6">
        <v>31111</v>
      </c>
      <c r="G2" s="7" t="s">
        <v>15</v>
      </c>
      <c r="H2" s="7">
        <v>4</v>
      </c>
      <c r="I2" s="7">
        <f t="shared" ref="I2:I7" ca="1" si="0">YEAR(TODAY())-YEAR(F2)</f>
        <v>32</v>
      </c>
      <c r="J2" s="8">
        <f t="shared" ref="J2:J7" ca="1" si="1">IF(E2="主任",40000,30000)+H2*5000+I2*50</f>
        <v>61600</v>
      </c>
    </row>
    <row r="3" spans="1:10" outlineLevel="3">
      <c r="A3" s="3" t="s">
        <v>16</v>
      </c>
      <c r="B3" s="4" t="s">
        <v>17</v>
      </c>
      <c r="C3" s="4" t="s">
        <v>12</v>
      </c>
      <c r="D3" s="5" t="s">
        <v>13</v>
      </c>
      <c r="E3" s="5" t="s">
        <v>18</v>
      </c>
      <c r="F3" s="6">
        <v>30654</v>
      </c>
      <c r="G3" s="7" t="s">
        <v>15</v>
      </c>
      <c r="H3" s="7">
        <v>3</v>
      </c>
      <c r="I3" s="7">
        <f t="shared" ca="1" si="0"/>
        <v>34</v>
      </c>
      <c r="J3" s="8">
        <f t="shared" ca="1" si="1"/>
        <v>46700</v>
      </c>
    </row>
    <row r="4" spans="1:10" outlineLevel="3">
      <c r="A4" s="3" t="s">
        <v>19</v>
      </c>
      <c r="B4" s="4" t="s">
        <v>20</v>
      </c>
      <c r="C4" s="4" t="s">
        <v>12</v>
      </c>
      <c r="D4" s="5" t="s">
        <v>13</v>
      </c>
      <c r="E4" s="5" t="s">
        <v>18</v>
      </c>
      <c r="F4" s="6">
        <v>26146</v>
      </c>
      <c r="G4" s="7" t="s">
        <v>15</v>
      </c>
      <c r="H4" s="7">
        <v>4</v>
      </c>
      <c r="I4" s="7">
        <f t="shared" ca="1" si="0"/>
        <v>46</v>
      </c>
      <c r="J4" s="8">
        <f t="shared" ca="1" si="1"/>
        <v>52300</v>
      </c>
    </row>
    <row r="5" spans="1:10" outlineLevel="3">
      <c r="A5" s="3" t="s">
        <v>32</v>
      </c>
      <c r="B5" s="4" t="s">
        <v>33</v>
      </c>
      <c r="C5" s="4" t="s">
        <v>34</v>
      </c>
      <c r="D5" s="5" t="s">
        <v>35</v>
      </c>
      <c r="E5" s="5" t="s">
        <v>18</v>
      </c>
      <c r="F5" s="6">
        <v>32024</v>
      </c>
      <c r="G5" s="7" t="s">
        <v>29</v>
      </c>
      <c r="H5" s="7">
        <v>4</v>
      </c>
      <c r="I5" s="7">
        <f t="shared" ca="1" si="0"/>
        <v>30</v>
      </c>
      <c r="J5" s="8">
        <f t="shared" ca="1" si="1"/>
        <v>51500</v>
      </c>
    </row>
    <row r="6" spans="1:10" outlineLevel="3">
      <c r="A6" s="3" t="s">
        <v>41</v>
      </c>
      <c r="B6" s="4" t="s">
        <v>42</v>
      </c>
      <c r="C6" s="4" t="s">
        <v>12</v>
      </c>
      <c r="D6" s="5" t="s">
        <v>43</v>
      </c>
      <c r="E6" s="5" t="s">
        <v>14</v>
      </c>
      <c r="F6" s="6">
        <v>29461</v>
      </c>
      <c r="G6" s="7" t="s">
        <v>15</v>
      </c>
      <c r="H6" s="7">
        <v>3</v>
      </c>
      <c r="I6" s="7">
        <f t="shared" ca="1" si="0"/>
        <v>37</v>
      </c>
      <c r="J6" s="8">
        <f t="shared" ca="1" si="1"/>
        <v>56850</v>
      </c>
    </row>
    <row r="7" spans="1:10" outlineLevel="3">
      <c r="A7" s="3" t="s">
        <v>44</v>
      </c>
      <c r="B7" s="4" t="s">
        <v>45</v>
      </c>
      <c r="C7" s="4" t="s">
        <v>12</v>
      </c>
      <c r="D7" s="5" t="s">
        <v>43</v>
      </c>
      <c r="E7" s="5" t="s">
        <v>18</v>
      </c>
      <c r="F7" s="6">
        <v>28732</v>
      </c>
      <c r="G7" s="7" t="s">
        <v>29</v>
      </c>
      <c r="H7" s="7">
        <v>2</v>
      </c>
      <c r="I7" s="7">
        <f t="shared" ca="1" si="0"/>
        <v>39</v>
      </c>
      <c r="J7" s="8">
        <f t="shared" ca="1" si="1"/>
        <v>41950</v>
      </c>
    </row>
    <row r="8" spans="1:10" outlineLevel="3">
      <c r="A8" s="3" t="s">
        <v>21</v>
      </c>
      <c r="B8" s="15" t="s">
        <v>49</v>
      </c>
      <c r="C8" s="4" t="s">
        <v>12</v>
      </c>
      <c r="D8" s="5" t="s">
        <v>23</v>
      </c>
      <c r="E8" s="5" t="s">
        <v>14</v>
      </c>
      <c r="F8" s="6">
        <v>26823</v>
      </c>
      <c r="G8" s="7" t="s">
        <v>15</v>
      </c>
      <c r="H8" s="7">
        <v>4</v>
      </c>
      <c r="I8" s="7">
        <f t="shared" ref="I8:I15" ca="1" si="2">YEAR(TODAY())-YEAR(F8)</f>
        <v>44</v>
      </c>
      <c r="J8" s="8">
        <f t="shared" ref="J8:J15" ca="1" si="3">IF(E8="主任",40000,30000)+H8*5000+I8*50</f>
        <v>62200</v>
      </c>
    </row>
    <row r="9" spans="1:10" outlineLevel="2">
      <c r="A9" s="3"/>
      <c r="B9" s="15"/>
      <c r="C9" s="16" t="s">
        <v>53</v>
      </c>
      <c r="D9" s="5"/>
      <c r="E9" s="5"/>
      <c r="F9" s="6"/>
      <c r="G9" s="7"/>
      <c r="H9" s="7"/>
      <c r="I9" s="7">
        <f ca="1">SUBTOTAL(4,I2:I8)</f>
        <v>46</v>
      </c>
      <c r="J9" s="8">
        <f ca="1">SUBTOTAL(4,J2:J8)</f>
        <v>62200</v>
      </c>
    </row>
    <row r="10" spans="1:10" outlineLevel="1">
      <c r="A10" s="3"/>
      <c r="B10" s="15"/>
      <c r="C10" s="16" t="s">
        <v>50</v>
      </c>
      <c r="D10" s="5"/>
      <c r="E10" s="5"/>
      <c r="F10" s="6"/>
      <c r="G10" s="7"/>
      <c r="H10" s="7"/>
      <c r="I10" s="7">
        <f ca="1">SUBTOTAL(1,I2:I8)</f>
        <v>37.428571428571431</v>
      </c>
      <c r="J10" s="8">
        <f ca="1">SUBTOTAL(1,J2:J8)</f>
        <v>53300</v>
      </c>
    </row>
    <row r="11" spans="1:10" outlineLevel="3">
      <c r="A11" s="3" t="s">
        <v>24</v>
      </c>
      <c r="B11" s="4" t="s">
        <v>25</v>
      </c>
      <c r="C11" s="4" t="s">
        <v>26</v>
      </c>
      <c r="D11" s="5" t="s">
        <v>23</v>
      </c>
      <c r="E11" s="5" t="s">
        <v>18</v>
      </c>
      <c r="F11" s="6">
        <v>29927</v>
      </c>
      <c r="G11" s="7" t="s">
        <v>15</v>
      </c>
      <c r="H11" s="7">
        <v>5</v>
      </c>
      <c r="I11" s="7">
        <f t="shared" ca="1" si="2"/>
        <v>36</v>
      </c>
      <c r="J11" s="8">
        <f t="shared" ca="1" si="3"/>
        <v>56800</v>
      </c>
    </row>
    <row r="12" spans="1:10" outlineLevel="3">
      <c r="A12" s="3" t="s">
        <v>27</v>
      </c>
      <c r="B12" s="4" t="s">
        <v>28</v>
      </c>
      <c r="C12" s="4" t="s">
        <v>22</v>
      </c>
      <c r="D12" s="5" t="s">
        <v>23</v>
      </c>
      <c r="E12" s="5" t="s">
        <v>18</v>
      </c>
      <c r="F12" s="6">
        <v>32279</v>
      </c>
      <c r="G12" s="7" t="s">
        <v>29</v>
      </c>
      <c r="H12" s="7">
        <v>4</v>
      </c>
      <c r="I12" s="7">
        <f t="shared" ca="1" si="2"/>
        <v>29</v>
      </c>
      <c r="J12" s="8">
        <f t="shared" ca="1" si="3"/>
        <v>51450</v>
      </c>
    </row>
    <row r="13" spans="1:10" outlineLevel="3">
      <c r="A13" s="3" t="s">
        <v>30</v>
      </c>
      <c r="B13" s="4" t="s">
        <v>31</v>
      </c>
      <c r="C13" s="4" t="s">
        <v>22</v>
      </c>
      <c r="D13" s="5" t="s">
        <v>23</v>
      </c>
      <c r="E13" s="5" t="s">
        <v>18</v>
      </c>
      <c r="F13" s="6">
        <v>30441</v>
      </c>
      <c r="G13" s="7" t="s">
        <v>29</v>
      </c>
      <c r="H13" s="7">
        <v>3</v>
      </c>
      <c r="I13" s="7">
        <f t="shared" ca="1" si="2"/>
        <v>34</v>
      </c>
      <c r="J13" s="8">
        <f t="shared" ca="1" si="3"/>
        <v>46700</v>
      </c>
    </row>
    <row r="14" spans="1:10" outlineLevel="3">
      <c r="A14" s="3" t="s">
        <v>36</v>
      </c>
      <c r="B14" s="4" t="s">
        <v>37</v>
      </c>
      <c r="C14" s="4" t="s">
        <v>26</v>
      </c>
      <c r="D14" s="5" t="s">
        <v>35</v>
      </c>
      <c r="E14" s="5" t="s">
        <v>38</v>
      </c>
      <c r="F14" s="6">
        <v>29533</v>
      </c>
      <c r="G14" s="7" t="s">
        <v>15</v>
      </c>
      <c r="H14" s="7">
        <v>4</v>
      </c>
      <c r="I14" s="7">
        <f t="shared" ca="1" si="2"/>
        <v>37</v>
      </c>
      <c r="J14" s="8">
        <f t="shared" ca="1" si="3"/>
        <v>51850</v>
      </c>
    </row>
    <row r="15" spans="1:10" outlineLevel="3">
      <c r="A15" s="3" t="s">
        <v>39</v>
      </c>
      <c r="B15" s="4" t="s">
        <v>40</v>
      </c>
      <c r="C15" s="4" t="s">
        <v>22</v>
      </c>
      <c r="D15" s="5" t="s">
        <v>23</v>
      </c>
      <c r="E15" s="5" t="s">
        <v>18</v>
      </c>
      <c r="F15" s="6">
        <v>32490</v>
      </c>
      <c r="G15" s="7" t="s">
        <v>29</v>
      </c>
      <c r="H15" s="7">
        <v>4</v>
      </c>
      <c r="I15" s="7">
        <f t="shared" ca="1" si="2"/>
        <v>29</v>
      </c>
      <c r="J15" s="8">
        <f t="shared" ca="1" si="3"/>
        <v>51450</v>
      </c>
    </row>
    <row r="16" spans="1:10" outlineLevel="2">
      <c r="A16" s="3"/>
      <c r="B16" s="4"/>
      <c r="C16" s="16" t="s">
        <v>54</v>
      </c>
      <c r="D16" s="5"/>
      <c r="E16" s="5"/>
      <c r="F16" s="6"/>
      <c r="G16" s="7"/>
      <c r="H16" s="7"/>
      <c r="I16" s="7">
        <f ca="1">SUBTOTAL(4,I11:I15)</f>
        <v>37</v>
      </c>
      <c r="J16" s="8">
        <f ca="1">SUBTOTAL(4,J11:J15)</f>
        <v>56800</v>
      </c>
    </row>
    <row r="17" spans="1:10" outlineLevel="1">
      <c r="A17" s="3"/>
      <c r="B17" s="4"/>
      <c r="C17" s="16" t="s">
        <v>51</v>
      </c>
      <c r="D17" s="5"/>
      <c r="E17" s="5"/>
      <c r="F17" s="6"/>
      <c r="G17" s="7"/>
      <c r="H17" s="7"/>
      <c r="I17" s="7">
        <f ca="1">SUBTOTAL(1,I11:I15)</f>
        <v>33</v>
      </c>
      <c r="J17" s="8">
        <f ca="1">SUBTOTAL(1,J11:J15)</f>
        <v>51650</v>
      </c>
    </row>
    <row r="18" spans="1:10">
      <c r="A18" s="3"/>
      <c r="B18" s="4"/>
      <c r="C18" s="16" t="s">
        <v>55</v>
      </c>
      <c r="D18" s="5"/>
      <c r="E18" s="5"/>
      <c r="F18" s="6"/>
      <c r="G18" s="7"/>
      <c r="H18" s="7"/>
      <c r="I18" s="7">
        <f ca="1">SUBTOTAL(4,I2:I15)</f>
        <v>46</v>
      </c>
      <c r="J18" s="8">
        <f ca="1">SUBTOTAL(4,J2:J15)</f>
        <v>62200</v>
      </c>
    </row>
    <row r="19" spans="1:10">
      <c r="A19" s="3"/>
      <c r="B19" s="4"/>
      <c r="C19" s="16" t="s">
        <v>52</v>
      </c>
      <c r="D19" s="5"/>
      <c r="E19" s="5"/>
      <c r="F19" s="6"/>
      <c r="G19" s="7"/>
      <c r="H19" s="7"/>
      <c r="I19" s="7">
        <f ca="1">SUBTOTAL(1,I2:I15)</f>
        <v>35.583333333333336</v>
      </c>
      <c r="J19" s="8">
        <f ca="1">SUBTOTAL(1,J2:J15)</f>
        <v>52612.5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資料庫</vt:lpstr>
      <vt:lpstr>排序篩選</vt:lpstr>
      <vt:lpstr>排序</vt:lpstr>
      <vt:lpstr>多重排序</vt:lpstr>
      <vt:lpstr>導引排序</vt:lpstr>
      <vt:lpstr>顏色排序</vt:lpstr>
      <vt:lpstr>小計-單一統計數字</vt:lpstr>
      <vt:lpstr>小計-單一統計數字-練習</vt:lpstr>
      <vt:lpstr>小計-多組統計數字</vt:lpstr>
      <vt:lpstr>小計-多組統計數字-練習</vt:lpstr>
    </vt:vector>
  </TitlesOfParts>
  <Company>NTPU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Saying</dc:creator>
  <cp:lastModifiedBy>SL</cp:lastModifiedBy>
  <dcterms:created xsi:type="dcterms:W3CDTF">2007-02-27T18:02:29Z</dcterms:created>
  <dcterms:modified xsi:type="dcterms:W3CDTF">2017-10-19T02:22:17Z</dcterms:modified>
</cp:coreProperties>
</file>