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3950" windowHeight="5835" tabRatio="844" activeTab="5"/>
  </bookViews>
  <sheets>
    <sheet name="本章提要" sheetId="21" r:id="rId1"/>
    <sheet name="員工基本資料" sheetId="13" r:id="rId2"/>
    <sheet name="所得扣繳稅額表" sheetId="7" r:id="rId3"/>
    <sheet name="勞保負擔金額表" sheetId="8" r:id="rId4"/>
    <sheet name="健保負擔金額表" sheetId="15" r:id="rId5"/>
    <sheet name="薪資表(ok)" sheetId="20" r:id="rId6"/>
    <sheet name="薪資表(1)" sheetId="16" r:id="rId7"/>
    <sheet name="薪資表 (2)" sheetId="17" r:id="rId8"/>
    <sheet name="薪資表 (3)" sheetId="18" r:id="rId9"/>
    <sheet name="薪資表 (4)" sheetId="19" r:id="rId10"/>
  </sheets>
  <externalReferences>
    <externalReference r:id="rId11"/>
    <externalReference r:id="rId12"/>
    <externalReference r:id="rId13"/>
    <externalReference r:id="rId14"/>
  </externalReferences>
  <definedNames>
    <definedName name="所得稅額表" localSheetId="7">[1]所得扣繳稅額表!$A$3:$G$68</definedName>
    <definedName name="所得稅額表" localSheetId="8">[2]所得扣繳稅額表!$A$3:$G$68</definedName>
    <definedName name="所得稅額表" localSheetId="9">[3]所得扣繳稅額表!$A$3:$G$68</definedName>
    <definedName name="所得稅額表" localSheetId="5">[4]所得扣繳稅額表!$A$3:$G$68</definedName>
    <definedName name="所得稅額表">所得扣繳稅額表!$A$3:$G$68</definedName>
    <definedName name="員工姓名">員工基本資料!$A$3:$A$32</definedName>
    <definedName name="員工基本資料" localSheetId="7">[1]員工基本資料!$A$3:$F$32</definedName>
    <definedName name="員工基本資料" localSheetId="8">[2]員工基本資料!$A$3:$F$32</definedName>
    <definedName name="員工基本資料" localSheetId="9">[3]員工基本資料!$A$3:$F$32</definedName>
    <definedName name="員工基本資料" localSheetId="5">[4]員工基本資料!$A$3:$F$32</definedName>
    <definedName name="員工基本資料">員工基本資料!$A$3:$F$32</definedName>
    <definedName name="健保負擔表" localSheetId="8">[2]健保負擔金額表!$C$6:$I$60</definedName>
    <definedName name="健保負擔表" localSheetId="9">[3]健保負擔金額表!$C$6:$I$60</definedName>
    <definedName name="健保負擔表" localSheetId="5">[4]健保負擔金額表!$C$6:$I$60</definedName>
    <definedName name="健保負擔表">健保負擔金額表!$C$6:$I$60</definedName>
    <definedName name="勞保負擔表" localSheetId="9">[3]勞保負擔金額表!$A$3:$C$25</definedName>
    <definedName name="勞保負擔表" localSheetId="5">[4]勞保負擔金額表!$A$3:$C$25</definedName>
    <definedName name="勞保負擔表">勞保負擔金額表!$A$3:$C$25</definedName>
  </definedNames>
  <calcPr calcId="145621"/>
</workbook>
</file>

<file path=xl/calcChain.xml><?xml version="1.0" encoding="utf-8"?>
<calcChain xmlns="http://schemas.openxmlformats.org/spreadsheetml/2006/main">
  <c r="L8" i="20" l="1"/>
  <c r="L12" i="20"/>
  <c r="L19" i="20"/>
  <c r="L20" i="20"/>
  <c r="L24" i="20"/>
  <c r="L28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4" i="20"/>
  <c r="D33" i="20"/>
  <c r="L33" i="20" s="1"/>
  <c r="D32" i="20"/>
  <c r="G32" i="20" s="1"/>
  <c r="F31" i="20"/>
  <c r="D31" i="20"/>
  <c r="L31" i="20" s="1"/>
  <c r="D30" i="20"/>
  <c r="G30" i="20" s="1"/>
  <c r="D29" i="20"/>
  <c r="L29" i="20" s="1"/>
  <c r="D28" i="20"/>
  <c r="G28" i="20" s="1"/>
  <c r="D27" i="20"/>
  <c r="F27" i="20" s="1"/>
  <c r="D26" i="20"/>
  <c r="G26" i="20" s="1"/>
  <c r="D25" i="20"/>
  <c r="F25" i="20" s="1"/>
  <c r="D24" i="20"/>
  <c r="G24" i="20" s="1"/>
  <c r="F23" i="20"/>
  <c r="D23" i="20"/>
  <c r="L23" i="20" s="1"/>
  <c r="D22" i="20"/>
  <c r="G22" i="20" s="1"/>
  <c r="D21" i="20"/>
  <c r="L21" i="20" s="1"/>
  <c r="D20" i="20"/>
  <c r="G20" i="20" s="1"/>
  <c r="F19" i="20"/>
  <c r="D19" i="20"/>
  <c r="D18" i="20"/>
  <c r="G18" i="20" s="1"/>
  <c r="D17" i="20"/>
  <c r="L17" i="20" s="1"/>
  <c r="D16" i="20"/>
  <c r="G16" i="20" s="1"/>
  <c r="F15" i="20"/>
  <c r="D15" i="20"/>
  <c r="L15" i="20" s="1"/>
  <c r="D14" i="20"/>
  <c r="G14" i="20" s="1"/>
  <c r="D13" i="20"/>
  <c r="L13" i="20" s="1"/>
  <c r="D12" i="20"/>
  <c r="G12" i="20" s="1"/>
  <c r="D11" i="20"/>
  <c r="F11" i="20" s="1"/>
  <c r="D10" i="20"/>
  <c r="G10" i="20" s="1"/>
  <c r="D9" i="20"/>
  <c r="F9" i="20" s="1"/>
  <c r="D8" i="20"/>
  <c r="G8" i="20" s="1"/>
  <c r="F7" i="20"/>
  <c r="D7" i="20"/>
  <c r="L7" i="20" s="1"/>
  <c r="D6" i="20"/>
  <c r="G6" i="20" s="1"/>
  <c r="D5" i="20"/>
  <c r="L5" i="20" s="1"/>
  <c r="D4" i="20"/>
  <c r="G4" i="20" s="1"/>
  <c r="F32" i="19"/>
  <c r="D32" i="19"/>
  <c r="G32" i="19" s="1"/>
  <c r="F31" i="19"/>
  <c r="D31" i="19"/>
  <c r="G31" i="19" s="1"/>
  <c r="D30" i="19"/>
  <c r="G30" i="19" s="1"/>
  <c r="F29" i="19"/>
  <c r="D29" i="19"/>
  <c r="G29" i="19" s="1"/>
  <c r="F28" i="19"/>
  <c r="D28" i="19"/>
  <c r="G28" i="19" s="1"/>
  <c r="F27" i="19"/>
  <c r="D27" i="19"/>
  <c r="G27" i="19" s="1"/>
  <c r="D26" i="19"/>
  <c r="G26" i="19" s="1"/>
  <c r="F25" i="19"/>
  <c r="D25" i="19"/>
  <c r="G25" i="19" s="1"/>
  <c r="F24" i="19"/>
  <c r="D24" i="19"/>
  <c r="G24" i="19" s="1"/>
  <c r="F23" i="19"/>
  <c r="D23" i="19"/>
  <c r="G23" i="19" s="1"/>
  <c r="D22" i="19"/>
  <c r="G22" i="19" s="1"/>
  <c r="F21" i="19"/>
  <c r="D21" i="19"/>
  <c r="G21" i="19" s="1"/>
  <c r="F20" i="19"/>
  <c r="D20" i="19"/>
  <c r="G20" i="19" s="1"/>
  <c r="F19" i="19"/>
  <c r="D19" i="19"/>
  <c r="G19" i="19" s="1"/>
  <c r="D18" i="19"/>
  <c r="G18" i="19" s="1"/>
  <c r="F17" i="19"/>
  <c r="D17" i="19"/>
  <c r="G17" i="19" s="1"/>
  <c r="F16" i="19"/>
  <c r="D16" i="19"/>
  <c r="G16" i="19" s="1"/>
  <c r="F15" i="19"/>
  <c r="D15" i="19"/>
  <c r="G15" i="19" s="1"/>
  <c r="D14" i="19"/>
  <c r="G14" i="19" s="1"/>
  <c r="F13" i="19"/>
  <c r="D13" i="19"/>
  <c r="G13" i="19" s="1"/>
  <c r="F12" i="19"/>
  <c r="D12" i="19"/>
  <c r="G12" i="19" s="1"/>
  <c r="F11" i="19"/>
  <c r="D11" i="19"/>
  <c r="G11" i="19" s="1"/>
  <c r="D10" i="19"/>
  <c r="G10" i="19" s="1"/>
  <c r="F9" i="19"/>
  <c r="D9" i="19"/>
  <c r="G9" i="19" s="1"/>
  <c r="F8" i="19"/>
  <c r="D8" i="19"/>
  <c r="G8" i="19" s="1"/>
  <c r="F7" i="19"/>
  <c r="D7" i="19"/>
  <c r="G7" i="19" s="1"/>
  <c r="D6" i="19"/>
  <c r="G6" i="19" s="1"/>
  <c r="F5" i="19"/>
  <c r="D5" i="19"/>
  <c r="G5" i="19" s="1"/>
  <c r="F4" i="19"/>
  <c r="D4" i="19"/>
  <c r="G4" i="19" s="1"/>
  <c r="F3" i="19"/>
  <c r="D3" i="19"/>
  <c r="G3" i="19" s="1"/>
  <c r="D3" i="18"/>
  <c r="F3" i="18" s="1"/>
  <c r="E3" i="18"/>
  <c r="D4" i="18"/>
  <c r="E4" i="18" s="1"/>
  <c r="D5" i="18"/>
  <c r="F5" i="18" s="1"/>
  <c r="E5" i="18"/>
  <c r="D6" i="18"/>
  <c r="E6" i="18" s="1"/>
  <c r="D7" i="18"/>
  <c r="F7" i="18" s="1"/>
  <c r="E7" i="18"/>
  <c r="D8" i="18"/>
  <c r="F8" i="18" s="1"/>
  <c r="E8" i="18"/>
  <c r="D9" i="18"/>
  <c r="E9" i="18" s="1"/>
  <c r="D10" i="18"/>
  <c r="E10" i="18" s="1"/>
  <c r="D11" i="18"/>
  <c r="F11" i="18" s="1"/>
  <c r="D12" i="18"/>
  <c r="E12" i="18" s="1"/>
  <c r="F12" i="18"/>
  <c r="D13" i="18"/>
  <c r="E13" i="18"/>
  <c r="F13" i="18"/>
  <c r="D14" i="18"/>
  <c r="E14" i="18" s="1"/>
  <c r="D15" i="18"/>
  <c r="F15" i="18" s="1"/>
  <c r="E15" i="18"/>
  <c r="D16" i="18"/>
  <c r="F16" i="18" s="1"/>
  <c r="E16" i="18"/>
  <c r="D17" i="18"/>
  <c r="E17" i="18"/>
  <c r="F17" i="18"/>
  <c r="D18" i="18"/>
  <c r="E18" i="18" s="1"/>
  <c r="D19" i="18"/>
  <c r="F19" i="18" s="1"/>
  <c r="D20" i="18"/>
  <c r="E20" i="18" s="1"/>
  <c r="D21" i="18"/>
  <c r="F21" i="18" s="1"/>
  <c r="E21" i="18"/>
  <c r="D22" i="18"/>
  <c r="E22" i="18" s="1"/>
  <c r="D23" i="18"/>
  <c r="F23" i="18" s="1"/>
  <c r="E23" i="18"/>
  <c r="D24" i="18"/>
  <c r="E24" i="18"/>
  <c r="F24" i="18"/>
  <c r="D25" i="18"/>
  <c r="E25" i="18" s="1"/>
  <c r="D26" i="18"/>
  <c r="E26" i="18" s="1"/>
  <c r="D27" i="18"/>
  <c r="F27" i="18" s="1"/>
  <c r="D28" i="18"/>
  <c r="E28" i="18"/>
  <c r="F28" i="18"/>
  <c r="D29" i="18"/>
  <c r="E29" i="18"/>
  <c r="F29" i="18"/>
  <c r="D30" i="18"/>
  <c r="E30" i="18" s="1"/>
  <c r="D31" i="18"/>
  <c r="F31" i="18" s="1"/>
  <c r="E31" i="18"/>
  <c r="D32" i="18"/>
  <c r="F32" i="18" s="1"/>
  <c r="E32" i="18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3" i="17"/>
  <c r="E3" i="17" s="1"/>
  <c r="L26" i="20" l="1"/>
  <c r="L18" i="20"/>
  <c r="L10" i="20"/>
  <c r="L27" i="20"/>
  <c r="L11" i="20"/>
  <c r="F20" i="18"/>
  <c r="F9" i="18"/>
  <c r="F6" i="19"/>
  <c r="F10" i="19"/>
  <c r="F14" i="19"/>
  <c r="F18" i="19"/>
  <c r="F22" i="19"/>
  <c r="F26" i="19"/>
  <c r="F30" i="19"/>
  <c r="E27" i="18"/>
  <c r="F17" i="20"/>
  <c r="F33" i="20"/>
  <c r="L25" i="20"/>
  <c r="L9" i="20"/>
  <c r="E19" i="18"/>
  <c r="F13" i="20"/>
  <c r="F29" i="20"/>
  <c r="L4" i="20"/>
  <c r="F5" i="20"/>
  <c r="F21" i="20"/>
  <c r="L32" i="20"/>
  <c r="L30" i="20"/>
  <c r="L22" i="20"/>
  <c r="L14" i="20"/>
  <c r="L6" i="20"/>
  <c r="L16" i="20"/>
  <c r="F25" i="18"/>
  <c r="F4" i="18"/>
  <c r="E11" i="18"/>
  <c r="E4" i="20"/>
  <c r="G5" i="20"/>
  <c r="E6" i="20"/>
  <c r="G7" i="20"/>
  <c r="E8" i="20"/>
  <c r="G9" i="20"/>
  <c r="E10" i="20"/>
  <c r="G11" i="20"/>
  <c r="E12" i="20"/>
  <c r="G13" i="20"/>
  <c r="E14" i="20"/>
  <c r="G15" i="20"/>
  <c r="E16" i="20"/>
  <c r="G17" i="20"/>
  <c r="E18" i="20"/>
  <c r="G19" i="20"/>
  <c r="E20" i="20"/>
  <c r="G21" i="20"/>
  <c r="E22" i="20"/>
  <c r="G23" i="20"/>
  <c r="E24" i="20"/>
  <c r="G25" i="20"/>
  <c r="E26" i="20"/>
  <c r="G27" i="20"/>
  <c r="E28" i="20"/>
  <c r="G29" i="20"/>
  <c r="E30" i="20"/>
  <c r="G31" i="20"/>
  <c r="E32" i="20"/>
  <c r="G33" i="20"/>
  <c r="F4" i="20"/>
  <c r="F6" i="20"/>
  <c r="F8" i="20"/>
  <c r="F10" i="20"/>
  <c r="F12" i="20"/>
  <c r="F14" i="20"/>
  <c r="F16" i="20"/>
  <c r="F18" i="20"/>
  <c r="F20" i="20"/>
  <c r="F22" i="20"/>
  <c r="F24" i="20"/>
  <c r="F26" i="20"/>
  <c r="F28" i="20"/>
  <c r="F30" i="20"/>
  <c r="F32" i="20"/>
  <c r="E5" i="20"/>
  <c r="I5" i="20" s="1"/>
  <c r="J5" i="20" s="1"/>
  <c r="E7" i="20"/>
  <c r="I7" i="20" s="1"/>
  <c r="J7" i="20" s="1"/>
  <c r="E9" i="20"/>
  <c r="E11" i="20"/>
  <c r="I11" i="20" s="1"/>
  <c r="J11" i="20" s="1"/>
  <c r="E13" i="20"/>
  <c r="I13" i="20" s="1"/>
  <c r="J13" i="20" s="1"/>
  <c r="E15" i="20"/>
  <c r="I15" i="20" s="1"/>
  <c r="J15" i="20" s="1"/>
  <c r="E17" i="20"/>
  <c r="E19" i="20"/>
  <c r="I19" i="20" s="1"/>
  <c r="J19" i="20" s="1"/>
  <c r="E21" i="20"/>
  <c r="E23" i="20"/>
  <c r="I23" i="20" s="1"/>
  <c r="J23" i="20" s="1"/>
  <c r="E25" i="20"/>
  <c r="E27" i="20"/>
  <c r="I27" i="20" s="1"/>
  <c r="J27" i="20" s="1"/>
  <c r="E29" i="20"/>
  <c r="I29" i="20" s="1"/>
  <c r="J29" i="20" s="1"/>
  <c r="E31" i="20"/>
  <c r="I31" i="20" s="1"/>
  <c r="J31" i="20" s="1"/>
  <c r="E33" i="20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F30" i="18"/>
  <c r="F26" i="18"/>
  <c r="F22" i="18"/>
  <c r="F18" i="18"/>
  <c r="F14" i="18"/>
  <c r="F10" i="18"/>
  <c r="F6" i="18"/>
  <c r="I21" i="20" l="1"/>
  <c r="J21" i="20" s="1"/>
  <c r="I33" i="20"/>
  <c r="J33" i="20" s="1"/>
  <c r="I17" i="20"/>
  <c r="J17" i="20" s="1"/>
  <c r="I25" i="20"/>
  <c r="J25" i="20" s="1"/>
  <c r="I9" i="20"/>
  <c r="J9" i="20" s="1"/>
  <c r="I32" i="20"/>
  <c r="J32" i="20" s="1"/>
  <c r="I28" i="20"/>
  <c r="J28" i="20" s="1"/>
  <c r="I24" i="20"/>
  <c r="J24" i="20" s="1"/>
  <c r="I20" i="20"/>
  <c r="J20" i="20" s="1"/>
  <c r="I16" i="20"/>
  <c r="J16" i="20" s="1"/>
  <c r="I12" i="20"/>
  <c r="J12" i="20" s="1"/>
  <c r="I8" i="20"/>
  <c r="J8" i="20" s="1"/>
  <c r="I4" i="20"/>
  <c r="J4" i="20" s="1"/>
  <c r="I30" i="20"/>
  <c r="J30" i="20" s="1"/>
  <c r="I22" i="20"/>
  <c r="J22" i="20" s="1"/>
  <c r="I14" i="20"/>
  <c r="J14" i="20" s="1"/>
  <c r="I6" i="20"/>
  <c r="J6" i="20" s="1"/>
  <c r="I26" i="20"/>
  <c r="J26" i="20" s="1"/>
  <c r="I18" i="20"/>
  <c r="J18" i="20" s="1"/>
  <c r="I10" i="20"/>
  <c r="J10" i="20" s="1"/>
  <c r="D6" i="15" l="1"/>
  <c r="E6" i="15" s="1"/>
  <c r="F6" i="15"/>
  <c r="I6" i="15" s="1"/>
  <c r="H6" i="15"/>
  <c r="L6" i="15"/>
  <c r="M6" i="15"/>
  <c r="D7" i="15"/>
  <c r="F7" i="15"/>
  <c r="I7" i="15" s="1"/>
  <c r="G7" i="15"/>
  <c r="L7" i="15"/>
  <c r="M7" i="15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D8" i="15"/>
  <c r="F8" i="15"/>
  <c r="H8" i="15"/>
  <c r="L8" i="15"/>
  <c r="M8" i="15"/>
  <c r="D9" i="15"/>
  <c r="F9" i="15"/>
  <c r="G9" i="15" s="1"/>
  <c r="I9" i="15"/>
  <c r="L9" i="15"/>
  <c r="M9" i="15"/>
  <c r="D10" i="15"/>
  <c r="F10" i="15"/>
  <c r="H10" i="15" s="1"/>
  <c r="L10" i="15"/>
  <c r="M10" i="15"/>
  <c r="D11" i="15"/>
  <c r="F11" i="15"/>
  <c r="G11" i="15" s="1"/>
  <c r="L11" i="15"/>
  <c r="M11" i="15"/>
  <c r="D12" i="15"/>
  <c r="F12" i="15"/>
  <c r="H12" i="15" s="1"/>
  <c r="L12" i="15"/>
  <c r="M12" i="15"/>
  <c r="D13" i="15"/>
  <c r="E13" i="15" s="1"/>
  <c r="F13" i="15"/>
  <c r="I13" i="15" s="1"/>
  <c r="G13" i="15"/>
  <c r="H13" i="15"/>
  <c r="L13" i="15"/>
  <c r="M13" i="15"/>
  <c r="D14" i="15"/>
  <c r="F14" i="15"/>
  <c r="H14" i="15" s="1"/>
  <c r="L14" i="15"/>
  <c r="M14" i="15"/>
  <c r="D15" i="15"/>
  <c r="F15" i="15"/>
  <c r="G15" i="15"/>
  <c r="I15" i="15"/>
  <c r="L15" i="15"/>
  <c r="M15" i="15"/>
  <c r="D16" i="15"/>
  <c r="F16" i="15"/>
  <c r="H16" i="15"/>
  <c r="L16" i="15"/>
  <c r="M16" i="15"/>
  <c r="D17" i="15"/>
  <c r="F17" i="15"/>
  <c r="G17" i="15" s="1"/>
  <c r="L17" i="15"/>
  <c r="M17" i="15"/>
  <c r="D18" i="15"/>
  <c r="F18" i="15"/>
  <c r="H18" i="15" s="1"/>
  <c r="L18" i="15"/>
  <c r="M18" i="15"/>
  <c r="D19" i="15"/>
  <c r="F19" i="15"/>
  <c r="G19" i="15" s="1"/>
  <c r="L19" i="15"/>
  <c r="M19" i="15"/>
  <c r="D20" i="15"/>
  <c r="F20" i="15"/>
  <c r="H20" i="15"/>
  <c r="L20" i="15"/>
  <c r="M20" i="15"/>
  <c r="D21" i="15"/>
  <c r="F21" i="15"/>
  <c r="I21" i="15" s="1"/>
  <c r="L21" i="15"/>
  <c r="M21" i="15"/>
  <c r="D22" i="15"/>
  <c r="F22" i="15"/>
  <c r="H22" i="15" s="1"/>
  <c r="L22" i="15"/>
  <c r="M22" i="15"/>
  <c r="D23" i="15"/>
  <c r="F23" i="15"/>
  <c r="H23" i="15" s="1"/>
  <c r="G23" i="15"/>
  <c r="I23" i="15"/>
  <c r="L23" i="15"/>
  <c r="M23" i="15"/>
  <c r="D24" i="15"/>
  <c r="F24" i="15"/>
  <c r="H24" i="15" s="1"/>
  <c r="L24" i="15"/>
  <c r="M24" i="15"/>
  <c r="D25" i="15"/>
  <c r="E25" i="15" s="1"/>
  <c r="F25" i="15"/>
  <c r="G25" i="15" s="1"/>
  <c r="I25" i="15"/>
  <c r="L25" i="15"/>
  <c r="M25" i="15"/>
  <c r="D26" i="15"/>
  <c r="F26" i="15"/>
  <c r="H26" i="15" s="1"/>
  <c r="L26" i="15"/>
  <c r="M26" i="15"/>
  <c r="D27" i="15"/>
  <c r="F27" i="15"/>
  <c r="G27" i="15" s="1"/>
  <c r="L27" i="15"/>
  <c r="M27" i="15"/>
  <c r="D28" i="15"/>
  <c r="F28" i="15"/>
  <c r="H28" i="15"/>
  <c r="L28" i="15"/>
  <c r="M28" i="15"/>
  <c r="D29" i="15"/>
  <c r="E29" i="15"/>
  <c r="F29" i="15"/>
  <c r="I29" i="15" s="1"/>
  <c r="G29" i="15"/>
  <c r="H29" i="15"/>
  <c r="L29" i="15"/>
  <c r="M29" i="15"/>
  <c r="D30" i="15"/>
  <c r="F30" i="15"/>
  <c r="H30" i="15" s="1"/>
  <c r="L30" i="15"/>
  <c r="M30" i="15"/>
  <c r="D31" i="15"/>
  <c r="F31" i="15"/>
  <c r="H31" i="15" s="1"/>
  <c r="G31" i="15"/>
  <c r="L31" i="15"/>
  <c r="M31" i="15"/>
  <c r="D32" i="15"/>
  <c r="E32" i="15" s="1"/>
  <c r="F32" i="15"/>
  <c r="H32" i="15"/>
  <c r="L32" i="15"/>
  <c r="M32" i="15"/>
  <c r="D33" i="15"/>
  <c r="F33" i="15"/>
  <c r="G33" i="15" s="1"/>
  <c r="H33" i="15"/>
  <c r="I33" i="15"/>
  <c r="L33" i="15"/>
  <c r="M33" i="15"/>
  <c r="D34" i="15"/>
  <c r="F34" i="15"/>
  <c r="H34" i="15" s="1"/>
  <c r="L34" i="15"/>
  <c r="M34" i="15"/>
  <c r="D35" i="15"/>
  <c r="F35" i="15"/>
  <c r="G35" i="15" s="1"/>
  <c r="L35" i="15"/>
  <c r="M35" i="15"/>
  <c r="D36" i="15"/>
  <c r="F36" i="15"/>
  <c r="H36" i="15"/>
  <c r="L36" i="15"/>
  <c r="M36" i="15"/>
  <c r="D37" i="15"/>
  <c r="F37" i="15"/>
  <c r="I37" i="15" s="1"/>
  <c r="G37" i="15"/>
  <c r="L37" i="15"/>
  <c r="M37" i="15"/>
  <c r="D38" i="15"/>
  <c r="F38" i="15"/>
  <c r="H38" i="15" s="1"/>
  <c r="L38" i="15"/>
  <c r="M38" i="15"/>
  <c r="D39" i="15"/>
  <c r="E39" i="15" s="1"/>
  <c r="F39" i="15"/>
  <c r="H39" i="15" s="1"/>
  <c r="G39" i="15"/>
  <c r="I39" i="15"/>
  <c r="L39" i="15"/>
  <c r="M39" i="15"/>
  <c r="D40" i="15"/>
  <c r="F40" i="15"/>
  <c r="H40" i="15"/>
  <c r="L40" i="15"/>
  <c r="M40" i="15"/>
  <c r="D41" i="15"/>
  <c r="F41" i="15"/>
  <c r="G41" i="15" s="1"/>
  <c r="L41" i="15"/>
  <c r="M41" i="15"/>
  <c r="D42" i="15"/>
  <c r="F42" i="15"/>
  <c r="H42" i="15"/>
  <c r="L42" i="15"/>
  <c r="M42" i="15"/>
  <c r="D43" i="15"/>
  <c r="F43" i="15"/>
  <c r="G43" i="15" s="1"/>
  <c r="L43" i="15"/>
  <c r="M43" i="15"/>
  <c r="D44" i="15"/>
  <c r="F44" i="15"/>
  <c r="H44" i="15"/>
  <c r="L44" i="15"/>
  <c r="M44" i="15"/>
  <c r="D45" i="15"/>
  <c r="E45" i="15"/>
  <c r="F45" i="15"/>
  <c r="I45" i="15" s="1"/>
  <c r="H45" i="15"/>
  <c r="L45" i="15"/>
  <c r="M45" i="15"/>
  <c r="D46" i="15"/>
  <c r="F46" i="15"/>
  <c r="H46" i="15" s="1"/>
  <c r="L46" i="15"/>
  <c r="M46" i="15"/>
  <c r="D47" i="15"/>
  <c r="F47" i="15"/>
  <c r="H47" i="15" s="1"/>
  <c r="G47" i="15"/>
  <c r="L47" i="15"/>
  <c r="M47" i="15"/>
  <c r="D48" i="15"/>
  <c r="E48" i="15" s="1"/>
  <c r="F48" i="15"/>
  <c r="H48" i="15" s="1"/>
  <c r="L48" i="15"/>
  <c r="M48" i="15"/>
  <c r="D49" i="15"/>
  <c r="F49" i="15"/>
  <c r="G49" i="15" s="1"/>
  <c r="H49" i="15"/>
  <c r="I49" i="15"/>
  <c r="L49" i="15"/>
  <c r="M49" i="15"/>
  <c r="D50" i="15"/>
  <c r="F50" i="15"/>
  <c r="H50" i="15" s="1"/>
  <c r="L50" i="15"/>
  <c r="M50" i="15"/>
  <c r="D51" i="15"/>
  <c r="E51" i="15" s="1"/>
  <c r="F51" i="15"/>
  <c r="G51" i="15" s="1"/>
  <c r="H51" i="15"/>
  <c r="L51" i="15"/>
  <c r="M51" i="15"/>
  <c r="D52" i="15"/>
  <c r="F52" i="15"/>
  <c r="G52" i="15" s="1"/>
  <c r="K52" i="15"/>
  <c r="K53" i="15" s="1"/>
  <c r="K54" i="15" s="1"/>
  <c r="K55" i="15" s="1"/>
  <c r="K56" i="15" s="1"/>
  <c r="K57" i="15" s="1"/>
  <c r="K58" i="15" s="1"/>
  <c r="K59" i="15" s="1"/>
  <c r="K60" i="15" s="1"/>
  <c r="L52" i="15"/>
  <c r="M52" i="15"/>
  <c r="D53" i="15"/>
  <c r="F53" i="15"/>
  <c r="G53" i="15" s="1"/>
  <c r="L53" i="15"/>
  <c r="M53" i="15"/>
  <c r="D54" i="15"/>
  <c r="E54" i="15" s="1"/>
  <c r="F54" i="15"/>
  <c r="H54" i="15" s="1"/>
  <c r="G54" i="15"/>
  <c r="I54" i="15"/>
  <c r="L54" i="15"/>
  <c r="M54" i="15"/>
  <c r="D55" i="15"/>
  <c r="E55" i="15"/>
  <c r="F55" i="15"/>
  <c r="I55" i="15" s="1"/>
  <c r="H55" i="15"/>
  <c r="L55" i="15"/>
  <c r="M55" i="15"/>
  <c r="D56" i="15"/>
  <c r="F56" i="15"/>
  <c r="G56" i="15" s="1"/>
  <c r="L56" i="15"/>
  <c r="M56" i="15"/>
  <c r="D57" i="15"/>
  <c r="F57" i="15"/>
  <c r="G57" i="15" s="1"/>
  <c r="H57" i="15"/>
  <c r="L57" i="15"/>
  <c r="M57" i="15"/>
  <c r="D58" i="15"/>
  <c r="E58" i="15" s="1"/>
  <c r="F58" i="15"/>
  <c r="H58" i="15" s="1"/>
  <c r="I58" i="15"/>
  <c r="L58" i="15"/>
  <c r="M58" i="15"/>
  <c r="D59" i="15"/>
  <c r="F59" i="15"/>
  <c r="I59" i="15" s="1"/>
  <c r="L59" i="15"/>
  <c r="M59" i="15"/>
  <c r="D60" i="15"/>
  <c r="F60" i="15"/>
  <c r="G60" i="15" s="1"/>
  <c r="L60" i="15"/>
  <c r="M60" i="15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C4" i="8"/>
  <c r="B4" i="8"/>
  <c r="E59" i="15" l="1"/>
  <c r="E17" i="15"/>
  <c r="I53" i="15"/>
  <c r="I50" i="15"/>
  <c r="I41" i="15"/>
  <c r="E40" i="15"/>
  <c r="E37" i="15"/>
  <c r="E31" i="15"/>
  <c r="E26" i="15"/>
  <c r="H21" i="15"/>
  <c r="H9" i="15"/>
  <c r="E7" i="15"/>
  <c r="I57" i="15"/>
  <c r="H53" i="15"/>
  <c r="G50" i="15"/>
  <c r="E49" i="15"/>
  <c r="I47" i="15"/>
  <c r="H41" i="15"/>
  <c r="E23" i="15"/>
  <c r="G21" i="15"/>
  <c r="E18" i="15"/>
  <c r="E15" i="15"/>
  <c r="E53" i="15"/>
  <c r="E21" i="15"/>
  <c r="E9" i="15"/>
  <c r="H59" i="15"/>
  <c r="G58" i="15"/>
  <c r="E57" i="15"/>
  <c r="G55" i="15"/>
  <c r="E47" i="15"/>
  <c r="G45" i="15"/>
  <c r="H25" i="15"/>
  <c r="I17" i="15"/>
  <c r="E10" i="15"/>
  <c r="G6" i="15"/>
  <c r="E34" i="15"/>
  <c r="E50" i="15"/>
  <c r="E41" i="15"/>
  <c r="E24" i="15"/>
  <c r="G59" i="15"/>
  <c r="E42" i="15"/>
  <c r="H37" i="15"/>
  <c r="E33" i="15"/>
  <c r="I31" i="15"/>
  <c r="H17" i="15"/>
  <c r="H7" i="15"/>
  <c r="E60" i="15"/>
  <c r="E56" i="15"/>
  <c r="E52" i="15"/>
  <c r="E43" i="15"/>
  <c r="E35" i="15"/>
  <c r="E27" i="15"/>
  <c r="E19" i="15"/>
  <c r="E11" i="15"/>
  <c r="E44" i="15"/>
  <c r="E36" i="15"/>
  <c r="E28" i="15"/>
  <c r="E20" i="15"/>
  <c r="H15" i="15"/>
  <c r="E12" i="15"/>
  <c r="E46" i="15"/>
  <c r="E38" i="15"/>
  <c r="E22" i="15"/>
  <c r="E14" i="15"/>
  <c r="I60" i="15"/>
  <c r="I56" i="15"/>
  <c r="I52" i="15"/>
  <c r="I43" i="15"/>
  <c r="I35" i="15"/>
  <c r="I27" i="15"/>
  <c r="I19" i="15"/>
  <c r="I11" i="15"/>
  <c r="E30" i="15"/>
  <c r="H60" i="15"/>
  <c r="H56" i="15"/>
  <c r="H52" i="15"/>
  <c r="H43" i="15"/>
  <c r="H35" i="15"/>
  <c r="H27" i="15"/>
  <c r="H19" i="15"/>
  <c r="E16" i="15"/>
  <c r="H11" i="15"/>
  <c r="E8" i="15"/>
  <c r="I51" i="15"/>
  <c r="G48" i="15"/>
  <c r="I48" i="15"/>
  <c r="G46" i="15"/>
  <c r="I46" i="15"/>
  <c r="G44" i="15"/>
  <c r="I44" i="15"/>
  <c r="G42" i="15"/>
  <c r="I42" i="15"/>
  <c r="G40" i="15"/>
  <c r="I40" i="15"/>
  <c r="G38" i="15"/>
  <c r="I38" i="15"/>
  <c r="G36" i="15"/>
  <c r="I36" i="15"/>
  <c r="G34" i="15"/>
  <c r="I34" i="15"/>
  <c r="G32" i="15"/>
  <c r="I32" i="15"/>
  <c r="G30" i="15"/>
  <c r="I30" i="15"/>
  <c r="G28" i="15"/>
  <c r="I28" i="15"/>
  <c r="G26" i="15"/>
  <c r="I26" i="15"/>
  <c r="G24" i="15"/>
  <c r="I24" i="15"/>
  <c r="G22" i="15"/>
  <c r="I22" i="15"/>
  <c r="G20" i="15"/>
  <c r="I20" i="15"/>
  <c r="G18" i="15"/>
  <c r="I18" i="15"/>
  <c r="G16" i="15"/>
  <c r="I16" i="15"/>
  <c r="G14" i="15"/>
  <c r="I14" i="15"/>
  <c r="G12" i="15"/>
  <c r="I12" i="15"/>
  <c r="G10" i="15"/>
  <c r="I10" i="15"/>
  <c r="G8" i="15"/>
  <c r="I8" i="15"/>
</calcChain>
</file>

<file path=xl/sharedStrings.xml><?xml version="1.0" encoding="utf-8"?>
<sst xmlns="http://schemas.openxmlformats.org/spreadsheetml/2006/main" count="342" uniqueCount="237">
  <si>
    <t>扶養人數</t>
  </si>
  <si>
    <t>薪資</t>
  </si>
  <si>
    <t>所得</t>
  </si>
  <si>
    <t>員工姓名</t>
    <phoneticPr fontId="5" type="noConversion"/>
  </si>
  <si>
    <t>部門</t>
    <phoneticPr fontId="5" type="noConversion"/>
  </si>
  <si>
    <t>銀行帳號</t>
    <phoneticPr fontId="5" type="noConversion"/>
  </si>
  <si>
    <t>扶養人數</t>
    <phoneticPr fontId="5" type="noConversion"/>
  </si>
  <si>
    <t>本薪</t>
    <phoneticPr fontId="5" type="noConversion"/>
  </si>
  <si>
    <t>205-163401</t>
    <phoneticPr fontId="5" type="noConversion"/>
  </si>
  <si>
    <t>205-161403</t>
    <phoneticPr fontId="5" type="noConversion"/>
  </si>
  <si>
    <t>205-163561</t>
    <phoneticPr fontId="5" type="noConversion"/>
  </si>
  <si>
    <t>管理部</t>
    <phoneticPr fontId="5" type="noConversion"/>
  </si>
  <si>
    <t>205-161204</t>
    <phoneticPr fontId="5" type="noConversion"/>
  </si>
  <si>
    <t>SoGood 公司員工基本資料</t>
    <phoneticPr fontId="5" type="noConversion"/>
  </si>
  <si>
    <t>吳美麗</t>
    <phoneticPr fontId="5" type="noConversion"/>
  </si>
  <si>
    <t>呂小婷</t>
    <phoneticPr fontId="5" type="noConversion"/>
  </si>
  <si>
    <t>林裕暐</t>
    <phoneticPr fontId="5" type="noConversion"/>
  </si>
  <si>
    <t>徐誌明</t>
    <phoneticPr fontId="5" type="noConversion"/>
  </si>
  <si>
    <t>鍾小評</t>
    <phoneticPr fontId="5" type="noConversion"/>
  </si>
  <si>
    <t>沈威威</t>
    <phoneticPr fontId="5" type="noConversion"/>
  </si>
  <si>
    <t>施慧慧</t>
    <phoneticPr fontId="5" type="noConversion"/>
  </si>
  <si>
    <t>劉淑容</t>
    <phoneticPr fontId="5" type="noConversion"/>
  </si>
  <si>
    <t>黃震琪</t>
    <phoneticPr fontId="5" type="noConversion"/>
  </si>
  <si>
    <t>高聖慧</t>
    <phoneticPr fontId="5" type="noConversion"/>
  </si>
  <si>
    <t>林英俊</t>
    <phoneticPr fontId="5" type="noConversion"/>
  </si>
  <si>
    <t>錢貴鑫</t>
    <phoneticPr fontId="5" type="noConversion"/>
  </si>
  <si>
    <t>倪曉珮</t>
    <phoneticPr fontId="5" type="noConversion"/>
  </si>
  <si>
    <t>蘇義宏</t>
    <phoneticPr fontId="5" type="noConversion"/>
  </si>
  <si>
    <t>陳正霈</t>
    <phoneticPr fontId="5" type="noConversion"/>
  </si>
  <si>
    <t>吳佳楓</t>
    <phoneticPr fontId="5" type="noConversion"/>
  </si>
  <si>
    <t>崔成成</t>
    <phoneticPr fontId="5" type="noConversion"/>
  </si>
  <si>
    <t>王振耀</t>
    <phoneticPr fontId="5" type="noConversion"/>
  </si>
  <si>
    <t>張佳華</t>
    <phoneticPr fontId="5" type="noConversion"/>
  </si>
  <si>
    <t>李明如</t>
    <phoneticPr fontId="5" type="noConversion"/>
  </si>
  <si>
    <t>廖翠娥</t>
    <phoneticPr fontId="5" type="noConversion"/>
  </si>
  <si>
    <t>張春妹</t>
    <phoneticPr fontId="5" type="noConversion"/>
  </si>
  <si>
    <t>李素雯</t>
    <phoneticPr fontId="5" type="noConversion"/>
  </si>
  <si>
    <t>洪民傑</t>
    <phoneticPr fontId="5" type="noConversion"/>
  </si>
  <si>
    <t>江永成</t>
    <phoneticPr fontId="5" type="noConversion"/>
  </si>
  <si>
    <t>張立榮</t>
    <phoneticPr fontId="5" type="noConversion"/>
  </si>
  <si>
    <t>范怡吉</t>
    <phoneticPr fontId="5" type="noConversion"/>
  </si>
  <si>
    <t>陳宥鈞</t>
    <phoneticPr fontId="5" type="noConversion"/>
  </si>
  <si>
    <t>鄭嘉秀</t>
    <phoneticPr fontId="5" type="noConversion"/>
  </si>
  <si>
    <t>陳亦盈</t>
    <phoneticPr fontId="5" type="noConversion"/>
  </si>
  <si>
    <t>產品部</t>
    <phoneticPr fontId="5" type="noConversion"/>
  </si>
  <si>
    <t>財務部</t>
    <phoneticPr fontId="5" type="noConversion"/>
  </si>
  <si>
    <t>電腦室</t>
    <phoneticPr fontId="5" type="noConversion"/>
  </si>
  <si>
    <t>經銷部</t>
    <phoneticPr fontId="5" type="noConversion"/>
  </si>
  <si>
    <t>行銷部</t>
    <phoneticPr fontId="5" type="noConversion"/>
  </si>
  <si>
    <t>編輯部</t>
    <phoneticPr fontId="5" type="noConversion"/>
  </si>
  <si>
    <t>健保眷口人數</t>
    <phoneticPr fontId="5" type="noConversion"/>
  </si>
  <si>
    <t>205-163303</t>
    <phoneticPr fontId="5" type="noConversion"/>
  </si>
  <si>
    <t>205-163883</t>
    <phoneticPr fontId="5" type="noConversion"/>
  </si>
  <si>
    <t>205-163425</t>
    <phoneticPr fontId="5" type="noConversion"/>
  </si>
  <si>
    <t>206-134565</t>
    <phoneticPr fontId="5" type="noConversion"/>
  </si>
  <si>
    <t>206-213659</t>
    <phoneticPr fontId="5" type="noConversion"/>
  </si>
  <si>
    <t>205-324877</t>
    <phoneticPr fontId="5" type="noConversion"/>
  </si>
  <si>
    <t>205-354126</t>
    <phoneticPr fontId="5" type="noConversion"/>
  </si>
  <si>
    <t>206-135554</t>
    <phoneticPr fontId="5" type="noConversion"/>
  </si>
  <si>
    <t>206-256871</t>
    <phoneticPr fontId="5" type="noConversion"/>
  </si>
  <si>
    <t>205-213253</t>
    <phoneticPr fontId="5" type="noConversion"/>
  </si>
  <si>
    <t>205-365871</t>
    <phoneticPr fontId="5" type="noConversion"/>
  </si>
  <si>
    <t>206-844135</t>
    <phoneticPr fontId="5" type="noConversion"/>
  </si>
  <si>
    <t>206-332356</t>
    <phoneticPr fontId="5" type="noConversion"/>
  </si>
  <si>
    <t>205-541358</t>
    <phoneticPr fontId="5" type="noConversion"/>
  </si>
  <si>
    <t>205-358969</t>
    <phoneticPr fontId="5" type="noConversion"/>
  </si>
  <si>
    <t>206-212330</t>
    <phoneticPr fontId="5" type="noConversion"/>
  </si>
  <si>
    <t>205-844013</t>
    <phoneticPr fontId="5" type="noConversion"/>
  </si>
  <si>
    <t>205-358110</t>
    <phoneticPr fontId="5" type="noConversion"/>
  </si>
  <si>
    <t>206-354874</t>
    <phoneticPr fontId="5" type="noConversion"/>
  </si>
  <si>
    <t>206-221112</t>
    <phoneticPr fontId="5" type="noConversion"/>
  </si>
  <si>
    <t>205-312330</t>
    <phoneticPr fontId="5" type="noConversion"/>
  </si>
  <si>
    <t>205-125479</t>
    <phoneticPr fontId="5" type="noConversion"/>
  </si>
  <si>
    <t>205-358448</t>
    <phoneticPr fontId="5" type="noConversion"/>
  </si>
  <si>
    <t>206-359876</t>
    <phoneticPr fontId="5" type="noConversion"/>
  </si>
  <si>
    <t>205-336846</t>
    <phoneticPr fontId="5" type="noConversion"/>
  </si>
  <si>
    <t>206-213548</t>
    <phoneticPr fontId="5" type="noConversion"/>
  </si>
  <si>
    <t>員工分攤費率</t>
    <phoneticPr fontId="5" type="noConversion"/>
  </si>
  <si>
    <t>雇主分攤費率</t>
    <phoneticPr fontId="5" type="noConversion"/>
  </si>
  <si>
    <t>普通事故費率</t>
    <phoneticPr fontId="5" type="noConversion"/>
  </si>
  <si>
    <t>月投保</t>
    <phoneticPr fontId="5" type="noConversion"/>
  </si>
  <si>
    <t>員工</t>
    <phoneticPr fontId="5" type="noConversion"/>
  </si>
  <si>
    <t>雇主</t>
    <phoneticPr fontId="5" type="noConversion"/>
  </si>
  <si>
    <t>金額</t>
    <phoneticPr fontId="5" type="noConversion"/>
  </si>
  <si>
    <t>自付</t>
    <phoneticPr fontId="5" type="noConversion"/>
  </si>
  <si>
    <t>負擔</t>
  </si>
  <si>
    <t>就業保險費率</t>
    <phoneticPr fontId="5" type="noConversion"/>
  </si>
  <si>
    <r>
      <rPr>
        <b/>
        <sz val="18"/>
        <rFont val="新細明體"/>
        <family val="1"/>
        <charset val="136"/>
      </rPr>
      <t>全民健康保險保險費負擔金額表</t>
    </r>
    <phoneticPr fontId="5" type="noConversion"/>
  </si>
  <si>
    <r>
      <rPr>
        <sz val="12"/>
        <rFont val="新細明體"/>
        <family val="1"/>
        <charset val="136"/>
      </rPr>
      <t>﹝公、民營事業、機構及有一定雇主之受雇者適用﹞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</si>
  <si>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</si>
  <si>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投保金額等級</t>
    </r>
    <phoneticPr fontId="5" type="noConversion"/>
  </si>
  <si>
    <r>
      <rPr>
        <sz val="10"/>
        <rFont val="新細明體"/>
        <family val="1"/>
        <charset val="136"/>
      </rPr>
      <t>月投保金額</t>
    </r>
  </si>
  <si>
    <r>
      <rPr>
        <sz val="10"/>
        <rFont val="新細明體"/>
        <family val="1"/>
        <charset val="136"/>
      </rPr>
      <t>政府補助差額</t>
    </r>
    <phoneticPr fontId="5" type="noConversion"/>
  </si>
  <si>
    <r>
      <rPr>
        <sz val="10"/>
        <rFont val="新細明體"/>
        <family val="1"/>
        <charset val="136"/>
      </rPr>
      <t>被保險人及眷屬負擔金額﹝負擔比率</t>
    </r>
    <r>
      <rPr>
        <sz val="10"/>
        <rFont val="Times New Roman"/>
        <family val="1"/>
      </rPr>
      <t>30%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</si>
  <si>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費率調整應計保險費</t>
    </r>
    <r>
      <rPr>
        <sz val="10"/>
        <rFont val="Times New Roman"/>
        <family val="1"/>
      </rPr>
      <t>(5.17</t>
    </r>
    <r>
      <rPr>
        <sz val="10"/>
        <rFont val="新細明體"/>
        <family val="1"/>
        <charset val="136"/>
      </rPr>
      <t>％</t>
    </r>
    <r>
      <rPr>
        <sz val="10"/>
        <rFont val="Times New Roman"/>
        <family val="1"/>
      </rPr>
      <t>)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</si>
  <si>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１眷口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</si>
  <si>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２眷口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</si>
  <si>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３眷口</t>
    </r>
    <phoneticPr fontId="5" type="noConversion"/>
  </si>
  <si>
    <r>
      <t>99</t>
    </r>
    <r>
      <rPr>
        <b/>
        <sz val="12"/>
        <color indexed="56"/>
        <rFont val="新細明體"/>
        <family val="1"/>
        <charset val="136"/>
      </rPr>
      <t>年</t>
    </r>
    <r>
      <rPr>
        <b/>
        <sz val="12"/>
        <color indexed="56"/>
        <rFont val="Times New Roman"/>
        <family val="1"/>
      </rPr>
      <t>4</t>
    </r>
    <r>
      <rPr>
        <b/>
        <sz val="12"/>
        <color indexed="56"/>
        <rFont val="新細明體"/>
        <family val="1"/>
        <charset val="136"/>
      </rPr>
      <t>月</t>
    </r>
    <r>
      <rPr>
        <b/>
        <sz val="12"/>
        <color indexed="56"/>
        <rFont val="Times New Roman"/>
        <family val="1"/>
      </rPr>
      <t>1</t>
    </r>
    <r>
      <rPr>
        <b/>
        <sz val="12"/>
        <color indexed="56"/>
        <rFont val="新細明體"/>
        <family val="1"/>
        <charset val="136"/>
      </rPr>
      <t>日起實施</t>
    </r>
    <phoneticPr fontId="5" type="noConversion"/>
  </si>
  <si>
    <r>
      <rPr>
        <sz val="12"/>
        <rFont val="新細明體"/>
        <family val="1"/>
        <charset val="136"/>
      </rPr>
      <t>承保處製表</t>
    </r>
    <phoneticPr fontId="5" type="noConversion"/>
  </si>
  <si>
    <r>
      <t xml:space="preserve">                         </t>
    </r>
    <r>
      <rPr>
        <sz val="12"/>
        <rFont val="新細明體"/>
        <family val="1"/>
        <charset val="136"/>
      </rPr>
      <t>承保組製表</t>
    </r>
    <phoneticPr fontId="5" type="noConversion"/>
  </si>
  <si>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:1.</t>
    </r>
    <r>
      <rPr>
        <b/>
        <sz val="12"/>
        <color indexed="12"/>
        <rFont val="新細明體"/>
        <family val="1"/>
        <charset val="136"/>
      </rPr>
      <t>費率調整為</t>
    </r>
    <r>
      <rPr>
        <b/>
        <sz val="12"/>
        <color indexed="12"/>
        <rFont val="Times New Roman"/>
        <family val="1"/>
      </rPr>
      <t>5.17</t>
    </r>
    <r>
      <rPr>
        <b/>
        <sz val="12"/>
        <color indexed="12"/>
        <rFont val="新細明體"/>
        <family val="1"/>
        <charset val="136"/>
      </rPr>
      <t>％，投保金額最高一級調整為</t>
    </r>
    <r>
      <rPr>
        <b/>
        <sz val="12"/>
        <color indexed="12"/>
        <rFont val="Times New Roman"/>
        <family val="1"/>
      </rPr>
      <t>182,000</t>
    </r>
    <r>
      <rPr>
        <b/>
        <sz val="12"/>
        <color indexed="12"/>
        <rFont val="新細明體"/>
        <family val="1"/>
        <charset val="136"/>
      </rPr>
      <t>元。</t>
    </r>
    <phoneticPr fontId="5" type="noConversion"/>
  </si>
  <si>
    <r>
      <t xml:space="preserve">   2.</t>
    </r>
    <r>
      <rPr>
        <b/>
        <sz val="12"/>
        <color indexed="12"/>
        <rFont val="新細明體"/>
        <family val="1"/>
        <charset val="136"/>
      </rPr>
      <t>政府實施費率調整差額補助，投保金額</t>
    </r>
    <r>
      <rPr>
        <b/>
        <sz val="12"/>
        <color indexed="12"/>
        <rFont val="Times New Roman"/>
        <family val="1"/>
      </rPr>
      <t>40,100</t>
    </r>
    <r>
      <rPr>
        <b/>
        <sz val="12"/>
        <color indexed="12"/>
        <rFont val="新細明體"/>
        <family val="1"/>
        <charset val="136"/>
      </rPr>
      <t>元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新細明體"/>
        <family val="1"/>
        <charset val="136"/>
      </rPr>
      <t>含</t>
    </r>
    <r>
      <rPr>
        <b/>
        <sz val="12"/>
        <color indexed="12"/>
        <rFont val="Times New Roman"/>
        <family val="1"/>
      </rPr>
      <t>)</t>
    </r>
    <r>
      <rPr>
        <b/>
        <sz val="12"/>
        <color indexed="12"/>
        <rFont val="新細明體"/>
        <family val="1"/>
        <charset val="136"/>
      </rPr>
      <t>以下者，全額補助；</t>
    </r>
    <r>
      <rPr>
        <b/>
        <sz val="12"/>
        <color indexed="12"/>
        <rFont val="Times New Roman"/>
        <family val="1"/>
      </rPr>
      <t>42,000</t>
    </r>
    <r>
      <rPr>
        <b/>
        <sz val="12"/>
        <color indexed="12"/>
        <rFont val="新細明體"/>
        <family val="1"/>
        <charset val="136"/>
      </rPr>
      <t>元至</t>
    </r>
    <r>
      <rPr>
        <b/>
        <sz val="12"/>
        <color indexed="12"/>
        <rFont val="Times New Roman"/>
        <family val="1"/>
      </rPr>
      <t>50,600</t>
    </r>
    <r>
      <rPr>
        <b/>
        <sz val="12"/>
        <color indexed="12"/>
        <rFont val="新細明體"/>
        <family val="1"/>
        <charset val="136"/>
      </rPr>
      <t xml:space="preserve">元
</t>
    </r>
    <r>
      <rPr>
        <b/>
        <sz val="12"/>
        <color indexed="12"/>
        <rFont val="Times New Roman"/>
        <family val="1"/>
      </rPr>
      <t xml:space="preserve">     </t>
    </r>
    <r>
      <rPr>
        <b/>
        <sz val="12"/>
        <color indexed="12"/>
        <rFont val="新細明體"/>
        <family val="1"/>
        <charset val="136"/>
      </rPr>
      <t>者，補助</t>
    </r>
    <r>
      <rPr>
        <b/>
        <sz val="12"/>
        <color indexed="12"/>
        <rFont val="Times New Roman"/>
        <family val="1"/>
      </rPr>
      <t>20</t>
    </r>
    <r>
      <rPr>
        <b/>
        <sz val="12"/>
        <color indexed="12"/>
        <rFont val="新細明體"/>
        <family val="1"/>
        <charset val="136"/>
      </rPr>
      <t>％；</t>
    </r>
    <r>
      <rPr>
        <b/>
        <sz val="12"/>
        <color indexed="12"/>
        <rFont val="Times New Roman"/>
        <family val="1"/>
      </rPr>
      <t>53,000</t>
    </r>
    <r>
      <rPr>
        <b/>
        <sz val="12"/>
        <color indexed="12"/>
        <rFont val="新細明體"/>
        <family val="1"/>
        <charset val="136"/>
      </rPr>
      <t>元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新細明體"/>
        <family val="1"/>
        <charset val="136"/>
      </rPr>
      <t>含</t>
    </r>
    <r>
      <rPr>
        <b/>
        <sz val="12"/>
        <color indexed="12"/>
        <rFont val="Times New Roman"/>
        <family val="1"/>
      </rPr>
      <t>)</t>
    </r>
    <r>
      <rPr>
        <b/>
        <sz val="12"/>
        <color indexed="12"/>
        <rFont val="新細明體"/>
        <family val="1"/>
        <charset val="136"/>
      </rPr>
      <t xml:space="preserve">以上者，全額自付。
</t>
    </r>
    <r>
      <rPr>
        <b/>
        <sz val="12"/>
        <color indexed="12"/>
        <rFont val="Times New Roman"/>
        <family val="1"/>
      </rPr>
      <t xml:space="preserve">   3.</t>
    </r>
    <r>
      <rPr>
        <b/>
        <sz val="12"/>
        <color indexed="12"/>
        <rFont val="新細明體"/>
        <family val="1"/>
        <charset val="136"/>
      </rPr>
      <t>投保單位負擔及政府補助金額含本人及平均眷屬人數</t>
    </r>
    <r>
      <rPr>
        <b/>
        <sz val="12"/>
        <color indexed="12"/>
        <rFont val="Times New Roman"/>
        <family val="1"/>
      </rPr>
      <t>0.7</t>
    </r>
    <r>
      <rPr>
        <b/>
        <sz val="12"/>
        <color indexed="12"/>
        <rFont val="新細明體"/>
        <family val="1"/>
        <charset val="136"/>
      </rPr>
      <t>人，合計</t>
    </r>
    <r>
      <rPr>
        <b/>
        <sz val="12"/>
        <color indexed="12"/>
        <rFont val="Times New Roman"/>
        <family val="1"/>
      </rPr>
      <t>1.7</t>
    </r>
    <r>
      <rPr>
        <b/>
        <sz val="12"/>
        <color indexed="12"/>
        <rFont val="新細明體"/>
        <family val="1"/>
        <charset val="136"/>
      </rPr>
      <t>人。</t>
    </r>
    <phoneticPr fontId="5" type="noConversion"/>
  </si>
  <si>
    <r>
      <rPr>
        <sz val="10"/>
        <rFont val="新細明體"/>
        <family val="1"/>
        <charset val="136"/>
      </rPr>
      <t xml:space="preserve">本人
費率調整實際自付保險費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差額已補助</t>
    </r>
    <r>
      <rPr>
        <sz val="10"/>
        <rFont val="Times New Roman"/>
        <family val="1"/>
      </rPr>
      <t>)</t>
    </r>
    <phoneticPr fontId="5" type="noConversion"/>
  </si>
  <si>
    <r>
      <rPr>
        <sz val="10"/>
        <rFont val="新細明體"/>
        <family val="1"/>
        <charset val="136"/>
      </rPr>
      <t>投保單位負擔金額﹝負擔比率</t>
    </r>
    <r>
      <rPr>
        <sz val="10"/>
        <rFont val="Times New Roman"/>
        <family val="1"/>
      </rPr>
      <t>60%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</si>
  <si>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政府補助金額﹝補助比率</t>
    </r>
    <r>
      <rPr>
        <sz val="10"/>
        <rFont val="Times New Roman"/>
        <family val="1"/>
      </rPr>
      <t>10%</t>
    </r>
    <r>
      <rPr>
        <sz val="10"/>
        <rFont val="新細明體"/>
        <family val="1"/>
        <charset val="136"/>
      </rPr>
      <t>﹞</t>
    </r>
    <phoneticPr fontId="5" type="noConversion"/>
  </si>
  <si>
    <t>SoGood 公司員工薪資表</t>
    <phoneticPr fontId="5" type="noConversion"/>
  </si>
  <si>
    <r>
      <t>員工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姓名</t>
    </r>
    <phoneticPr fontId="5" type="noConversion"/>
  </si>
  <si>
    <t>本薪</t>
    <phoneticPr fontId="5" type="noConversion"/>
  </si>
  <si>
    <r>
      <t>職務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津貼</t>
    </r>
    <phoneticPr fontId="5" type="noConversion"/>
  </si>
  <si>
    <r>
      <t>薪資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總額</t>
    </r>
    <phoneticPr fontId="5" type="noConversion"/>
  </si>
  <si>
    <t>所得稅</t>
    <phoneticPr fontId="5" type="noConversion"/>
  </si>
  <si>
    <t>健保</t>
    <phoneticPr fontId="5" type="noConversion"/>
  </si>
  <si>
    <t>勞保</t>
    <phoneticPr fontId="5" type="noConversion"/>
  </si>
  <si>
    <t>請假</t>
    <phoneticPr fontId="5" type="noConversion"/>
  </si>
  <si>
    <r>
      <t>應扣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小計</t>
    </r>
    <phoneticPr fontId="5" type="noConversion"/>
  </si>
  <si>
    <r>
      <t>應付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薪資</t>
    </r>
    <phoneticPr fontId="5" type="noConversion"/>
  </si>
  <si>
    <t>吳美麗</t>
    <phoneticPr fontId="5" type="noConversion"/>
  </si>
  <si>
    <t>呂小婷</t>
    <phoneticPr fontId="5" type="noConversion"/>
  </si>
  <si>
    <t>林裕暐</t>
    <phoneticPr fontId="5" type="noConversion"/>
  </si>
  <si>
    <t>徐誌明</t>
    <phoneticPr fontId="5" type="noConversion"/>
  </si>
  <si>
    <t>鍾小評</t>
    <phoneticPr fontId="5" type="noConversion"/>
  </si>
  <si>
    <t>沈威威</t>
    <phoneticPr fontId="5" type="noConversion"/>
  </si>
  <si>
    <t>施慧慧</t>
    <phoneticPr fontId="5" type="noConversion"/>
  </si>
  <si>
    <t>劉淑容</t>
    <phoneticPr fontId="5" type="noConversion"/>
  </si>
  <si>
    <t>黃震琪</t>
    <phoneticPr fontId="5" type="noConversion"/>
  </si>
  <si>
    <t>高聖慧</t>
    <phoneticPr fontId="5" type="noConversion"/>
  </si>
  <si>
    <t>林英俊</t>
    <phoneticPr fontId="5" type="noConversion"/>
  </si>
  <si>
    <t>錢貴鑫</t>
    <phoneticPr fontId="5" type="noConversion"/>
  </si>
  <si>
    <t>倪曉珮</t>
    <phoneticPr fontId="5" type="noConversion"/>
  </si>
  <si>
    <t>蘇義宏</t>
    <phoneticPr fontId="5" type="noConversion"/>
  </si>
  <si>
    <t>陳正霈</t>
    <phoneticPr fontId="5" type="noConversion"/>
  </si>
  <si>
    <t>吳佳楓</t>
    <phoneticPr fontId="5" type="noConversion"/>
  </si>
  <si>
    <t>崔成成</t>
    <phoneticPr fontId="5" type="noConversion"/>
  </si>
  <si>
    <t>王振耀</t>
    <phoneticPr fontId="5" type="noConversion"/>
  </si>
  <si>
    <t>張佳華</t>
    <phoneticPr fontId="5" type="noConversion"/>
  </si>
  <si>
    <t>李明如</t>
    <phoneticPr fontId="5" type="noConversion"/>
  </si>
  <si>
    <t>廖翠娥</t>
    <phoneticPr fontId="5" type="noConversion"/>
  </si>
  <si>
    <t>張春妹</t>
    <phoneticPr fontId="5" type="noConversion"/>
  </si>
  <si>
    <t>李素雯</t>
    <phoneticPr fontId="5" type="noConversion"/>
  </si>
  <si>
    <t>洪民傑</t>
    <phoneticPr fontId="5" type="noConversion"/>
  </si>
  <si>
    <t>江永成</t>
    <phoneticPr fontId="5" type="noConversion"/>
  </si>
  <si>
    <t>張立榮</t>
    <phoneticPr fontId="5" type="noConversion"/>
  </si>
  <si>
    <t>范怡吉</t>
    <phoneticPr fontId="5" type="noConversion"/>
  </si>
  <si>
    <t>陳宥鈞</t>
    <phoneticPr fontId="5" type="noConversion"/>
  </si>
  <si>
    <t>鄭嘉秀</t>
    <phoneticPr fontId="5" type="noConversion"/>
  </si>
  <si>
    <t>陳亦盈</t>
    <phoneticPr fontId="5" type="noConversion"/>
  </si>
  <si>
    <t>陳亦盈</t>
    <phoneticPr fontId="5" type="noConversion"/>
  </si>
  <si>
    <t>鄭嘉秀</t>
    <phoneticPr fontId="5" type="noConversion"/>
  </si>
  <si>
    <t>陳宥鈞</t>
    <phoneticPr fontId="5" type="noConversion"/>
  </si>
  <si>
    <t>陳宥鈞</t>
    <phoneticPr fontId="5" type="noConversion"/>
  </si>
  <si>
    <t>范怡吉</t>
    <phoneticPr fontId="5" type="noConversion"/>
  </si>
  <si>
    <t>張立榮</t>
    <phoneticPr fontId="5" type="noConversion"/>
  </si>
  <si>
    <t>江永成</t>
    <phoneticPr fontId="5" type="noConversion"/>
  </si>
  <si>
    <t>洪民傑</t>
    <phoneticPr fontId="5" type="noConversion"/>
  </si>
  <si>
    <t>李素雯</t>
    <phoneticPr fontId="5" type="noConversion"/>
  </si>
  <si>
    <t>張春妹</t>
    <phoneticPr fontId="5" type="noConversion"/>
  </si>
  <si>
    <t>廖翠娥</t>
    <phoneticPr fontId="5" type="noConversion"/>
  </si>
  <si>
    <t>李明如</t>
    <phoneticPr fontId="5" type="noConversion"/>
  </si>
  <si>
    <t>張佳華</t>
    <phoneticPr fontId="5" type="noConversion"/>
  </si>
  <si>
    <t>王振耀</t>
    <phoneticPr fontId="5" type="noConversion"/>
  </si>
  <si>
    <t>崔成成</t>
    <phoneticPr fontId="5" type="noConversion"/>
  </si>
  <si>
    <t>吳佳楓</t>
    <phoneticPr fontId="5" type="noConversion"/>
  </si>
  <si>
    <t>陳正霈</t>
    <phoneticPr fontId="5" type="noConversion"/>
  </si>
  <si>
    <t>蘇義宏</t>
    <phoneticPr fontId="5" type="noConversion"/>
  </si>
  <si>
    <t>倪曉珮</t>
    <phoneticPr fontId="5" type="noConversion"/>
  </si>
  <si>
    <t>錢貴鑫</t>
    <phoneticPr fontId="5" type="noConversion"/>
  </si>
  <si>
    <t>林英俊</t>
    <phoneticPr fontId="5" type="noConversion"/>
  </si>
  <si>
    <t>高聖慧</t>
    <phoneticPr fontId="5" type="noConversion"/>
  </si>
  <si>
    <t>黃震琪</t>
    <phoneticPr fontId="5" type="noConversion"/>
  </si>
  <si>
    <t>劉淑容</t>
    <phoneticPr fontId="5" type="noConversion"/>
  </si>
  <si>
    <t>施慧慧</t>
    <phoneticPr fontId="5" type="noConversion"/>
  </si>
  <si>
    <t>沈威威</t>
    <phoneticPr fontId="5" type="noConversion"/>
  </si>
  <si>
    <t>鍾小評</t>
    <phoneticPr fontId="5" type="noConversion"/>
  </si>
  <si>
    <t>徐誌明</t>
    <phoneticPr fontId="5" type="noConversion"/>
  </si>
  <si>
    <t>林裕暐</t>
    <phoneticPr fontId="5" type="noConversion"/>
  </si>
  <si>
    <t>呂小婷</t>
    <phoneticPr fontId="5" type="noConversion"/>
  </si>
  <si>
    <t>吳美麗</t>
    <phoneticPr fontId="5" type="noConversion"/>
  </si>
  <si>
    <r>
      <t>應付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薪資</t>
    </r>
    <phoneticPr fontId="5" type="noConversion"/>
  </si>
  <si>
    <r>
      <t>應扣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小計</t>
    </r>
    <phoneticPr fontId="5" type="noConversion"/>
  </si>
  <si>
    <t>請假</t>
    <phoneticPr fontId="5" type="noConversion"/>
  </si>
  <si>
    <t>勞保</t>
    <phoneticPr fontId="5" type="noConversion"/>
  </si>
  <si>
    <t>健保</t>
    <phoneticPr fontId="5" type="noConversion"/>
  </si>
  <si>
    <t>所得稅</t>
    <phoneticPr fontId="5" type="noConversion"/>
  </si>
  <si>
    <r>
      <t>薪資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總額</t>
    </r>
    <phoneticPr fontId="5" type="noConversion"/>
  </si>
  <si>
    <r>
      <t>職務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津貼</t>
    </r>
    <phoneticPr fontId="5" type="noConversion"/>
  </si>
  <si>
    <t>本薪</t>
    <phoneticPr fontId="5" type="noConversion"/>
  </si>
  <si>
    <r>
      <t>員工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姓名</t>
    </r>
    <phoneticPr fontId="5" type="noConversion"/>
  </si>
  <si>
    <t>SoGood 公司員工薪資表</t>
    <phoneticPr fontId="5" type="noConversion"/>
  </si>
  <si>
    <t>SoGood 公司員工薪資表</t>
    <phoneticPr fontId="5" type="noConversion"/>
  </si>
  <si>
    <r>
      <t>員工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姓名</t>
    </r>
    <phoneticPr fontId="5" type="noConversion"/>
  </si>
  <si>
    <t>本薪</t>
    <phoneticPr fontId="5" type="noConversion"/>
  </si>
  <si>
    <r>
      <t>職務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津貼</t>
    </r>
    <phoneticPr fontId="5" type="noConversion"/>
  </si>
  <si>
    <r>
      <t>薪資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總額</t>
    </r>
    <phoneticPr fontId="5" type="noConversion"/>
  </si>
  <si>
    <t>所得稅</t>
    <phoneticPr fontId="5" type="noConversion"/>
  </si>
  <si>
    <t>健保</t>
    <phoneticPr fontId="5" type="noConversion"/>
  </si>
  <si>
    <t>勞保</t>
    <phoneticPr fontId="5" type="noConversion"/>
  </si>
  <si>
    <t>請假</t>
    <phoneticPr fontId="5" type="noConversion"/>
  </si>
  <si>
    <r>
      <t>應扣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小計</t>
    </r>
    <phoneticPr fontId="5" type="noConversion"/>
  </si>
  <si>
    <r>
      <t>應付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薪資</t>
    </r>
    <phoneticPr fontId="5" type="noConversion"/>
  </si>
  <si>
    <t>吳美麗</t>
    <phoneticPr fontId="5" type="noConversion"/>
  </si>
  <si>
    <t>呂小婷</t>
    <phoneticPr fontId="5" type="noConversion"/>
  </si>
  <si>
    <t>林裕暐</t>
    <phoneticPr fontId="5" type="noConversion"/>
  </si>
  <si>
    <t>徐誌明</t>
    <phoneticPr fontId="5" type="noConversion"/>
  </si>
  <si>
    <t>鍾小評</t>
    <phoneticPr fontId="5" type="noConversion"/>
  </si>
  <si>
    <t>沈威威</t>
    <phoneticPr fontId="5" type="noConversion"/>
  </si>
  <si>
    <t>施慧慧</t>
    <phoneticPr fontId="5" type="noConversion"/>
  </si>
  <si>
    <t>劉淑容</t>
    <phoneticPr fontId="5" type="noConversion"/>
  </si>
  <si>
    <t>黃震琪</t>
    <phoneticPr fontId="5" type="noConversion"/>
  </si>
  <si>
    <t>高聖慧</t>
    <phoneticPr fontId="5" type="noConversion"/>
  </si>
  <si>
    <t>林英俊</t>
    <phoneticPr fontId="5" type="noConversion"/>
  </si>
  <si>
    <t>錢貴鑫</t>
    <phoneticPr fontId="5" type="noConversion"/>
  </si>
  <si>
    <t>倪曉珮</t>
    <phoneticPr fontId="5" type="noConversion"/>
  </si>
  <si>
    <t>蘇義宏</t>
    <phoneticPr fontId="5" type="noConversion"/>
  </si>
  <si>
    <t>陳正霈</t>
    <phoneticPr fontId="5" type="noConversion"/>
  </si>
  <si>
    <t>吳佳楓</t>
    <phoneticPr fontId="5" type="noConversion"/>
  </si>
  <si>
    <t>崔成成</t>
    <phoneticPr fontId="5" type="noConversion"/>
  </si>
  <si>
    <t>王振耀</t>
    <phoneticPr fontId="5" type="noConversion"/>
  </si>
  <si>
    <t>張佳華</t>
    <phoneticPr fontId="5" type="noConversion"/>
  </si>
  <si>
    <t>李明如</t>
    <phoneticPr fontId="5" type="noConversion"/>
  </si>
  <si>
    <t>廖翠娥</t>
    <phoneticPr fontId="5" type="noConversion"/>
  </si>
  <si>
    <t>張春妹</t>
    <phoneticPr fontId="5" type="noConversion"/>
  </si>
  <si>
    <t>李素雯</t>
    <phoneticPr fontId="5" type="noConversion"/>
  </si>
  <si>
    <t>洪民傑</t>
    <phoneticPr fontId="5" type="noConversion"/>
  </si>
  <si>
    <t>江永成</t>
    <phoneticPr fontId="5" type="noConversion"/>
  </si>
  <si>
    <t>張立榮</t>
    <phoneticPr fontId="5" type="noConversion"/>
  </si>
  <si>
    <t>范怡吉</t>
    <phoneticPr fontId="5" type="noConversion"/>
  </si>
  <si>
    <t>鄭嘉秀</t>
    <phoneticPr fontId="5" type="noConversion"/>
  </si>
  <si>
    <t>陳亦盈</t>
    <phoneticPr fontId="5" type="noConversion"/>
  </si>
  <si>
    <t>扶養人口數</t>
    <phoneticPr fontId="5" type="noConversion"/>
  </si>
  <si>
    <t>無扶養人口所得稅</t>
    <phoneticPr fontId="5" type="noConversion"/>
  </si>
  <si>
    <t>本人健保在第4欄+扶養人數,故+4</t>
    <phoneticPr fontId="5" type="noConversion"/>
  </si>
  <si>
    <t>本薪在F欄,故查閱之扶養人數在D欄,故+2</t>
    <phoneticPr fontId="5" type="noConversion"/>
  </si>
  <si>
    <r>
      <t>o</t>
    </r>
    <r>
      <rPr>
        <sz val="12"/>
        <color rgb="FF000000"/>
        <rFont val="新細明體"/>
        <family val="1"/>
        <charset val="136"/>
      </rPr>
      <t>建立員工基本資料與參考表格</t>
    </r>
  </si>
  <si>
    <r>
      <t>o</t>
    </r>
    <r>
      <rPr>
        <sz val="12"/>
        <color rgb="FF000000"/>
        <rFont val="新細明體"/>
        <family val="1"/>
        <charset val="136"/>
      </rPr>
      <t>為查表範圍定義名稱</t>
    </r>
  </si>
  <si>
    <r>
      <t>o</t>
    </r>
    <r>
      <rPr>
        <sz val="12"/>
        <color rgb="FF000000"/>
        <rFont val="新細明體"/>
        <family val="1"/>
        <charset val="136"/>
      </rPr>
      <t xml:space="preserve">利用 </t>
    </r>
    <r>
      <rPr>
        <sz val="12"/>
        <color rgb="FF000000"/>
        <rFont val="Verdana"/>
        <family val="2"/>
      </rPr>
      <t xml:space="preserve">VLOOKUP </t>
    </r>
    <r>
      <rPr>
        <sz val="12"/>
        <color rgb="FF000000"/>
        <rFont val="新細明體"/>
        <family val="1"/>
        <charset val="136"/>
      </rPr>
      <t>函數查詢扣繳稅額及勞、健保費</t>
    </r>
  </si>
  <si>
    <r>
      <t>o</t>
    </r>
    <r>
      <rPr>
        <sz val="12"/>
        <color rgb="FF000000"/>
        <rFont val="新細明體"/>
        <family val="1"/>
        <charset val="136"/>
      </rPr>
      <t>計算應付薪資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</si>
</sst>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%"/>
    <numFmt numFmtId="179" formatCode="_(* #,##0_);_(* \(#,##0\);_(* &quot;-&quot;_);_(@_)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4"/>
      <color indexed="9"/>
      <name val="標楷體"/>
      <family val="4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新細明體"/>
      <family val="1"/>
      <charset val="136"/>
    </font>
    <font>
      <b/>
      <sz val="12"/>
      <color indexed="56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9"/>
      <name val="Times New Roman"/>
      <family val="1"/>
    </font>
    <font>
      <b/>
      <sz val="12"/>
      <color rgb="FFFF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3" fillId="0" borderId="0" xfId="0" applyNumberFormat="1" applyFont="1" applyAlignment="1"/>
    <xf numFmtId="0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11" fillId="0" borderId="0" xfId="0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/>
    </xf>
    <xf numFmtId="177" fontId="12" fillId="4" borderId="0" xfId="0" applyNumberFormat="1" applyFont="1" applyFill="1" applyBorder="1" applyAlignment="1">
      <alignment horizontal="center"/>
    </xf>
    <xf numFmtId="177" fontId="12" fillId="4" borderId="9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vertical="center"/>
    </xf>
    <xf numFmtId="176" fontId="2" fillId="0" borderId="0" xfId="1" applyNumberFormat="1" applyFont="1" applyAlignment="1">
      <alignment horizontal="center"/>
    </xf>
    <xf numFmtId="177" fontId="3" fillId="0" borderId="12" xfId="0" applyNumberFormat="1" applyFont="1" applyFill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0" xfId="2" applyFont="1"/>
    <xf numFmtId="0" fontId="13" fillId="0" borderId="0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179" fontId="3" fillId="5" borderId="12" xfId="3" applyFont="1" applyFill="1" applyBorder="1" applyAlignment="1">
      <alignment horizontal="center"/>
    </xf>
    <xf numFmtId="0" fontId="3" fillId="5" borderId="12" xfId="2" applyFont="1" applyFill="1" applyBorder="1" applyAlignment="1">
      <alignment horizontal="center"/>
    </xf>
    <xf numFmtId="0" fontId="3" fillId="5" borderId="37" xfId="2" applyFont="1" applyFill="1" applyBorder="1" applyAlignment="1">
      <alignment horizontal="center"/>
    </xf>
    <xf numFmtId="0" fontId="3" fillId="5" borderId="36" xfId="2" applyFont="1" applyFill="1" applyBorder="1" applyAlignment="1">
      <alignment horizontal="center"/>
    </xf>
    <xf numFmtId="0" fontId="3" fillId="5" borderId="35" xfId="2" applyFont="1" applyFill="1" applyBorder="1" applyAlignment="1">
      <alignment horizontal="center"/>
    </xf>
    <xf numFmtId="0" fontId="3" fillId="5" borderId="34" xfId="2" applyFont="1" applyFill="1" applyBorder="1" applyAlignment="1">
      <alignment horizontal="center"/>
    </xf>
    <xf numFmtId="0" fontId="3" fillId="0" borderId="34" xfId="2" applyFont="1" applyBorder="1"/>
    <xf numFmtId="0" fontId="3" fillId="0" borderId="34" xfId="2" applyFont="1" applyBorder="1" applyAlignment="1">
      <alignment horizontal="center"/>
    </xf>
    <xf numFmtId="0" fontId="17" fillId="0" borderId="34" xfId="2" applyFont="1" applyBorder="1" applyAlignment="1">
      <alignment horizontal="center"/>
    </xf>
    <xf numFmtId="0" fontId="17" fillId="0" borderId="33" xfId="2" applyFont="1" applyBorder="1" applyAlignment="1">
      <alignment horizontal="center"/>
    </xf>
    <xf numFmtId="0" fontId="3" fillId="0" borderId="26" xfId="2" applyFont="1" applyBorder="1" applyAlignment="1">
      <alignment horizontal="center"/>
    </xf>
    <xf numFmtId="179" fontId="3" fillId="5" borderId="13" xfId="3" applyFont="1" applyFill="1" applyBorder="1" applyAlignment="1">
      <alignment horizontal="center"/>
    </xf>
    <xf numFmtId="0" fontId="3" fillId="5" borderId="26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center"/>
    </xf>
    <xf numFmtId="0" fontId="3" fillId="5" borderId="10" xfId="2" applyFont="1" applyFill="1" applyBorder="1" applyAlignment="1">
      <alignment horizontal="center"/>
    </xf>
    <xf numFmtId="0" fontId="3" fillId="5" borderId="13" xfId="2" applyFont="1" applyFill="1" applyBorder="1" applyAlignment="1">
      <alignment horizontal="center"/>
    </xf>
    <xf numFmtId="0" fontId="3" fillId="0" borderId="0" xfId="2" applyFont="1" applyBorder="1"/>
    <xf numFmtId="0" fontId="17" fillId="0" borderId="13" xfId="2" applyFont="1" applyBorder="1" applyAlignment="1">
      <alignment horizontal="center"/>
    </xf>
    <xf numFmtId="0" fontId="17" fillId="0" borderId="25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179" fontId="3" fillId="5" borderId="14" xfId="3" applyFont="1" applyFill="1" applyBorder="1" applyAlignment="1">
      <alignment horizontal="center"/>
    </xf>
    <xf numFmtId="0" fontId="3" fillId="5" borderId="14" xfId="2" applyFont="1" applyFill="1" applyBorder="1" applyAlignment="1">
      <alignment horizontal="center"/>
    </xf>
    <xf numFmtId="0" fontId="3" fillId="5" borderId="16" xfId="2" applyFont="1" applyFill="1" applyBorder="1" applyAlignment="1">
      <alignment horizontal="center"/>
    </xf>
    <xf numFmtId="0" fontId="3" fillId="5" borderId="32" xfId="2" applyFont="1" applyFill="1" applyBorder="1" applyAlignment="1">
      <alignment horizontal="center"/>
    </xf>
    <xf numFmtId="0" fontId="3" fillId="5" borderId="15" xfId="2" applyFont="1" applyFill="1" applyBorder="1" applyAlignment="1">
      <alignment horizontal="center"/>
    </xf>
    <xf numFmtId="0" fontId="17" fillId="0" borderId="14" xfId="2" applyFont="1" applyBorder="1" applyAlignment="1">
      <alignment horizontal="center"/>
    </xf>
    <xf numFmtId="0" fontId="17" fillId="0" borderId="31" xfId="2" applyFont="1" applyBorder="1" applyAlignment="1">
      <alignment horizontal="center"/>
    </xf>
    <xf numFmtId="0" fontId="3" fillId="5" borderId="28" xfId="2" applyFont="1" applyFill="1" applyBorder="1" applyAlignment="1">
      <alignment horizontal="center"/>
    </xf>
    <xf numFmtId="0" fontId="17" fillId="0" borderId="28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179" fontId="3" fillId="5" borderId="15" xfId="3" applyFont="1" applyFill="1" applyBorder="1" applyAlignment="1">
      <alignment horizontal="center"/>
    </xf>
    <xf numFmtId="0" fontId="3" fillId="5" borderId="18" xfId="2" applyFont="1" applyFill="1" applyBorder="1" applyAlignment="1">
      <alignment horizontal="center"/>
    </xf>
    <xf numFmtId="179" fontId="3" fillId="6" borderId="13" xfId="3" applyFont="1" applyFill="1" applyBorder="1" applyAlignment="1">
      <alignment horizontal="center"/>
    </xf>
    <xf numFmtId="0" fontId="3" fillId="6" borderId="26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3" fillId="6" borderId="10" xfId="2" applyFont="1" applyFill="1" applyBorder="1" applyAlignment="1">
      <alignment horizontal="center"/>
    </xf>
    <xf numFmtId="0" fontId="3" fillId="6" borderId="13" xfId="2" applyFont="1" applyFill="1" applyBorder="1" applyAlignment="1">
      <alignment horizontal="center"/>
    </xf>
    <xf numFmtId="179" fontId="3" fillId="6" borderId="15" xfId="3" applyFont="1" applyFill="1" applyBorder="1" applyAlignment="1">
      <alignment horizontal="center"/>
    </xf>
    <xf numFmtId="0" fontId="3" fillId="6" borderId="14" xfId="2" applyFont="1" applyFill="1" applyBorder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32" xfId="2" applyFont="1" applyFill="1" applyBorder="1" applyAlignment="1">
      <alignment horizontal="center"/>
    </xf>
    <xf numFmtId="0" fontId="3" fillId="6" borderId="15" xfId="2" applyFont="1" applyFill="1" applyBorder="1" applyAlignment="1">
      <alignment horizontal="center"/>
    </xf>
    <xf numFmtId="179" fontId="3" fillId="6" borderId="0" xfId="3" applyFont="1" applyFill="1" applyBorder="1" applyAlignment="1">
      <alignment horizontal="center"/>
    </xf>
    <xf numFmtId="0" fontId="3" fillId="6" borderId="28" xfId="2" applyFont="1" applyFill="1" applyBorder="1" applyAlignment="1">
      <alignment horizontal="center"/>
    </xf>
    <xf numFmtId="179" fontId="3" fillId="0" borderId="0" xfId="3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179" fontId="3" fillId="0" borderId="16" xfId="3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179" fontId="3" fillId="0" borderId="17" xfId="3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179" fontId="3" fillId="0" borderId="18" xfId="3" applyFont="1" applyBorder="1" applyAlignment="1">
      <alignment horizontal="center"/>
    </xf>
    <xf numFmtId="179" fontId="3" fillId="0" borderId="19" xfId="3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179" fontId="3" fillId="0" borderId="20" xfId="3" applyFont="1" applyBorder="1" applyAlignment="1">
      <alignment horizontal="center"/>
    </xf>
    <xf numFmtId="0" fontId="17" fillId="0" borderId="26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23" xfId="2" applyFont="1" applyBorder="1"/>
    <xf numFmtId="0" fontId="3" fillId="0" borderId="22" xfId="2" applyFont="1" applyBorder="1" applyAlignment="1">
      <alignment horizontal="center"/>
    </xf>
    <xf numFmtId="0" fontId="17" fillId="0" borderId="22" xfId="2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0" fontId="3" fillId="0" borderId="0" xfId="2" applyFont="1" applyBorder="1" applyAlignment="1"/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right"/>
    </xf>
    <xf numFmtId="3" fontId="12" fillId="4" borderId="2" xfId="0" applyNumberFormat="1" applyFont="1" applyFill="1" applyBorder="1" applyAlignment="1">
      <alignment horizontal="center"/>
    </xf>
    <xf numFmtId="0" fontId="12" fillId="7" borderId="29" xfId="2" applyFont="1" applyFill="1" applyBorder="1"/>
    <xf numFmtId="0" fontId="12" fillId="7" borderId="39" xfId="2" applyFont="1" applyFill="1" applyBorder="1" applyAlignment="1">
      <alignment horizontal="centerContinuous"/>
    </xf>
    <xf numFmtId="0" fontId="12" fillId="7" borderId="29" xfId="2" applyFont="1" applyFill="1" applyBorder="1" applyAlignment="1">
      <alignment horizontal="centerContinuous"/>
    </xf>
    <xf numFmtId="0" fontId="3" fillId="7" borderId="0" xfId="2" applyFont="1" applyFill="1" applyBorder="1" applyAlignment="1">
      <alignment horizontal="centerContinuous"/>
    </xf>
    <xf numFmtId="0" fontId="12" fillId="7" borderId="28" xfId="2" applyFont="1" applyFill="1" applyBorder="1" applyAlignment="1">
      <alignment horizontal="center" vertical="center" wrapText="1"/>
    </xf>
    <xf numFmtId="0" fontId="12" fillId="7" borderId="0" xfId="2" applyFont="1" applyFill="1" applyBorder="1" applyAlignment="1">
      <alignment horizontal="center" vertical="center" wrapText="1"/>
    </xf>
    <xf numFmtId="0" fontId="12" fillId="7" borderId="29" xfId="2" applyFont="1" applyFill="1" applyBorder="1" applyAlignment="1">
      <alignment horizontal="center" vertical="center"/>
    </xf>
    <xf numFmtId="0" fontId="12" fillId="7" borderId="28" xfId="2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8" fillId="12" borderId="0" xfId="0" applyNumberFormat="1" applyFont="1" applyFill="1" applyAlignment="1">
      <alignment horizontal="center"/>
    </xf>
    <xf numFmtId="0" fontId="8" fillId="10" borderId="0" xfId="0" applyNumberFormat="1" applyFont="1" applyFill="1" applyAlignment="1">
      <alignment horizontal="center"/>
    </xf>
    <xf numFmtId="0" fontId="20" fillId="13" borderId="0" xfId="0" applyFont="1" applyFill="1" applyAlignment="1">
      <alignment horizontal="center" vertical="center" wrapText="1"/>
    </xf>
    <xf numFmtId="0" fontId="12" fillId="11" borderId="13" xfId="2" applyFont="1" applyFill="1" applyBorder="1" applyAlignment="1">
      <alignment horizontal="center" vertical="center"/>
    </xf>
    <xf numFmtId="0" fontId="12" fillId="11" borderId="38" xfId="2" applyFont="1" applyFill="1" applyBorder="1" applyAlignment="1">
      <alignment horizontal="center" vertical="center" wrapText="1"/>
    </xf>
    <xf numFmtId="0" fontId="6" fillId="14" borderId="0" xfId="0" applyNumberFormat="1" applyFont="1" applyFill="1" applyAlignment="1">
      <alignment horizontal="center"/>
    </xf>
    <xf numFmtId="0" fontId="0" fillId="14" borderId="0" xfId="0" applyFill="1"/>
    <xf numFmtId="0" fontId="22" fillId="14" borderId="0" xfId="0" applyNumberFormat="1" applyFont="1" applyFill="1" applyAlignment="1">
      <alignment horizontal="left" vertical="top"/>
    </xf>
    <xf numFmtId="0" fontId="23" fillId="0" borderId="0" xfId="0" applyFont="1" applyAlignment="1">
      <alignment vertical="top" readingOrder="1"/>
    </xf>
    <xf numFmtId="0" fontId="0" fillId="0" borderId="0" xfId="0" applyFont="1" applyAlignment="1">
      <alignment vertical="top" readingOrder="1"/>
    </xf>
    <xf numFmtId="0" fontId="6" fillId="0" borderId="0" xfId="0" applyNumberFormat="1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9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/>
    <xf numFmtId="0" fontId="12" fillId="7" borderId="28" xfId="2" applyFont="1" applyFill="1" applyBorder="1" applyAlignment="1">
      <alignment horizontal="center" vertical="center" wrapText="1"/>
    </xf>
    <xf numFmtId="0" fontId="3" fillId="7" borderId="26" xfId="2" applyFont="1" applyFill="1" applyBorder="1" applyAlignment="1">
      <alignment horizontal="center" vertical="center" wrapText="1"/>
    </xf>
    <xf numFmtId="0" fontId="12" fillId="7" borderId="28" xfId="2" applyFont="1" applyFill="1" applyBorder="1" applyAlignment="1">
      <alignment vertical="center" wrapText="1"/>
    </xf>
    <xf numFmtId="0" fontId="12" fillId="7" borderId="26" xfId="2" applyFont="1" applyFill="1" applyBorder="1" applyAlignment="1">
      <alignment vertical="center" wrapText="1"/>
    </xf>
    <xf numFmtId="0" fontId="18" fillId="0" borderId="17" xfId="2" applyFont="1" applyBorder="1" applyAlignment="1"/>
    <xf numFmtId="0" fontId="3" fillId="0" borderId="17" xfId="2" applyFont="1" applyBorder="1" applyAlignment="1"/>
    <xf numFmtId="0" fontId="19" fillId="0" borderId="0" xfId="2" applyFont="1" applyAlignment="1"/>
  </cellXfs>
  <cellStyles count="6">
    <cellStyle name="一般" xfId="0" builtinId="0"/>
    <cellStyle name="一般 2" xfId="2"/>
    <cellStyle name="千分位" xfId="1" builtinId="3"/>
    <cellStyle name="千分位 2" xfId="4"/>
    <cellStyle name="千分位[0] 2" xfId="3"/>
    <cellStyle name="百分比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</xdr:row>
      <xdr:rowOff>0</xdr:rowOff>
    </xdr:from>
    <xdr:to>
      <xdr:col>20</xdr:col>
      <xdr:colOff>205200</xdr:colOff>
      <xdr:row>6</xdr:row>
      <xdr:rowOff>190926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952500"/>
          <a:ext cx="4320000" cy="81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1</xdr:rowOff>
    </xdr:from>
    <xdr:to>
      <xdr:col>20</xdr:col>
      <xdr:colOff>205200</xdr:colOff>
      <xdr:row>10</xdr:row>
      <xdr:rowOff>47840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000251"/>
          <a:ext cx="4320000" cy="466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99396</xdr:rowOff>
    </xdr:from>
    <xdr:to>
      <xdr:col>20</xdr:col>
      <xdr:colOff>205200</xdr:colOff>
      <xdr:row>16</xdr:row>
      <xdr:rowOff>93795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2915483"/>
          <a:ext cx="4329939" cy="82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670893</xdr:colOff>
      <xdr:row>16</xdr:row>
      <xdr:rowOff>157374</xdr:rowOff>
    </xdr:from>
    <xdr:to>
      <xdr:col>20</xdr:col>
      <xdr:colOff>178697</xdr:colOff>
      <xdr:row>22</xdr:row>
      <xdr:rowOff>169883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8436" y="3801722"/>
          <a:ext cx="4320000" cy="125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cel2010adv\F0006\example\&#31684;&#20363;&#27284;&#26696;\Ch13\Ch13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cel2010adv\F0006\example\&#31684;&#20363;&#27284;&#26696;\Ch13\Ch13-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cel2010adv\F0006\example\&#31684;&#20363;&#27284;&#26696;\Ch13\Ch13-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cel2010adv\F0006\example\&#31684;&#20363;&#27284;&#26696;\Ch13\Ch13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基本資料"/>
      <sheetName val="所得扣繳稅額表"/>
      <sheetName val="勞保負擔金額表"/>
      <sheetName val="健保負擔金額表"/>
      <sheetName val="薪資表"/>
    </sheetNames>
    <sheetDataSet>
      <sheetData sheetId="0">
        <row r="3">
          <cell r="A3" t="str">
            <v>吳美麗</v>
          </cell>
          <cell r="B3" t="str">
            <v>產品部</v>
          </cell>
          <cell r="C3" t="str">
            <v>205-163401</v>
          </cell>
          <cell r="D3">
            <v>2</v>
          </cell>
          <cell r="E3">
            <v>2</v>
          </cell>
          <cell r="F3">
            <v>36000</v>
          </cell>
        </row>
        <row r="4">
          <cell r="A4" t="str">
            <v>呂小婷</v>
          </cell>
          <cell r="B4" t="str">
            <v>財務部</v>
          </cell>
          <cell r="C4" t="str">
            <v>205-161403</v>
          </cell>
          <cell r="D4">
            <v>0</v>
          </cell>
          <cell r="E4">
            <v>0</v>
          </cell>
          <cell r="F4">
            <v>39540</v>
          </cell>
        </row>
        <row r="5">
          <cell r="A5" t="str">
            <v>林裕暐</v>
          </cell>
          <cell r="B5" t="str">
            <v>財務部</v>
          </cell>
          <cell r="C5" t="str">
            <v>205-163561</v>
          </cell>
          <cell r="D5">
            <v>1</v>
          </cell>
          <cell r="E5">
            <v>0</v>
          </cell>
          <cell r="F5">
            <v>26000</v>
          </cell>
        </row>
        <row r="6">
          <cell r="A6" t="str">
            <v>徐誌明</v>
          </cell>
          <cell r="B6" t="str">
            <v>電腦室</v>
          </cell>
          <cell r="C6" t="str">
            <v>205-161204</v>
          </cell>
          <cell r="D6">
            <v>1</v>
          </cell>
          <cell r="E6">
            <v>2</v>
          </cell>
          <cell r="F6">
            <v>33000</v>
          </cell>
        </row>
        <row r="7">
          <cell r="A7" t="str">
            <v>鍾小評</v>
          </cell>
          <cell r="B7" t="str">
            <v>產品部</v>
          </cell>
          <cell r="C7" t="str">
            <v>205-163303</v>
          </cell>
          <cell r="D7">
            <v>2</v>
          </cell>
          <cell r="E7">
            <v>2</v>
          </cell>
          <cell r="F7">
            <v>40000</v>
          </cell>
        </row>
        <row r="8">
          <cell r="A8" t="str">
            <v>沈威威</v>
          </cell>
          <cell r="B8" t="str">
            <v>電腦室</v>
          </cell>
          <cell r="C8" t="str">
            <v>205-163883</v>
          </cell>
          <cell r="D8">
            <v>3</v>
          </cell>
          <cell r="E8">
            <v>2</v>
          </cell>
          <cell r="F8">
            <v>55000</v>
          </cell>
        </row>
        <row r="9">
          <cell r="A9" t="str">
            <v>施慧慧</v>
          </cell>
          <cell r="B9" t="str">
            <v>財務部</v>
          </cell>
          <cell r="C9" t="str">
            <v>205-163425</v>
          </cell>
          <cell r="D9">
            <v>3</v>
          </cell>
          <cell r="E9">
            <v>1</v>
          </cell>
          <cell r="F9">
            <v>53000</v>
          </cell>
        </row>
        <row r="10">
          <cell r="A10" t="str">
            <v>劉淑容</v>
          </cell>
          <cell r="B10" t="str">
            <v>電腦室</v>
          </cell>
          <cell r="C10" t="str">
            <v>206-134565</v>
          </cell>
          <cell r="D10">
            <v>2</v>
          </cell>
          <cell r="E10">
            <v>0</v>
          </cell>
          <cell r="F10">
            <v>26400</v>
          </cell>
        </row>
        <row r="11">
          <cell r="A11" t="str">
            <v>黃震琪</v>
          </cell>
          <cell r="B11" t="str">
            <v>經銷部</v>
          </cell>
          <cell r="C11" t="str">
            <v>206-213659</v>
          </cell>
          <cell r="D11">
            <v>1</v>
          </cell>
          <cell r="E11">
            <v>0</v>
          </cell>
          <cell r="F11">
            <v>28540</v>
          </cell>
        </row>
        <row r="12">
          <cell r="A12" t="str">
            <v>高聖慧</v>
          </cell>
          <cell r="B12" t="str">
            <v>財務部</v>
          </cell>
          <cell r="C12" t="str">
            <v>205-324877</v>
          </cell>
          <cell r="D12">
            <v>0</v>
          </cell>
          <cell r="E12">
            <v>0</v>
          </cell>
          <cell r="F12">
            <v>32000</v>
          </cell>
        </row>
        <row r="13">
          <cell r="A13" t="str">
            <v>林英俊</v>
          </cell>
          <cell r="B13" t="str">
            <v>經銷部</v>
          </cell>
          <cell r="C13" t="str">
            <v>205-354126</v>
          </cell>
          <cell r="D13">
            <v>0</v>
          </cell>
          <cell r="E13">
            <v>0</v>
          </cell>
          <cell r="F13">
            <v>43000</v>
          </cell>
        </row>
        <row r="14">
          <cell r="A14" t="str">
            <v>錢貴鑫</v>
          </cell>
          <cell r="B14" t="str">
            <v>管理部</v>
          </cell>
          <cell r="C14" t="str">
            <v>206-135554</v>
          </cell>
          <cell r="D14">
            <v>0</v>
          </cell>
          <cell r="E14">
            <v>0</v>
          </cell>
          <cell r="F14">
            <v>52000</v>
          </cell>
        </row>
        <row r="15">
          <cell r="A15" t="str">
            <v>倪曉珮</v>
          </cell>
          <cell r="B15" t="str">
            <v>行銷部</v>
          </cell>
          <cell r="C15" t="str">
            <v>206-256871</v>
          </cell>
          <cell r="D15">
            <v>2</v>
          </cell>
          <cell r="E15">
            <v>0</v>
          </cell>
          <cell r="F15">
            <v>38500</v>
          </cell>
        </row>
        <row r="16">
          <cell r="A16" t="str">
            <v>蘇義宏</v>
          </cell>
          <cell r="B16" t="str">
            <v>管理部</v>
          </cell>
          <cell r="C16" t="str">
            <v>205-213253</v>
          </cell>
          <cell r="D16">
            <v>1</v>
          </cell>
          <cell r="E16">
            <v>1</v>
          </cell>
          <cell r="F16">
            <v>48000</v>
          </cell>
        </row>
        <row r="17">
          <cell r="A17" t="str">
            <v>陳正霈</v>
          </cell>
          <cell r="B17" t="str">
            <v>行銷部</v>
          </cell>
          <cell r="C17" t="str">
            <v>205-365871</v>
          </cell>
          <cell r="D17">
            <v>0</v>
          </cell>
          <cell r="E17">
            <v>0</v>
          </cell>
          <cell r="F17">
            <v>29500</v>
          </cell>
        </row>
        <row r="18">
          <cell r="A18" t="str">
            <v>吳佳楓</v>
          </cell>
          <cell r="B18" t="str">
            <v>財務部</v>
          </cell>
          <cell r="C18" t="str">
            <v>206-844135</v>
          </cell>
          <cell r="D18">
            <v>2</v>
          </cell>
          <cell r="E18">
            <v>2</v>
          </cell>
          <cell r="F18">
            <v>34260</v>
          </cell>
        </row>
        <row r="19">
          <cell r="A19" t="str">
            <v>崔成成</v>
          </cell>
          <cell r="B19" t="str">
            <v>經銷部</v>
          </cell>
          <cell r="C19" t="str">
            <v>206-332356</v>
          </cell>
          <cell r="D19">
            <v>1</v>
          </cell>
          <cell r="E19">
            <v>0</v>
          </cell>
          <cell r="F19">
            <v>38450</v>
          </cell>
        </row>
        <row r="20">
          <cell r="A20" t="str">
            <v>王振耀</v>
          </cell>
          <cell r="B20" t="str">
            <v>管理部</v>
          </cell>
          <cell r="C20" t="str">
            <v>205-541358</v>
          </cell>
          <cell r="D20">
            <v>3</v>
          </cell>
          <cell r="E20">
            <v>0</v>
          </cell>
          <cell r="F20">
            <v>38000</v>
          </cell>
        </row>
        <row r="21">
          <cell r="A21" t="str">
            <v>張佳華</v>
          </cell>
          <cell r="B21" t="str">
            <v>電腦室</v>
          </cell>
          <cell r="C21" t="str">
            <v>205-358969</v>
          </cell>
          <cell r="D21">
            <v>0</v>
          </cell>
          <cell r="E21">
            <v>0</v>
          </cell>
          <cell r="F21">
            <v>62000</v>
          </cell>
        </row>
        <row r="22">
          <cell r="A22" t="str">
            <v>李明如</v>
          </cell>
          <cell r="B22" t="str">
            <v>編輯部</v>
          </cell>
          <cell r="C22" t="str">
            <v>206-212330</v>
          </cell>
          <cell r="D22">
            <v>0</v>
          </cell>
          <cell r="E22">
            <v>0</v>
          </cell>
          <cell r="F22">
            <v>42000</v>
          </cell>
        </row>
        <row r="23">
          <cell r="A23" t="str">
            <v>廖翠娥</v>
          </cell>
          <cell r="B23" t="str">
            <v>經銷部</v>
          </cell>
          <cell r="C23" t="str">
            <v>205-844013</v>
          </cell>
          <cell r="D23">
            <v>0</v>
          </cell>
          <cell r="E23">
            <v>0</v>
          </cell>
          <cell r="F23">
            <v>41560</v>
          </cell>
        </row>
        <row r="24">
          <cell r="A24" t="str">
            <v>張春妹</v>
          </cell>
          <cell r="B24" t="str">
            <v>財務部</v>
          </cell>
          <cell r="C24" t="str">
            <v>205-358110</v>
          </cell>
          <cell r="D24">
            <v>0</v>
          </cell>
          <cell r="E24">
            <v>0</v>
          </cell>
          <cell r="F24">
            <v>24500</v>
          </cell>
        </row>
        <row r="25">
          <cell r="A25" t="str">
            <v>李素雯</v>
          </cell>
          <cell r="B25" t="str">
            <v>編輯部</v>
          </cell>
          <cell r="C25" t="str">
            <v>206-354874</v>
          </cell>
          <cell r="D25">
            <v>1</v>
          </cell>
          <cell r="E25">
            <v>1</v>
          </cell>
          <cell r="F25">
            <v>76000</v>
          </cell>
        </row>
        <row r="26">
          <cell r="A26" t="str">
            <v>洪民傑</v>
          </cell>
          <cell r="B26" t="str">
            <v>管理部</v>
          </cell>
          <cell r="C26" t="str">
            <v>206-221112</v>
          </cell>
          <cell r="D26">
            <v>0</v>
          </cell>
          <cell r="E26">
            <v>0</v>
          </cell>
          <cell r="F26">
            <v>33500</v>
          </cell>
        </row>
        <row r="27">
          <cell r="A27" t="str">
            <v>江永成</v>
          </cell>
          <cell r="B27" t="str">
            <v>編輯部</v>
          </cell>
          <cell r="C27" t="str">
            <v>205-312330</v>
          </cell>
          <cell r="D27">
            <v>1</v>
          </cell>
          <cell r="E27">
            <v>0</v>
          </cell>
          <cell r="F27">
            <v>77000</v>
          </cell>
        </row>
        <row r="28">
          <cell r="A28" t="str">
            <v>張立榮</v>
          </cell>
          <cell r="B28" t="str">
            <v>產品部</v>
          </cell>
          <cell r="C28" t="str">
            <v>205-125479</v>
          </cell>
          <cell r="D28">
            <v>2</v>
          </cell>
          <cell r="E28">
            <v>0</v>
          </cell>
          <cell r="F28">
            <v>32000</v>
          </cell>
        </row>
        <row r="29">
          <cell r="A29" t="str">
            <v>范怡吉</v>
          </cell>
          <cell r="B29" t="str">
            <v>編輯部</v>
          </cell>
          <cell r="C29" t="str">
            <v>205-358448</v>
          </cell>
          <cell r="D29">
            <v>1</v>
          </cell>
          <cell r="E29">
            <v>0</v>
          </cell>
          <cell r="F29">
            <v>52000</v>
          </cell>
        </row>
        <row r="30">
          <cell r="A30" t="str">
            <v>陳宥鈞</v>
          </cell>
          <cell r="B30" t="str">
            <v>電腦室</v>
          </cell>
          <cell r="C30" t="str">
            <v>206-359876</v>
          </cell>
          <cell r="D30">
            <v>2</v>
          </cell>
          <cell r="E30">
            <v>2</v>
          </cell>
          <cell r="F30">
            <v>38900</v>
          </cell>
        </row>
        <row r="31">
          <cell r="A31" t="str">
            <v>鄭嘉秀</v>
          </cell>
          <cell r="B31" t="str">
            <v>產品部</v>
          </cell>
          <cell r="C31" t="str">
            <v>205-336846</v>
          </cell>
          <cell r="D31">
            <v>3</v>
          </cell>
          <cell r="E31">
            <v>2</v>
          </cell>
          <cell r="F31">
            <v>41000</v>
          </cell>
        </row>
        <row r="32">
          <cell r="A32" t="str">
            <v>陳亦盈</v>
          </cell>
          <cell r="B32" t="str">
            <v>編輯部</v>
          </cell>
          <cell r="C32" t="str">
            <v>206-213548</v>
          </cell>
          <cell r="D32">
            <v>0</v>
          </cell>
          <cell r="E32">
            <v>0</v>
          </cell>
          <cell r="F32">
            <v>43000</v>
          </cell>
        </row>
      </sheetData>
      <sheetData sheetId="1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68501</v>
          </cell>
          <cell r="B4">
            <v>2010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69001</v>
          </cell>
          <cell r="B5">
            <v>2040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69501</v>
          </cell>
          <cell r="B6">
            <v>2060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70001</v>
          </cell>
          <cell r="B7">
            <v>2100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70501</v>
          </cell>
          <cell r="B8">
            <v>2160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71001</v>
          </cell>
          <cell r="B9">
            <v>2220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71501</v>
          </cell>
          <cell r="B10">
            <v>2280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72001</v>
          </cell>
          <cell r="B11">
            <v>2340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72501</v>
          </cell>
          <cell r="B12">
            <v>2400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73001</v>
          </cell>
          <cell r="B13">
            <v>2460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73501</v>
          </cell>
          <cell r="B14">
            <v>2520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74001</v>
          </cell>
          <cell r="B15">
            <v>2580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74501</v>
          </cell>
          <cell r="B16">
            <v>2640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75001</v>
          </cell>
          <cell r="B17">
            <v>2700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75501</v>
          </cell>
          <cell r="B18">
            <v>2760</v>
          </cell>
          <cell r="C18">
            <v>2020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76001</v>
          </cell>
          <cell r="B19">
            <v>2820</v>
          </cell>
          <cell r="C19">
            <v>2050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76501</v>
          </cell>
          <cell r="B20">
            <v>2880</v>
          </cell>
          <cell r="C20">
            <v>2070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77001</v>
          </cell>
          <cell r="B21">
            <v>2940</v>
          </cell>
          <cell r="C21">
            <v>2120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77501</v>
          </cell>
          <cell r="B22">
            <v>3000</v>
          </cell>
          <cell r="C22">
            <v>2180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78001</v>
          </cell>
          <cell r="B23">
            <v>3060</v>
          </cell>
          <cell r="C23">
            <v>2240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78501</v>
          </cell>
          <cell r="B24">
            <v>3120</v>
          </cell>
          <cell r="C24">
            <v>2300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79001</v>
          </cell>
          <cell r="B25">
            <v>3180</v>
          </cell>
          <cell r="C25">
            <v>2360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79501</v>
          </cell>
          <cell r="B26">
            <v>3240</v>
          </cell>
          <cell r="C26">
            <v>2420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80001</v>
          </cell>
          <cell r="B27">
            <v>3300</v>
          </cell>
          <cell r="C27">
            <v>2480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80501</v>
          </cell>
          <cell r="B28">
            <v>3360</v>
          </cell>
          <cell r="C28">
            <v>2540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81001</v>
          </cell>
          <cell r="B29">
            <v>3420</v>
          </cell>
          <cell r="C29">
            <v>2600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81501</v>
          </cell>
          <cell r="B30">
            <v>3480</v>
          </cell>
          <cell r="C30">
            <v>2660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82001</v>
          </cell>
          <cell r="B31">
            <v>3540</v>
          </cell>
          <cell r="C31">
            <v>2720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82501</v>
          </cell>
          <cell r="B32">
            <v>3600</v>
          </cell>
          <cell r="C32">
            <v>2780</v>
          </cell>
          <cell r="D32">
            <v>2030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83001</v>
          </cell>
          <cell r="B33">
            <v>3660</v>
          </cell>
          <cell r="C33">
            <v>2840</v>
          </cell>
          <cell r="D33">
            <v>2050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83501</v>
          </cell>
          <cell r="B34">
            <v>3720</v>
          </cell>
          <cell r="C34">
            <v>2900</v>
          </cell>
          <cell r="D34">
            <v>2080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84001</v>
          </cell>
          <cell r="B35">
            <v>3780</v>
          </cell>
          <cell r="C35">
            <v>2960</v>
          </cell>
          <cell r="D35">
            <v>2140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84501</v>
          </cell>
          <cell r="B36">
            <v>3840</v>
          </cell>
          <cell r="C36">
            <v>3020</v>
          </cell>
          <cell r="D36">
            <v>2200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85001</v>
          </cell>
          <cell r="B37">
            <v>3900</v>
          </cell>
          <cell r="C37">
            <v>3080</v>
          </cell>
          <cell r="D37">
            <v>2260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85501</v>
          </cell>
          <cell r="B38">
            <v>3960</v>
          </cell>
          <cell r="C38">
            <v>3140</v>
          </cell>
          <cell r="D38">
            <v>2320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86001</v>
          </cell>
          <cell r="B39">
            <v>4020</v>
          </cell>
          <cell r="C39">
            <v>3200</v>
          </cell>
          <cell r="D39">
            <v>2380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86501</v>
          </cell>
          <cell r="B40">
            <v>4080</v>
          </cell>
          <cell r="C40">
            <v>3260</v>
          </cell>
          <cell r="D40">
            <v>2440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87001</v>
          </cell>
          <cell r="B41">
            <v>4140</v>
          </cell>
          <cell r="C41">
            <v>3320</v>
          </cell>
          <cell r="D41">
            <v>2500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87501</v>
          </cell>
          <cell r="B42">
            <v>4200</v>
          </cell>
          <cell r="C42">
            <v>3380</v>
          </cell>
          <cell r="D42">
            <v>2560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88001</v>
          </cell>
          <cell r="B43">
            <v>4260</v>
          </cell>
          <cell r="C43">
            <v>3440</v>
          </cell>
          <cell r="D43">
            <v>2620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88501</v>
          </cell>
          <cell r="B44">
            <v>4320</v>
          </cell>
          <cell r="C44">
            <v>3500</v>
          </cell>
          <cell r="D44">
            <v>2680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89001</v>
          </cell>
          <cell r="B45">
            <v>4380</v>
          </cell>
          <cell r="C45">
            <v>3560</v>
          </cell>
          <cell r="D45">
            <v>2740</v>
          </cell>
          <cell r="E45">
            <v>2010</v>
          </cell>
          <cell r="F45">
            <v>0</v>
          </cell>
          <cell r="G45">
            <v>0</v>
          </cell>
        </row>
        <row r="46">
          <cell r="A46">
            <v>89501</v>
          </cell>
          <cell r="B46">
            <v>4440</v>
          </cell>
          <cell r="C46">
            <v>3620</v>
          </cell>
          <cell r="D46">
            <v>2800</v>
          </cell>
          <cell r="E46">
            <v>2040</v>
          </cell>
          <cell r="F46">
            <v>0</v>
          </cell>
          <cell r="G46">
            <v>0</v>
          </cell>
        </row>
        <row r="47">
          <cell r="A47">
            <v>90001</v>
          </cell>
          <cell r="B47">
            <v>4500</v>
          </cell>
          <cell r="C47">
            <v>3680</v>
          </cell>
          <cell r="D47">
            <v>2860</v>
          </cell>
          <cell r="E47">
            <v>2060</v>
          </cell>
          <cell r="F47">
            <v>0</v>
          </cell>
          <cell r="G47">
            <v>0</v>
          </cell>
        </row>
        <row r="48">
          <cell r="A48">
            <v>90501</v>
          </cell>
          <cell r="B48">
            <v>4560</v>
          </cell>
          <cell r="C48">
            <v>3740</v>
          </cell>
          <cell r="D48">
            <v>2920</v>
          </cell>
          <cell r="E48">
            <v>2100</v>
          </cell>
          <cell r="F48">
            <v>0</v>
          </cell>
          <cell r="G48">
            <v>0</v>
          </cell>
        </row>
        <row r="49">
          <cell r="A49">
            <v>91001</v>
          </cell>
          <cell r="B49">
            <v>4620</v>
          </cell>
          <cell r="C49">
            <v>3800</v>
          </cell>
          <cell r="D49">
            <v>2980</v>
          </cell>
          <cell r="E49">
            <v>2160</v>
          </cell>
          <cell r="F49">
            <v>0</v>
          </cell>
          <cell r="G49">
            <v>0</v>
          </cell>
        </row>
        <row r="50">
          <cell r="A50">
            <v>91501</v>
          </cell>
          <cell r="B50">
            <v>4680</v>
          </cell>
          <cell r="C50">
            <v>3860</v>
          </cell>
          <cell r="D50">
            <v>3040</v>
          </cell>
          <cell r="E50">
            <v>2220</v>
          </cell>
          <cell r="F50">
            <v>0</v>
          </cell>
          <cell r="G50">
            <v>0</v>
          </cell>
        </row>
        <row r="51">
          <cell r="A51">
            <v>92001</v>
          </cell>
          <cell r="B51">
            <v>4740</v>
          </cell>
          <cell r="C51">
            <v>3920</v>
          </cell>
          <cell r="D51">
            <v>3100</v>
          </cell>
          <cell r="E51">
            <v>2280</v>
          </cell>
          <cell r="F51">
            <v>0</v>
          </cell>
          <cell r="G51">
            <v>0</v>
          </cell>
        </row>
        <row r="52">
          <cell r="A52">
            <v>92501</v>
          </cell>
          <cell r="B52">
            <v>4800</v>
          </cell>
          <cell r="C52">
            <v>3980</v>
          </cell>
          <cell r="D52">
            <v>3160</v>
          </cell>
          <cell r="E52">
            <v>2340</v>
          </cell>
          <cell r="F52">
            <v>0</v>
          </cell>
          <cell r="G52">
            <v>0</v>
          </cell>
        </row>
        <row r="53">
          <cell r="A53">
            <v>93001</v>
          </cell>
          <cell r="B53">
            <v>4860</v>
          </cell>
          <cell r="C53">
            <v>4040</v>
          </cell>
          <cell r="D53">
            <v>3220</v>
          </cell>
          <cell r="E53">
            <v>2400</v>
          </cell>
          <cell r="F53">
            <v>0</v>
          </cell>
          <cell r="G53">
            <v>0</v>
          </cell>
        </row>
        <row r="54">
          <cell r="A54">
            <v>93501</v>
          </cell>
          <cell r="B54">
            <v>4920</v>
          </cell>
          <cell r="C54">
            <v>4100</v>
          </cell>
          <cell r="D54">
            <v>3280</v>
          </cell>
          <cell r="E54">
            <v>2460</v>
          </cell>
          <cell r="F54">
            <v>0</v>
          </cell>
          <cell r="G54">
            <v>0</v>
          </cell>
        </row>
        <row r="55">
          <cell r="A55">
            <v>94001</v>
          </cell>
          <cell r="B55">
            <v>4980</v>
          </cell>
          <cell r="C55">
            <v>4160</v>
          </cell>
          <cell r="D55">
            <v>3340</v>
          </cell>
          <cell r="E55">
            <v>2520</v>
          </cell>
          <cell r="F55">
            <v>0</v>
          </cell>
          <cell r="G55">
            <v>0</v>
          </cell>
        </row>
        <row r="56">
          <cell r="A56">
            <v>94501</v>
          </cell>
          <cell r="B56">
            <v>5040</v>
          </cell>
          <cell r="C56">
            <v>4220</v>
          </cell>
          <cell r="D56">
            <v>3400</v>
          </cell>
          <cell r="E56">
            <v>2580</v>
          </cell>
          <cell r="F56">
            <v>0</v>
          </cell>
          <cell r="G56">
            <v>0</v>
          </cell>
        </row>
        <row r="57">
          <cell r="A57">
            <v>95001</v>
          </cell>
          <cell r="B57">
            <v>5100</v>
          </cell>
          <cell r="C57">
            <v>4280</v>
          </cell>
          <cell r="D57">
            <v>3460</v>
          </cell>
          <cell r="E57">
            <v>2640</v>
          </cell>
          <cell r="F57">
            <v>0</v>
          </cell>
          <cell r="G57">
            <v>0</v>
          </cell>
        </row>
        <row r="58">
          <cell r="A58">
            <v>95501</v>
          </cell>
          <cell r="B58">
            <v>5160</v>
          </cell>
          <cell r="C58">
            <v>4340</v>
          </cell>
          <cell r="D58">
            <v>3520</v>
          </cell>
          <cell r="E58">
            <v>2700</v>
          </cell>
          <cell r="F58">
            <v>0</v>
          </cell>
          <cell r="G58">
            <v>0</v>
          </cell>
        </row>
        <row r="59">
          <cell r="A59">
            <v>96001</v>
          </cell>
          <cell r="B59">
            <v>5220</v>
          </cell>
          <cell r="C59">
            <v>4400</v>
          </cell>
          <cell r="D59">
            <v>3580</v>
          </cell>
          <cell r="E59">
            <v>2760</v>
          </cell>
          <cell r="F59">
            <v>2020</v>
          </cell>
          <cell r="G59">
            <v>0</v>
          </cell>
        </row>
        <row r="60">
          <cell r="A60">
            <v>96501</v>
          </cell>
          <cell r="B60">
            <v>5280</v>
          </cell>
          <cell r="C60">
            <v>4460</v>
          </cell>
          <cell r="D60">
            <v>3640</v>
          </cell>
          <cell r="E60">
            <v>2820</v>
          </cell>
          <cell r="F60">
            <v>2050</v>
          </cell>
          <cell r="G60">
            <v>0</v>
          </cell>
        </row>
        <row r="61">
          <cell r="A61">
            <v>97001</v>
          </cell>
          <cell r="B61">
            <v>5340</v>
          </cell>
          <cell r="C61">
            <v>4520</v>
          </cell>
          <cell r="D61">
            <v>3700</v>
          </cell>
          <cell r="E61">
            <v>2880</v>
          </cell>
          <cell r="F61">
            <v>2070</v>
          </cell>
          <cell r="G61">
            <v>0</v>
          </cell>
        </row>
        <row r="62">
          <cell r="A62">
            <v>97501</v>
          </cell>
          <cell r="B62">
            <v>5400</v>
          </cell>
          <cell r="C62">
            <v>4580</v>
          </cell>
          <cell r="D62">
            <v>3760</v>
          </cell>
          <cell r="E62">
            <v>2940</v>
          </cell>
          <cell r="F62">
            <v>2120</v>
          </cell>
          <cell r="G62">
            <v>0</v>
          </cell>
        </row>
        <row r="63">
          <cell r="A63">
            <v>98001</v>
          </cell>
          <cell r="B63">
            <v>5460</v>
          </cell>
          <cell r="C63">
            <v>4640</v>
          </cell>
          <cell r="D63">
            <v>3820</v>
          </cell>
          <cell r="E63">
            <v>3000</v>
          </cell>
          <cell r="F63">
            <v>2180</v>
          </cell>
          <cell r="G63">
            <v>0</v>
          </cell>
        </row>
        <row r="64">
          <cell r="A64">
            <v>98501</v>
          </cell>
          <cell r="B64">
            <v>5520</v>
          </cell>
          <cell r="C64">
            <v>4700</v>
          </cell>
          <cell r="D64">
            <v>3880</v>
          </cell>
          <cell r="E64">
            <v>3060</v>
          </cell>
          <cell r="F64">
            <v>2240</v>
          </cell>
          <cell r="G64">
            <v>0</v>
          </cell>
        </row>
        <row r="65">
          <cell r="A65">
            <v>99001</v>
          </cell>
          <cell r="B65">
            <v>5580</v>
          </cell>
          <cell r="C65">
            <v>4760</v>
          </cell>
          <cell r="D65">
            <v>3940</v>
          </cell>
          <cell r="E65">
            <v>3120</v>
          </cell>
          <cell r="F65">
            <v>2300</v>
          </cell>
          <cell r="G65">
            <v>0</v>
          </cell>
        </row>
        <row r="66">
          <cell r="A66">
            <v>99501</v>
          </cell>
          <cell r="B66">
            <v>5640</v>
          </cell>
          <cell r="C66">
            <v>4820</v>
          </cell>
          <cell r="D66">
            <v>4000</v>
          </cell>
          <cell r="E66">
            <v>3180</v>
          </cell>
          <cell r="F66">
            <v>2360</v>
          </cell>
          <cell r="G66">
            <v>0</v>
          </cell>
        </row>
        <row r="67">
          <cell r="A67">
            <v>100001</v>
          </cell>
          <cell r="B67">
            <v>5700</v>
          </cell>
          <cell r="C67">
            <v>4880</v>
          </cell>
          <cell r="D67">
            <v>4060</v>
          </cell>
          <cell r="E67">
            <v>3240</v>
          </cell>
          <cell r="F67">
            <v>2420</v>
          </cell>
          <cell r="G67">
            <v>0</v>
          </cell>
        </row>
        <row r="68">
          <cell r="A68">
            <v>100501</v>
          </cell>
          <cell r="B68">
            <v>5760</v>
          </cell>
          <cell r="C68">
            <v>4940</v>
          </cell>
          <cell r="D68">
            <v>4120</v>
          </cell>
          <cell r="E68">
            <v>3300</v>
          </cell>
          <cell r="F68">
            <v>2480</v>
          </cell>
          <cell r="G68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基本資料"/>
      <sheetName val="所得扣繳稅額表"/>
      <sheetName val="勞保負擔金額表"/>
      <sheetName val="健保負擔金額表"/>
      <sheetName val="薪資表"/>
    </sheetNames>
    <sheetDataSet>
      <sheetData sheetId="0">
        <row r="3">
          <cell r="A3" t="str">
            <v>吳美麗</v>
          </cell>
          <cell r="B3" t="str">
            <v>產品部</v>
          </cell>
          <cell r="C3" t="str">
            <v>205-163401</v>
          </cell>
          <cell r="D3">
            <v>2</v>
          </cell>
          <cell r="E3">
            <v>2</v>
          </cell>
          <cell r="F3">
            <v>36000</v>
          </cell>
        </row>
        <row r="4">
          <cell r="A4" t="str">
            <v>呂小婷</v>
          </cell>
          <cell r="B4" t="str">
            <v>財務部</v>
          </cell>
          <cell r="C4" t="str">
            <v>205-161403</v>
          </cell>
          <cell r="D4">
            <v>0</v>
          </cell>
          <cell r="E4">
            <v>0</v>
          </cell>
          <cell r="F4">
            <v>39540</v>
          </cell>
        </row>
        <row r="5">
          <cell r="A5" t="str">
            <v>林裕暐</v>
          </cell>
          <cell r="B5" t="str">
            <v>財務部</v>
          </cell>
          <cell r="C5" t="str">
            <v>205-163561</v>
          </cell>
          <cell r="D5">
            <v>1</v>
          </cell>
          <cell r="E5">
            <v>0</v>
          </cell>
          <cell r="F5">
            <v>26000</v>
          </cell>
        </row>
        <row r="6">
          <cell r="A6" t="str">
            <v>徐誌明</v>
          </cell>
          <cell r="B6" t="str">
            <v>電腦室</v>
          </cell>
          <cell r="C6" t="str">
            <v>205-161204</v>
          </cell>
          <cell r="D6">
            <v>1</v>
          </cell>
          <cell r="E6">
            <v>2</v>
          </cell>
          <cell r="F6">
            <v>33000</v>
          </cell>
        </row>
        <row r="7">
          <cell r="A7" t="str">
            <v>鍾小評</v>
          </cell>
          <cell r="B7" t="str">
            <v>產品部</v>
          </cell>
          <cell r="C7" t="str">
            <v>205-163303</v>
          </cell>
          <cell r="D7">
            <v>2</v>
          </cell>
          <cell r="E7">
            <v>2</v>
          </cell>
          <cell r="F7">
            <v>40000</v>
          </cell>
        </row>
        <row r="8">
          <cell r="A8" t="str">
            <v>沈威威</v>
          </cell>
          <cell r="B8" t="str">
            <v>電腦室</v>
          </cell>
          <cell r="C8" t="str">
            <v>205-163883</v>
          </cell>
          <cell r="D8">
            <v>3</v>
          </cell>
          <cell r="E8">
            <v>2</v>
          </cell>
          <cell r="F8">
            <v>55000</v>
          </cell>
        </row>
        <row r="9">
          <cell r="A9" t="str">
            <v>施慧慧</v>
          </cell>
          <cell r="B9" t="str">
            <v>財務部</v>
          </cell>
          <cell r="C9" t="str">
            <v>205-163425</v>
          </cell>
          <cell r="D9">
            <v>3</v>
          </cell>
          <cell r="E9">
            <v>1</v>
          </cell>
          <cell r="F9">
            <v>53000</v>
          </cell>
        </row>
        <row r="10">
          <cell r="A10" t="str">
            <v>劉淑容</v>
          </cell>
          <cell r="B10" t="str">
            <v>電腦室</v>
          </cell>
          <cell r="C10" t="str">
            <v>206-134565</v>
          </cell>
          <cell r="D10">
            <v>2</v>
          </cell>
          <cell r="E10">
            <v>0</v>
          </cell>
          <cell r="F10">
            <v>26400</v>
          </cell>
        </row>
        <row r="11">
          <cell r="A11" t="str">
            <v>黃震琪</v>
          </cell>
          <cell r="B11" t="str">
            <v>經銷部</v>
          </cell>
          <cell r="C11" t="str">
            <v>206-213659</v>
          </cell>
          <cell r="D11">
            <v>1</v>
          </cell>
          <cell r="E11">
            <v>0</v>
          </cell>
          <cell r="F11">
            <v>28540</v>
          </cell>
        </row>
        <row r="12">
          <cell r="A12" t="str">
            <v>高聖慧</v>
          </cell>
          <cell r="B12" t="str">
            <v>財務部</v>
          </cell>
          <cell r="C12" t="str">
            <v>205-324877</v>
          </cell>
          <cell r="D12">
            <v>0</v>
          </cell>
          <cell r="E12">
            <v>0</v>
          </cell>
          <cell r="F12">
            <v>32000</v>
          </cell>
        </row>
        <row r="13">
          <cell r="A13" t="str">
            <v>林英俊</v>
          </cell>
          <cell r="B13" t="str">
            <v>經銷部</v>
          </cell>
          <cell r="C13" t="str">
            <v>205-354126</v>
          </cell>
          <cell r="D13">
            <v>0</v>
          </cell>
          <cell r="E13">
            <v>0</v>
          </cell>
          <cell r="F13">
            <v>43000</v>
          </cell>
        </row>
        <row r="14">
          <cell r="A14" t="str">
            <v>錢貴鑫</v>
          </cell>
          <cell r="B14" t="str">
            <v>管理部</v>
          </cell>
          <cell r="C14" t="str">
            <v>206-135554</v>
          </cell>
          <cell r="D14">
            <v>0</v>
          </cell>
          <cell r="E14">
            <v>0</v>
          </cell>
          <cell r="F14">
            <v>52000</v>
          </cell>
        </row>
        <row r="15">
          <cell r="A15" t="str">
            <v>倪曉珮</v>
          </cell>
          <cell r="B15" t="str">
            <v>行銷部</v>
          </cell>
          <cell r="C15" t="str">
            <v>206-256871</v>
          </cell>
          <cell r="D15">
            <v>2</v>
          </cell>
          <cell r="E15">
            <v>0</v>
          </cell>
          <cell r="F15">
            <v>38500</v>
          </cell>
        </row>
        <row r="16">
          <cell r="A16" t="str">
            <v>蘇義宏</v>
          </cell>
          <cell r="B16" t="str">
            <v>管理部</v>
          </cell>
          <cell r="C16" t="str">
            <v>205-213253</v>
          </cell>
          <cell r="D16">
            <v>1</v>
          </cell>
          <cell r="E16">
            <v>1</v>
          </cell>
          <cell r="F16">
            <v>48000</v>
          </cell>
        </row>
        <row r="17">
          <cell r="A17" t="str">
            <v>陳正霈</v>
          </cell>
          <cell r="B17" t="str">
            <v>行銷部</v>
          </cell>
          <cell r="C17" t="str">
            <v>205-365871</v>
          </cell>
          <cell r="D17">
            <v>0</v>
          </cell>
          <cell r="E17">
            <v>0</v>
          </cell>
          <cell r="F17">
            <v>29500</v>
          </cell>
        </row>
        <row r="18">
          <cell r="A18" t="str">
            <v>吳佳楓</v>
          </cell>
          <cell r="B18" t="str">
            <v>財務部</v>
          </cell>
          <cell r="C18" t="str">
            <v>206-844135</v>
          </cell>
          <cell r="D18">
            <v>2</v>
          </cell>
          <cell r="E18">
            <v>2</v>
          </cell>
          <cell r="F18">
            <v>34260</v>
          </cell>
        </row>
        <row r="19">
          <cell r="A19" t="str">
            <v>崔成成</v>
          </cell>
          <cell r="B19" t="str">
            <v>經銷部</v>
          </cell>
          <cell r="C19" t="str">
            <v>206-332356</v>
          </cell>
          <cell r="D19">
            <v>1</v>
          </cell>
          <cell r="E19">
            <v>0</v>
          </cell>
          <cell r="F19">
            <v>38450</v>
          </cell>
        </row>
        <row r="20">
          <cell r="A20" t="str">
            <v>王振耀</v>
          </cell>
          <cell r="B20" t="str">
            <v>管理部</v>
          </cell>
          <cell r="C20" t="str">
            <v>205-541358</v>
          </cell>
          <cell r="D20">
            <v>3</v>
          </cell>
          <cell r="E20">
            <v>0</v>
          </cell>
          <cell r="F20">
            <v>38000</v>
          </cell>
        </row>
        <row r="21">
          <cell r="A21" t="str">
            <v>張佳華</v>
          </cell>
          <cell r="B21" t="str">
            <v>電腦室</v>
          </cell>
          <cell r="C21" t="str">
            <v>205-358969</v>
          </cell>
          <cell r="D21">
            <v>0</v>
          </cell>
          <cell r="E21">
            <v>0</v>
          </cell>
          <cell r="F21">
            <v>62000</v>
          </cell>
        </row>
        <row r="22">
          <cell r="A22" t="str">
            <v>李明如</v>
          </cell>
          <cell r="B22" t="str">
            <v>編輯部</v>
          </cell>
          <cell r="C22" t="str">
            <v>206-212330</v>
          </cell>
          <cell r="D22">
            <v>0</v>
          </cell>
          <cell r="E22">
            <v>0</v>
          </cell>
          <cell r="F22">
            <v>42000</v>
          </cell>
        </row>
        <row r="23">
          <cell r="A23" t="str">
            <v>廖翠娥</v>
          </cell>
          <cell r="B23" t="str">
            <v>經銷部</v>
          </cell>
          <cell r="C23" t="str">
            <v>205-844013</v>
          </cell>
          <cell r="D23">
            <v>0</v>
          </cell>
          <cell r="E23">
            <v>0</v>
          </cell>
          <cell r="F23">
            <v>41560</v>
          </cell>
        </row>
        <row r="24">
          <cell r="A24" t="str">
            <v>張春妹</v>
          </cell>
          <cell r="B24" t="str">
            <v>財務部</v>
          </cell>
          <cell r="C24" t="str">
            <v>205-358110</v>
          </cell>
          <cell r="D24">
            <v>0</v>
          </cell>
          <cell r="E24">
            <v>0</v>
          </cell>
          <cell r="F24">
            <v>24500</v>
          </cell>
        </row>
        <row r="25">
          <cell r="A25" t="str">
            <v>李素雯</v>
          </cell>
          <cell r="B25" t="str">
            <v>編輯部</v>
          </cell>
          <cell r="C25" t="str">
            <v>206-354874</v>
          </cell>
          <cell r="D25">
            <v>1</v>
          </cell>
          <cell r="E25">
            <v>1</v>
          </cell>
          <cell r="F25">
            <v>76000</v>
          </cell>
        </row>
        <row r="26">
          <cell r="A26" t="str">
            <v>洪民傑</v>
          </cell>
          <cell r="B26" t="str">
            <v>管理部</v>
          </cell>
          <cell r="C26" t="str">
            <v>206-221112</v>
          </cell>
          <cell r="D26">
            <v>0</v>
          </cell>
          <cell r="E26">
            <v>0</v>
          </cell>
          <cell r="F26">
            <v>33500</v>
          </cell>
        </row>
        <row r="27">
          <cell r="A27" t="str">
            <v>江永成</v>
          </cell>
          <cell r="B27" t="str">
            <v>編輯部</v>
          </cell>
          <cell r="C27" t="str">
            <v>205-312330</v>
          </cell>
          <cell r="D27">
            <v>1</v>
          </cell>
          <cell r="E27">
            <v>0</v>
          </cell>
          <cell r="F27">
            <v>77000</v>
          </cell>
        </row>
        <row r="28">
          <cell r="A28" t="str">
            <v>張立榮</v>
          </cell>
          <cell r="B28" t="str">
            <v>產品部</v>
          </cell>
          <cell r="C28" t="str">
            <v>205-125479</v>
          </cell>
          <cell r="D28">
            <v>2</v>
          </cell>
          <cell r="E28">
            <v>0</v>
          </cell>
          <cell r="F28">
            <v>32000</v>
          </cell>
        </row>
        <row r="29">
          <cell r="A29" t="str">
            <v>范怡吉</v>
          </cell>
          <cell r="B29" t="str">
            <v>編輯部</v>
          </cell>
          <cell r="C29" t="str">
            <v>205-358448</v>
          </cell>
          <cell r="D29">
            <v>1</v>
          </cell>
          <cell r="E29">
            <v>0</v>
          </cell>
          <cell r="F29">
            <v>52000</v>
          </cell>
        </row>
        <row r="30">
          <cell r="A30" t="str">
            <v>陳宥鈞</v>
          </cell>
          <cell r="B30" t="str">
            <v>電腦室</v>
          </cell>
          <cell r="C30" t="str">
            <v>206-359876</v>
          </cell>
          <cell r="D30">
            <v>2</v>
          </cell>
          <cell r="E30">
            <v>2</v>
          </cell>
          <cell r="F30">
            <v>38900</v>
          </cell>
        </row>
        <row r="31">
          <cell r="A31" t="str">
            <v>鄭嘉秀</v>
          </cell>
          <cell r="B31" t="str">
            <v>產品部</v>
          </cell>
          <cell r="C31" t="str">
            <v>205-336846</v>
          </cell>
          <cell r="D31">
            <v>3</v>
          </cell>
          <cell r="E31">
            <v>2</v>
          </cell>
          <cell r="F31">
            <v>41000</v>
          </cell>
        </row>
        <row r="32">
          <cell r="A32" t="str">
            <v>陳亦盈</v>
          </cell>
          <cell r="B32" t="str">
            <v>編輯部</v>
          </cell>
          <cell r="C32" t="str">
            <v>206-213548</v>
          </cell>
          <cell r="D32">
            <v>0</v>
          </cell>
          <cell r="E32">
            <v>0</v>
          </cell>
          <cell r="F32">
            <v>43000</v>
          </cell>
        </row>
      </sheetData>
      <sheetData sheetId="1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68501</v>
          </cell>
          <cell r="B4">
            <v>2010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69001</v>
          </cell>
          <cell r="B5">
            <v>2040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69501</v>
          </cell>
          <cell r="B6">
            <v>2060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70001</v>
          </cell>
          <cell r="B7">
            <v>2100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70501</v>
          </cell>
          <cell r="B8">
            <v>2160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71001</v>
          </cell>
          <cell r="B9">
            <v>2220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71501</v>
          </cell>
          <cell r="B10">
            <v>2280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72001</v>
          </cell>
          <cell r="B11">
            <v>2340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72501</v>
          </cell>
          <cell r="B12">
            <v>2400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73001</v>
          </cell>
          <cell r="B13">
            <v>2460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73501</v>
          </cell>
          <cell r="B14">
            <v>2520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74001</v>
          </cell>
          <cell r="B15">
            <v>2580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74501</v>
          </cell>
          <cell r="B16">
            <v>2640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75001</v>
          </cell>
          <cell r="B17">
            <v>2700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75501</v>
          </cell>
          <cell r="B18">
            <v>2760</v>
          </cell>
          <cell r="C18">
            <v>2020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76001</v>
          </cell>
          <cell r="B19">
            <v>2820</v>
          </cell>
          <cell r="C19">
            <v>2050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76501</v>
          </cell>
          <cell r="B20">
            <v>2880</v>
          </cell>
          <cell r="C20">
            <v>2070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77001</v>
          </cell>
          <cell r="B21">
            <v>2940</v>
          </cell>
          <cell r="C21">
            <v>2120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77501</v>
          </cell>
          <cell r="B22">
            <v>3000</v>
          </cell>
          <cell r="C22">
            <v>2180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78001</v>
          </cell>
          <cell r="B23">
            <v>3060</v>
          </cell>
          <cell r="C23">
            <v>2240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78501</v>
          </cell>
          <cell r="B24">
            <v>3120</v>
          </cell>
          <cell r="C24">
            <v>2300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79001</v>
          </cell>
          <cell r="B25">
            <v>3180</v>
          </cell>
          <cell r="C25">
            <v>2360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79501</v>
          </cell>
          <cell r="B26">
            <v>3240</v>
          </cell>
          <cell r="C26">
            <v>2420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80001</v>
          </cell>
          <cell r="B27">
            <v>3300</v>
          </cell>
          <cell r="C27">
            <v>2480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80501</v>
          </cell>
          <cell r="B28">
            <v>3360</v>
          </cell>
          <cell r="C28">
            <v>2540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81001</v>
          </cell>
          <cell r="B29">
            <v>3420</v>
          </cell>
          <cell r="C29">
            <v>2600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81501</v>
          </cell>
          <cell r="B30">
            <v>3480</v>
          </cell>
          <cell r="C30">
            <v>2660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82001</v>
          </cell>
          <cell r="B31">
            <v>3540</v>
          </cell>
          <cell r="C31">
            <v>2720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82501</v>
          </cell>
          <cell r="B32">
            <v>3600</v>
          </cell>
          <cell r="C32">
            <v>2780</v>
          </cell>
          <cell r="D32">
            <v>2030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83001</v>
          </cell>
          <cell r="B33">
            <v>3660</v>
          </cell>
          <cell r="C33">
            <v>2840</v>
          </cell>
          <cell r="D33">
            <v>2050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83501</v>
          </cell>
          <cell r="B34">
            <v>3720</v>
          </cell>
          <cell r="C34">
            <v>2900</v>
          </cell>
          <cell r="D34">
            <v>2080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84001</v>
          </cell>
          <cell r="B35">
            <v>3780</v>
          </cell>
          <cell r="C35">
            <v>2960</v>
          </cell>
          <cell r="D35">
            <v>2140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84501</v>
          </cell>
          <cell r="B36">
            <v>3840</v>
          </cell>
          <cell r="C36">
            <v>3020</v>
          </cell>
          <cell r="D36">
            <v>2200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85001</v>
          </cell>
          <cell r="B37">
            <v>3900</v>
          </cell>
          <cell r="C37">
            <v>3080</v>
          </cell>
          <cell r="D37">
            <v>2260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85501</v>
          </cell>
          <cell r="B38">
            <v>3960</v>
          </cell>
          <cell r="C38">
            <v>3140</v>
          </cell>
          <cell r="D38">
            <v>2320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86001</v>
          </cell>
          <cell r="B39">
            <v>4020</v>
          </cell>
          <cell r="C39">
            <v>3200</v>
          </cell>
          <cell r="D39">
            <v>2380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86501</v>
          </cell>
          <cell r="B40">
            <v>4080</v>
          </cell>
          <cell r="C40">
            <v>3260</v>
          </cell>
          <cell r="D40">
            <v>2440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87001</v>
          </cell>
          <cell r="B41">
            <v>4140</v>
          </cell>
          <cell r="C41">
            <v>3320</v>
          </cell>
          <cell r="D41">
            <v>2500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87501</v>
          </cell>
          <cell r="B42">
            <v>4200</v>
          </cell>
          <cell r="C42">
            <v>3380</v>
          </cell>
          <cell r="D42">
            <v>2560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88001</v>
          </cell>
          <cell r="B43">
            <v>4260</v>
          </cell>
          <cell r="C43">
            <v>3440</v>
          </cell>
          <cell r="D43">
            <v>2620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88501</v>
          </cell>
          <cell r="B44">
            <v>4320</v>
          </cell>
          <cell r="C44">
            <v>3500</v>
          </cell>
          <cell r="D44">
            <v>2680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89001</v>
          </cell>
          <cell r="B45">
            <v>4380</v>
          </cell>
          <cell r="C45">
            <v>3560</v>
          </cell>
          <cell r="D45">
            <v>2740</v>
          </cell>
          <cell r="E45">
            <v>2010</v>
          </cell>
          <cell r="F45">
            <v>0</v>
          </cell>
          <cell r="G45">
            <v>0</v>
          </cell>
        </row>
        <row r="46">
          <cell r="A46">
            <v>89501</v>
          </cell>
          <cell r="B46">
            <v>4440</v>
          </cell>
          <cell r="C46">
            <v>3620</v>
          </cell>
          <cell r="D46">
            <v>2800</v>
          </cell>
          <cell r="E46">
            <v>2040</v>
          </cell>
          <cell r="F46">
            <v>0</v>
          </cell>
          <cell r="G46">
            <v>0</v>
          </cell>
        </row>
        <row r="47">
          <cell r="A47">
            <v>90001</v>
          </cell>
          <cell r="B47">
            <v>4500</v>
          </cell>
          <cell r="C47">
            <v>3680</v>
          </cell>
          <cell r="D47">
            <v>2860</v>
          </cell>
          <cell r="E47">
            <v>2060</v>
          </cell>
          <cell r="F47">
            <v>0</v>
          </cell>
          <cell r="G47">
            <v>0</v>
          </cell>
        </row>
        <row r="48">
          <cell r="A48">
            <v>90501</v>
          </cell>
          <cell r="B48">
            <v>4560</v>
          </cell>
          <cell r="C48">
            <v>3740</v>
          </cell>
          <cell r="D48">
            <v>2920</v>
          </cell>
          <cell r="E48">
            <v>2100</v>
          </cell>
          <cell r="F48">
            <v>0</v>
          </cell>
          <cell r="G48">
            <v>0</v>
          </cell>
        </row>
        <row r="49">
          <cell r="A49">
            <v>91001</v>
          </cell>
          <cell r="B49">
            <v>4620</v>
          </cell>
          <cell r="C49">
            <v>3800</v>
          </cell>
          <cell r="D49">
            <v>2980</v>
          </cell>
          <cell r="E49">
            <v>2160</v>
          </cell>
          <cell r="F49">
            <v>0</v>
          </cell>
          <cell r="G49">
            <v>0</v>
          </cell>
        </row>
        <row r="50">
          <cell r="A50">
            <v>91501</v>
          </cell>
          <cell r="B50">
            <v>4680</v>
          </cell>
          <cell r="C50">
            <v>3860</v>
          </cell>
          <cell r="D50">
            <v>3040</v>
          </cell>
          <cell r="E50">
            <v>2220</v>
          </cell>
          <cell r="F50">
            <v>0</v>
          </cell>
          <cell r="G50">
            <v>0</v>
          </cell>
        </row>
        <row r="51">
          <cell r="A51">
            <v>92001</v>
          </cell>
          <cell r="B51">
            <v>4740</v>
          </cell>
          <cell r="C51">
            <v>3920</v>
          </cell>
          <cell r="D51">
            <v>3100</v>
          </cell>
          <cell r="E51">
            <v>2280</v>
          </cell>
          <cell r="F51">
            <v>0</v>
          </cell>
          <cell r="G51">
            <v>0</v>
          </cell>
        </row>
        <row r="52">
          <cell r="A52">
            <v>92501</v>
          </cell>
          <cell r="B52">
            <v>4800</v>
          </cell>
          <cell r="C52">
            <v>3980</v>
          </cell>
          <cell r="D52">
            <v>3160</v>
          </cell>
          <cell r="E52">
            <v>2340</v>
          </cell>
          <cell r="F52">
            <v>0</v>
          </cell>
          <cell r="G52">
            <v>0</v>
          </cell>
        </row>
        <row r="53">
          <cell r="A53">
            <v>93001</v>
          </cell>
          <cell r="B53">
            <v>4860</v>
          </cell>
          <cell r="C53">
            <v>4040</v>
          </cell>
          <cell r="D53">
            <v>3220</v>
          </cell>
          <cell r="E53">
            <v>2400</v>
          </cell>
          <cell r="F53">
            <v>0</v>
          </cell>
          <cell r="G53">
            <v>0</v>
          </cell>
        </row>
        <row r="54">
          <cell r="A54">
            <v>93501</v>
          </cell>
          <cell r="B54">
            <v>4920</v>
          </cell>
          <cell r="C54">
            <v>4100</v>
          </cell>
          <cell r="D54">
            <v>3280</v>
          </cell>
          <cell r="E54">
            <v>2460</v>
          </cell>
          <cell r="F54">
            <v>0</v>
          </cell>
          <cell r="G54">
            <v>0</v>
          </cell>
        </row>
        <row r="55">
          <cell r="A55">
            <v>94001</v>
          </cell>
          <cell r="B55">
            <v>4980</v>
          </cell>
          <cell r="C55">
            <v>4160</v>
          </cell>
          <cell r="D55">
            <v>3340</v>
          </cell>
          <cell r="E55">
            <v>2520</v>
          </cell>
          <cell r="F55">
            <v>0</v>
          </cell>
          <cell r="G55">
            <v>0</v>
          </cell>
        </row>
        <row r="56">
          <cell r="A56">
            <v>94501</v>
          </cell>
          <cell r="B56">
            <v>5040</v>
          </cell>
          <cell r="C56">
            <v>4220</v>
          </cell>
          <cell r="D56">
            <v>3400</v>
          </cell>
          <cell r="E56">
            <v>2580</v>
          </cell>
          <cell r="F56">
            <v>0</v>
          </cell>
          <cell r="G56">
            <v>0</v>
          </cell>
        </row>
        <row r="57">
          <cell r="A57">
            <v>95001</v>
          </cell>
          <cell r="B57">
            <v>5100</v>
          </cell>
          <cell r="C57">
            <v>4280</v>
          </cell>
          <cell r="D57">
            <v>3460</v>
          </cell>
          <cell r="E57">
            <v>2640</v>
          </cell>
          <cell r="F57">
            <v>0</v>
          </cell>
          <cell r="G57">
            <v>0</v>
          </cell>
        </row>
        <row r="58">
          <cell r="A58">
            <v>95501</v>
          </cell>
          <cell r="B58">
            <v>5160</v>
          </cell>
          <cell r="C58">
            <v>4340</v>
          </cell>
          <cell r="D58">
            <v>3520</v>
          </cell>
          <cell r="E58">
            <v>2700</v>
          </cell>
          <cell r="F58">
            <v>0</v>
          </cell>
          <cell r="G58">
            <v>0</v>
          </cell>
        </row>
        <row r="59">
          <cell r="A59">
            <v>96001</v>
          </cell>
          <cell r="B59">
            <v>5220</v>
          </cell>
          <cell r="C59">
            <v>4400</v>
          </cell>
          <cell r="D59">
            <v>3580</v>
          </cell>
          <cell r="E59">
            <v>2760</v>
          </cell>
          <cell r="F59">
            <v>2020</v>
          </cell>
          <cell r="G59">
            <v>0</v>
          </cell>
        </row>
        <row r="60">
          <cell r="A60">
            <v>96501</v>
          </cell>
          <cell r="B60">
            <v>5280</v>
          </cell>
          <cell r="C60">
            <v>4460</v>
          </cell>
          <cell r="D60">
            <v>3640</v>
          </cell>
          <cell r="E60">
            <v>2820</v>
          </cell>
          <cell r="F60">
            <v>2050</v>
          </cell>
          <cell r="G60">
            <v>0</v>
          </cell>
        </row>
        <row r="61">
          <cell r="A61">
            <v>97001</v>
          </cell>
          <cell r="B61">
            <v>5340</v>
          </cell>
          <cell r="C61">
            <v>4520</v>
          </cell>
          <cell r="D61">
            <v>3700</v>
          </cell>
          <cell r="E61">
            <v>2880</v>
          </cell>
          <cell r="F61">
            <v>2070</v>
          </cell>
          <cell r="G61">
            <v>0</v>
          </cell>
        </row>
        <row r="62">
          <cell r="A62">
            <v>97501</v>
          </cell>
          <cell r="B62">
            <v>5400</v>
          </cell>
          <cell r="C62">
            <v>4580</v>
          </cell>
          <cell r="D62">
            <v>3760</v>
          </cell>
          <cell r="E62">
            <v>2940</v>
          </cell>
          <cell r="F62">
            <v>2120</v>
          </cell>
          <cell r="G62">
            <v>0</v>
          </cell>
        </row>
        <row r="63">
          <cell r="A63">
            <v>98001</v>
          </cell>
          <cell r="B63">
            <v>5460</v>
          </cell>
          <cell r="C63">
            <v>4640</v>
          </cell>
          <cell r="D63">
            <v>3820</v>
          </cell>
          <cell r="E63">
            <v>3000</v>
          </cell>
          <cell r="F63">
            <v>2180</v>
          </cell>
          <cell r="G63">
            <v>0</v>
          </cell>
        </row>
        <row r="64">
          <cell r="A64">
            <v>98501</v>
          </cell>
          <cell r="B64">
            <v>5520</v>
          </cell>
          <cell r="C64">
            <v>4700</v>
          </cell>
          <cell r="D64">
            <v>3880</v>
          </cell>
          <cell r="E64">
            <v>3060</v>
          </cell>
          <cell r="F64">
            <v>2240</v>
          </cell>
          <cell r="G64">
            <v>0</v>
          </cell>
        </row>
        <row r="65">
          <cell r="A65">
            <v>99001</v>
          </cell>
          <cell r="B65">
            <v>5580</v>
          </cell>
          <cell r="C65">
            <v>4760</v>
          </cell>
          <cell r="D65">
            <v>3940</v>
          </cell>
          <cell r="E65">
            <v>3120</v>
          </cell>
          <cell r="F65">
            <v>2300</v>
          </cell>
          <cell r="G65">
            <v>0</v>
          </cell>
        </row>
        <row r="66">
          <cell r="A66">
            <v>99501</v>
          </cell>
          <cell r="B66">
            <v>5640</v>
          </cell>
          <cell r="C66">
            <v>4820</v>
          </cell>
          <cell r="D66">
            <v>4000</v>
          </cell>
          <cell r="E66">
            <v>3180</v>
          </cell>
          <cell r="F66">
            <v>2360</v>
          </cell>
          <cell r="G66">
            <v>0</v>
          </cell>
        </row>
        <row r="67">
          <cell r="A67">
            <v>100001</v>
          </cell>
          <cell r="B67">
            <v>5700</v>
          </cell>
          <cell r="C67">
            <v>4880</v>
          </cell>
          <cell r="D67">
            <v>4060</v>
          </cell>
          <cell r="E67">
            <v>3240</v>
          </cell>
          <cell r="F67">
            <v>2420</v>
          </cell>
          <cell r="G67">
            <v>0</v>
          </cell>
        </row>
        <row r="68">
          <cell r="A68">
            <v>100501</v>
          </cell>
          <cell r="B68">
            <v>5760</v>
          </cell>
          <cell r="C68">
            <v>4940</v>
          </cell>
          <cell r="D68">
            <v>4120</v>
          </cell>
          <cell r="E68">
            <v>3300</v>
          </cell>
          <cell r="F68">
            <v>2480</v>
          </cell>
          <cell r="G68">
            <v>0</v>
          </cell>
        </row>
      </sheetData>
      <sheetData sheetId="2"/>
      <sheetData sheetId="3">
        <row r="6">
          <cell r="C6">
            <v>17280</v>
          </cell>
          <cell r="D6">
            <v>268</v>
          </cell>
          <cell r="E6">
            <v>32</v>
          </cell>
          <cell r="F6">
            <v>236</v>
          </cell>
          <cell r="G6">
            <v>472</v>
          </cell>
          <cell r="H6">
            <v>708</v>
          </cell>
          <cell r="I6">
            <v>944</v>
          </cell>
        </row>
        <row r="7">
          <cell r="C7">
            <v>17400</v>
          </cell>
          <cell r="D7">
            <v>270</v>
          </cell>
          <cell r="E7">
            <v>32</v>
          </cell>
          <cell r="F7">
            <v>238</v>
          </cell>
          <cell r="G7">
            <v>476</v>
          </cell>
          <cell r="H7">
            <v>714</v>
          </cell>
          <cell r="I7">
            <v>952</v>
          </cell>
        </row>
        <row r="8">
          <cell r="C8">
            <v>18300</v>
          </cell>
          <cell r="D8">
            <v>284</v>
          </cell>
          <cell r="E8">
            <v>34</v>
          </cell>
          <cell r="F8">
            <v>250</v>
          </cell>
          <cell r="G8">
            <v>500</v>
          </cell>
          <cell r="H8">
            <v>750</v>
          </cell>
          <cell r="I8">
            <v>1000</v>
          </cell>
        </row>
        <row r="9">
          <cell r="C9">
            <v>19200</v>
          </cell>
          <cell r="D9">
            <v>298</v>
          </cell>
          <cell r="E9">
            <v>36</v>
          </cell>
          <cell r="F9">
            <v>262</v>
          </cell>
          <cell r="G9">
            <v>524</v>
          </cell>
          <cell r="H9">
            <v>786</v>
          </cell>
          <cell r="I9">
            <v>1048</v>
          </cell>
        </row>
        <row r="10">
          <cell r="C10">
            <v>20100</v>
          </cell>
          <cell r="D10">
            <v>312</v>
          </cell>
          <cell r="E10">
            <v>38</v>
          </cell>
          <cell r="F10">
            <v>274</v>
          </cell>
          <cell r="G10">
            <v>548</v>
          </cell>
          <cell r="H10">
            <v>822</v>
          </cell>
          <cell r="I10">
            <v>1096</v>
          </cell>
        </row>
        <row r="11">
          <cell r="C11">
            <v>21000</v>
          </cell>
          <cell r="D11">
            <v>326</v>
          </cell>
          <cell r="E11">
            <v>39</v>
          </cell>
          <cell r="F11">
            <v>287</v>
          </cell>
          <cell r="G11">
            <v>574</v>
          </cell>
          <cell r="H11">
            <v>861</v>
          </cell>
          <cell r="I11">
            <v>1148</v>
          </cell>
        </row>
        <row r="12">
          <cell r="C12">
            <v>21900</v>
          </cell>
          <cell r="D12">
            <v>340</v>
          </cell>
          <cell r="E12">
            <v>41</v>
          </cell>
          <cell r="F12">
            <v>299</v>
          </cell>
          <cell r="G12">
            <v>598</v>
          </cell>
          <cell r="H12">
            <v>897</v>
          </cell>
          <cell r="I12">
            <v>1196</v>
          </cell>
        </row>
        <row r="13">
          <cell r="C13">
            <v>22800</v>
          </cell>
          <cell r="D13">
            <v>354</v>
          </cell>
          <cell r="E13">
            <v>43</v>
          </cell>
          <cell r="F13">
            <v>311</v>
          </cell>
          <cell r="G13">
            <v>622</v>
          </cell>
          <cell r="H13">
            <v>933</v>
          </cell>
          <cell r="I13">
            <v>1244</v>
          </cell>
        </row>
        <row r="14">
          <cell r="C14">
            <v>24000</v>
          </cell>
          <cell r="D14">
            <v>372</v>
          </cell>
          <cell r="E14">
            <v>44</v>
          </cell>
          <cell r="F14">
            <v>328</v>
          </cell>
          <cell r="G14">
            <v>656</v>
          </cell>
          <cell r="H14">
            <v>984</v>
          </cell>
          <cell r="I14">
            <v>1312</v>
          </cell>
        </row>
        <row r="15">
          <cell r="C15">
            <v>25200</v>
          </cell>
          <cell r="D15">
            <v>391</v>
          </cell>
          <cell r="E15">
            <v>47</v>
          </cell>
          <cell r="F15">
            <v>344</v>
          </cell>
          <cell r="G15">
            <v>688</v>
          </cell>
          <cell r="H15">
            <v>1032</v>
          </cell>
          <cell r="I15">
            <v>1376</v>
          </cell>
        </row>
        <row r="16">
          <cell r="C16">
            <v>26400</v>
          </cell>
          <cell r="D16">
            <v>409</v>
          </cell>
          <cell r="E16">
            <v>49</v>
          </cell>
          <cell r="F16">
            <v>360</v>
          </cell>
          <cell r="G16">
            <v>720</v>
          </cell>
          <cell r="H16">
            <v>1080</v>
          </cell>
          <cell r="I16">
            <v>1440</v>
          </cell>
        </row>
        <row r="17">
          <cell r="C17">
            <v>27600</v>
          </cell>
          <cell r="D17">
            <v>428</v>
          </cell>
          <cell r="E17">
            <v>51</v>
          </cell>
          <cell r="F17">
            <v>377</v>
          </cell>
          <cell r="G17">
            <v>754</v>
          </cell>
          <cell r="H17">
            <v>1131</v>
          </cell>
          <cell r="I17">
            <v>1508</v>
          </cell>
        </row>
        <row r="18">
          <cell r="C18">
            <v>28800</v>
          </cell>
          <cell r="D18">
            <v>447</v>
          </cell>
          <cell r="E18">
            <v>54</v>
          </cell>
          <cell r="F18">
            <v>393</v>
          </cell>
          <cell r="G18">
            <v>786</v>
          </cell>
          <cell r="H18">
            <v>1179</v>
          </cell>
          <cell r="I18">
            <v>1572</v>
          </cell>
        </row>
        <row r="19">
          <cell r="C19">
            <v>30300</v>
          </cell>
          <cell r="D19">
            <v>470</v>
          </cell>
          <cell r="E19">
            <v>56</v>
          </cell>
          <cell r="F19">
            <v>414</v>
          </cell>
          <cell r="G19">
            <v>828</v>
          </cell>
          <cell r="H19">
            <v>1242</v>
          </cell>
          <cell r="I19">
            <v>1656</v>
          </cell>
        </row>
        <row r="20">
          <cell r="C20">
            <v>31800</v>
          </cell>
          <cell r="D20">
            <v>493</v>
          </cell>
          <cell r="E20">
            <v>59</v>
          </cell>
          <cell r="F20">
            <v>434</v>
          </cell>
          <cell r="G20">
            <v>868</v>
          </cell>
          <cell r="H20">
            <v>1302</v>
          </cell>
          <cell r="I20">
            <v>1736</v>
          </cell>
        </row>
        <row r="21">
          <cell r="C21">
            <v>33300</v>
          </cell>
          <cell r="D21">
            <v>516</v>
          </cell>
          <cell r="E21">
            <v>61</v>
          </cell>
          <cell r="F21">
            <v>455</v>
          </cell>
          <cell r="G21">
            <v>910</v>
          </cell>
          <cell r="H21">
            <v>1365</v>
          </cell>
          <cell r="I21">
            <v>1820</v>
          </cell>
        </row>
        <row r="22">
          <cell r="C22">
            <v>34800</v>
          </cell>
          <cell r="D22">
            <v>540</v>
          </cell>
          <cell r="E22">
            <v>65</v>
          </cell>
          <cell r="F22">
            <v>475</v>
          </cell>
          <cell r="G22">
            <v>950</v>
          </cell>
          <cell r="H22">
            <v>1425</v>
          </cell>
          <cell r="I22">
            <v>1900</v>
          </cell>
        </row>
        <row r="23">
          <cell r="C23">
            <v>36300</v>
          </cell>
          <cell r="D23">
            <v>563</v>
          </cell>
          <cell r="E23">
            <v>68</v>
          </cell>
          <cell r="F23">
            <v>495</v>
          </cell>
          <cell r="G23">
            <v>990</v>
          </cell>
          <cell r="H23">
            <v>1485</v>
          </cell>
          <cell r="I23">
            <v>1980</v>
          </cell>
        </row>
        <row r="24">
          <cell r="C24">
            <v>38200</v>
          </cell>
          <cell r="D24">
            <v>592</v>
          </cell>
          <cell r="E24">
            <v>71</v>
          </cell>
          <cell r="F24">
            <v>521</v>
          </cell>
          <cell r="G24">
            <v>1042</v>
          </cell>
          <cell r="H24">
            <v>1563</v>
          </cell>
          <cell r="I24">
            <v>2084</v>
          </cell>
        </row>
        <row r="25">
          <cell r="C25">
            <v>40100</v>
          </cell>
          <cell r="D25">
            <v>622</v>
          </cell>
          <cell r="E25">
            <v>75</v>
          </cell>
          <cell r="F25">
            <v>547</v>
          </cell>
          <cell r="G25">
            <v>1094</v>
          </cell>
          <cell r="H25">
            <v>1641</v>
          </cell>
          <cell r="I25">
            <v>2188</v>
          </cell>
        </row>
        <row r="26">
          <cell r="C26">
            <v>42000</v>
          </cell>
          <cell r="D26">
            <v>651</v>
          </cell>
          <cell r="E26">
            <v>16</v>
          </cell>
          <cell r="F26">
            <v>635</v>
          </cell>
          <cell r="G26">
            <v>1270</v>
          </cell>
          <cell r="H26">
            <v>1905</v>
          </cell>
          <cell r="I26">
            <v>2540</v>
          </cell>
        </row>
        <row r="27">
          <cell r="C27">
            <v>43900</v>
          </cell>
          <cell r="D27">
            <v>681</v>
          </cell>
          <cell r="E27">
            <v>16</v>
          </cell>
          <cell r="F27">
            <v>665</v>
          </cell>
          <cell r="G27">
            <v>1330</v>
          </cell>
          <cell r="H27">
            <v>1995</v>
          </cell>
          <cell r="I27">
            <v>2660</v>
          </cell>
        </row>
        <row r="28">
          <cell r="C28">
            <v>45800</v>
          </cell>
          <cell r="D28">
            <v>710</v>
          </cell>
          <cell r="E28">
            <v>17</v>
          </cell>
          <cell r="F28">
            <v>693</v>
          </cell>
          <cell r="G28">
            <v>1386</v>
          </cell>
          <cell r="H28">
            <v>2079</v>
          </cell>
          <cell r="I28">
            <v>2772</v>
          </cell>
        </row>
        <row r="29">
          <cell r="C29">
            <v>48200</v>
          </cell>
          <cell r="D29">
            <v>748</v>
          </cell>
          <cell r="E29">
            <v>18</v>
          </cell>
          <cell r="F29">
            <v>730</v>
          </cell>
          <cell r="G29">
            <v>1460</v>
          </cell>
          <cell r="H29">
            <v>2190</v>
          </cell>
          <cell r="I29">
            <v>2920</v>
          </cell>
        </row>
        <row r="30">
          <cell r="C30">
            <v>50600</v>
          </cell>
          <cell r="D30">
            <v>785</v>
          </cell>
          <cell r="E30">
            <v>19</v>
          </cell>
          <cell r="F30">
            <v>766</v>
          </cell>
          <cell r="G30">
            <v>1532</v>
          </cell>
          <cell r="H30">
            <v>2298</v>
          </cell>
          <cell r="I30">
            <v>3064</v>
          </cell>
        </row>
        <row r="31">
          <cell r="C31">
            <v>53000</v>
          </cell>
          <cell r="D31">
            <v>822</v>
          </cell>
          <cell r="E31">
            <v>0</v>
          </cell>
          <cell r="F31">
            <v>822</v>
          </cell>
          <cell r="G31">
            <v>1644</v>
          </cell>
          <cell r="H31">
            <v>2466</v>
          </cell>
          <cell r="I31">
            <v>3288</v>
          </cell>
        </row>
        <row r="32">
          <cell r="C32">
            <v>55400</v>
          </cell>
          <cell r="D32">
            <v>859</v>
          </cell>
          <cell r="E32">
            <v>0</v>
          </cell>
          <cell r="F32">
            <v>859</v>
          </cell>
          <cell r="G32">
            <v>1718</v>
          </cell>
          <cell r="H32">
            <v>2577</v>
          </cell>
          <cell r="I32">
            <v>3436</v>
          </cell>
        </row>
        <row r="33">
          <cell r="C33">
            <v>57800</v>
          </cell>
          <cell r="D33">
            <v>896</v>
          </cell>
          <cell r="E33">
            <v>0</v>
          </cell>
          <cell r="F33">
            <v>896</v>
          </cell>
          <cell r="G33">
            <v>1792</v>
          </cell>
          <cell r="H33">
            <v>2688</v>
          </cell>
          <cell r="I33">
            <v>3584</v>
          </cell>
        </row>
        <row r="34">
          <cell r="C34">
            <v>60800</v>
          </cell>
          <cell r="D34">
            <v>943</v>
          </cell>
          <cell r="E34">
            <v>0</v>
          </cell>
          <cell r="F34">
            <v>943</v>
          </cell>
          <cell r="G34">
            <v>1886</v>
          </cell>
          <cell r="H34">
            <v>2829</v>
          </cell>
          <cell r="I34">
            <v>3772</v>
          </cell>
        </row>
        <row r="35">
          <cell r="C35">
            <v>63800</v>
          </cell>
          <cell r="D35">
            <v>990</v>
          </cell>
          <cell r="E35">
            <v>0</v>
          </cell>
          <cell r="F35">
            <v>990</v>
          </cell>
          <cell r="G35">
            <v>1980</v>
          </cell>
          <cell r="H35">
            <v>2970</v>
          </cell>
          <cell r="I35">
            <v>3960</v>
          </cell>
        </row>
        <row r="36">
          <cell r="C36">
            <v>66800</v>
          </cell>
          <cell r="D36">
            <v>1036</v>
          </cell>
          <cell r="E36">
            <v>0</v>
          </cell>
          <cell r="F36">
            <v>1036</v>
          </cell>
          <cell r="G36">
            <v>2072</v>
          </cell>
          <cell r="H36">
            <v>3108</v>
          </cell>
          <cell r="I36">
            <v>4144</v>
          </cell>
        </row>
        <row r="37">
          <cell r="C37">
            <v>69800</v>
          </cell>
          <cell r="D37">
            <v>1083</v>
          </cell>
          <cell r="E37">
            <v>0</v>
          </cell>
          <cell r="F37">
            <v>1083</v>
          </cell>
          <cell r="G37">
            <v>2166</v>
          </cell>
          <cell r="H37">
            <v>3249</v>
          </cell>
          <cell r="I37">
            <v>4332</v>
          </cell>
        </row>
        <row r="38">
          <cell r="C38">
            <v>72800</v>
          </cell>
          <cell r="D38">
            <v>1129</v>
          </cell>
          <cell r="E38">
            <v>0</v>
          </cell>
          <cell r="F38">
            <v>1129</v>
          </cell>
          <cell r="G38">
            <v>2258</v>
          </cell>
          <cell r="H38">
            <v>3387</v>
          </cell>
          <cell r="I38">
            <v>4516</v>
          </cell>
        </row>
        <row r="39">
          <cell r="C39">
            <v>76500</v>
          </cell>
          <cell r="D39">
            <v>1187</v>
          </cell>
          <cell r="E39">
            <v>0</v>
          </cell>
          <cell r="F39">
            <v>1187</v>
          </cell>
          <cell r="G39">
            <v>2374</v>
          </cell>
          <cell r="H39">
            <v>3561</v>
          </cell>
          <cell r="I39">
            <v>4748</v>
          </cell>
        </row>
        <row r="40">
          <cell r="C40">
            <v>80200</v>
          </cell>
          <cell r="D40">
            <v>1244</v>
          </cell>
          <cell r="E40">
            <v>0</v>
          </cell>
          <cell r="F40">
            <v>1244</v>
          </cell>
          <cell r="G40">
            <v>2488</v>
          </cell>
          <cell r="H40">
            <v>3732</v>
          </cell>
          <cell r="I40">
            <v>4976</v>
          </cell>
        </row>
        <row r="41">
          <cell r="C41">
            <v>83900</v>
          </cell>
          <cell r="D41">
            <v>1301</v>
          </cell>
          <cell r="E41">
            <v>0</v>
          </cell>
          <cell r="F41">
            <v>1301</v>
          </cell>
          <cell r="G41">
            <v>2602</v>
          </cell>
          <cell r="H41">
            <v>3903</v>
          </cell>
          <cell r="I41">
            <v>5204</v>
          </cell>
        </row>
        <row r="42">
          <cell r="C42">
            <v>87600</v>
          </cell>
          <cell r="D42">
            <v>1359</v>
          </cell>
          <cell r="E42">
            <v>0</v>
          </cell>
          <cell r="F42">
            <v>1359</v>
          </cell>
          <cell r="G42">
            <v>2718</v>
          </cell>
          <cell r="H42">
            <v>4077</v>
          </cell>
          <cell r="I42">
            <v>5436</v>
          </cell>
        </row>
        <row r="43">
          <cell r="C43">
            <v>92100</v>
          </cell>
          <cell r="D43">
            <v>1428</v>
          </cell>
          <cell r="E43">
            <v>0</v>
          </cell>
          <cell r="F43">
            <v>1428</v>
          </cell>
          <cell r="G43">
            <v>2856</v>
          </cell>
          <cell r="H43">
            <v>4284</v>
          </cell>
          <cell r="I43">
            <v>5712</v>
          </cell>
        </row>
        <row r="44">
          <cell r="C44">
            <v>96600</v>
          </cell>
          <cell r="D44">
            <v>1498</v>
          </cell>
          <cell r="E44">
            <v>0</v>
          </cell>
          <cell r="F44">
            <v>1498</v>
          </cell>
          <cell r="G44">
            <v>2996</v>
          </cell>
          <cell r="H44">
            <v>4494</v>
          </cell>
          <cell r="I44">
            <v>5992</v>
          </cell>
        </row>
        <row r="45">
          <cell r="C45">
            <v>101100</v>
          </cell>
          <cell r="D45">
            <v>1568</v>
          </cell>
          <cell r="E45">
            <v>0</v>
          </cell>
          <cell r="F45">
            <v>1568</v>
          </cell>
          <cell r="G45">
            <v>3136</v>
          </cell>
          <cell r="H45">
            <v>4704</v>
          </cell>
          <cell r="I45">
            <v>6272</v>
          </cell>
        </row>
        <row r="46">
          <cell r="C46">
            <v>105600</v>
          </cell>
          <cell r="D46">
            <v>1638</v>
          </cell>
          <cell r="E46">
            <v>0</v>
          </cell>
          <cell r="F46">
            <v>1638</v>
          </cell>
          <cell r="G46">
            <v>3276</v>
          </cell>
          <cell r="H46">
            <v>4914</v>
          </cell>
          <cell r="I46">
            <v>6552</v>
          </cell>
        </row>
        <row r="47">
          <cell r="C47">
            <v>110100</v>
          </cell>
          <cell r="D47">
            <v>1708</v>
          </cell>
          <cell r="E47">
            <v>0</v>
          </cell>
          <cell r="F47">
            <v>1708</v>
          </cell>
          <cell r="G47">
            <v>3416</v>
          </cell>
          <cell r="H47">
            <v>5124</v>
          </cell>
          <cell r="I47">
            <v>6832</v>
          </cell>
        </row>
        <row r="48">
          <cell r="C48">
            <v>115500</v>
          </cell>
          <cell r="D48">
            <v>1791</v>
          </cell>
          <cell r="E48">
            <v>0</v>
          </cell>
          <cell r="F48">
            <v>1791</v>
          </cell>
          <cell r="G48">
            <v>3582</v>
          </cell>
          <cell r="H48">
            <v>5373</v>
          </cell>
          <cell r="I48">
            <v>7164</v>
          </cell>
        </row>
        <row r="49">
          <cell r="C49">
            <v>120900</v>
          </cell>
          <cell r="D49">
            <v>1875</v>
          </cell>
          <cell r="E49">
            <v>0</v>
          </cell>
          <cell r="F49">
            <v>1875</v>
          </cell>
          <cell r="G49">
            <v>3750</v>
          </cell>
          <cell r="H49">
            <v>5625</v>
          </cell>
          <cell r="I49">
            <v>7500</v>
          </cell>
        </row>
        <row r="50">
          <cell r="C50">
            <v>126300</v>
          </cell>
          <cell r="D50">
            <v>1959</v>
          </cell>
          <cell r="E50">
            <v>0</v>
          </cell>
          <cell r="F50">
            <v>1959</v>
          </cell>
          <cell r="G50">
            <v>3918</v>
          </cell>
          <cell r="H50">
            <v>5877</v>
          </cell>
          <cell r="I50">
            <v>7836</v>
          </cell>
        </row>
        <row r="51">
          <cell r="C51">
            <v>131700</v>
          </cell>
          <cell r="D51">
            <v>2043</v>
          </cell>
          <cell r="E51">
            <v>0</v>
          </cell>
          <cell r="F51">
            <v>2043</v>
          </cell>
          <cell r="G51">
            <v>4086</v>
          </cell>
          <cell r="H51">
            <v>6129</v>
          </cell>
          <cell r="I51">
            <v>8172</v>
          </cell>
        </row>
        <row r="52">
          <cell r="C52">
            <v>137100</v>
          </cell>
          <cell r="D52">
            <v>2126</v>
          </cell>
          <cell r="E52">
            <v>0</v>
          </cell>
          <cell r="F52">
            <v>2126</v>
          </cell>
          <cell r="G52">
            <v>4252</v>
          </cell>
          <cell r="H52">
            <v>6378</v>
          </cell>
          <cell r="I52">
            <v>8504</v>
          </cell>
        </row>
        <row r="53">
          <cell r="C53">
            <v>142500</v>
          </cell>
          <cell r="D53">
            <v>2210</v>
          </cell>
          <cell r="E53">
            <v>0</v>
          </cell>
          <cell r="F53">
            <v>2210</v>
          </cell>
          <cell r="G53">
            <v>4420</v>
          </cell>
          <cell r="H53">
            <v>6630</v>
          </cell>
          <cell r="I53">
            <v>8840</v>
          </cell>
        </row>
        <row r="54">
          <cell r="C54">
            <v>147900</v>
          </cell>
          <cell r="D54">
            <v>2294</v>
          </cell>
          <cell r="E54">
            <v>0</v>
          </cell>
          <cell r="F54">
            <v>2294</v>
          </cell>
          <cell r="G54">
            <v>4588</v>
          </cell>
          <cell r="H54">
            <v>6882</v>
          </cell>
          <cell r="I54">
            <v>9176</v>
          </cell>
        </row>
        <row r="55">
          <cell r="C55">
            <v>150000</v>
          </cell>
          <cell r="D55">
            <v>2327</v>
          </cell>
          <cell r="E55">
            <v>0</v>
          </cell>
          <cell r="F55">
            <v>2327</v>
          </cell>
          <cell r="G55">
            <v>4654</v>
          </cell>
          <cell r="H55">
            <v>6981</v>
          </cell>
          <cell r="I55">
            <v>9308</v>
          </cell>
        </row>
        <row r="56">
          <cell r="C56">
            <v>156400</v>
          </cell>
          <cell r="D56">
            <v>2426</v>
          </cell>
          <cell r="E56">
            <v>0</v>
          </cell>
          <cell r="F56">
            <v>2426</v>
          </cell>
          <cell r="G56">
            <v>4852</v>
          </cell>
          <cell r="H56">
            <v>7278</v>
          </cell>
          <cell r="I56">
            <v>9704</v>
          </cell>
        </row>
        <row r="57">
          <cell r="C57">
            <v>162800</v>
          </cell>
          <cell r="D57">
            <v>2525</v>
          </cell>
          <cell r="E57">
            <v>0</v>
          </cell>
          <cell r="F57">
            <v>2525</v>
          </cell>
          <cell r="G57">
            <v>5050</v>
          </cell>
          <cell r="H57">
            <v>7575</v>
          </cell>
          <cell r="I57">
            <v>10100</v>
          </cell>
        </row>
        <row r="58">
          <cell r="C58">
            <v>169200</v>
          </cell>
          <cell r="D58">
            <v>2624</v>
          </cell>
          <cell r="E58">
            <v>0</v>
          </cell>
          <cell r="F58">
            <v>2624</v>
          </cell>
          <cell r="G58">
            <v>5248</v>
          </cell>
          <cell r="H58">
            <v>7872</v>
          </cell>
          <cell r="I58">
            <v>10496</v>
          </cell>
        </row>
        <row r="59">
          <cell r="C59">
            <v>175600</v>
          </cell>
          <cell r="D59">
            <v>2724</v>
          </cell>
          <cell r="E59">
            <v>0</v>
          </cell>
          <cell r="F59">
            <v>2724</v>
          </cell>
          <cell r="G59">
            <v>5448</v>
          </cell>
          <cell r="H59">
            <v>8172</v>
          </cell>
          <cell r="I59">
            <v>10896</v>
          </cell>
        </row>
        <row r="60">
          <cell r="C60">
            <v>182000</v>
          </cell>
          <cell r="D60">
            <v>2823</v>
          </cell>
          <cell r="E60">
            <v>0</v>
          </cell>
          <cell r="F60">
            <v>2823</v>
          </cell>
          <cell r="G60">
            <v>5646</v>
          </cell>
          <cell r="H60">
            <v>8469</v>
          </cell>
          <cell r="I60">
            <v>11292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基本資料"/>
      <sheetName val="所得扣繳稅額表"/>
      <sheetName val="勞保負擔金額表"/>
      <sheetName val="健保負擔金額表"/>
      <sheetName val="薪資表"/>
    </sheetNames>
    <sheetDataSet>
      <sheetData sheetId="0">
        <row r="3">
          <cell r="A3" t="str">
            <v>吳美麗</v>
          </cell>
          <cell r="B3" t="str">
            <v>產品部</v>
          </cell>
          <cell r="C3" t="str">
            <v>205-163401</v>
          </cell>
          <cell r="D3">
            <v>2</v>
          </cell>
          <cell r="E3">
            <v>2</v>
          </cell>
          <cell r="F3">
            <v>36000</v>
          </cell>
        </row>
        <row r="4">
          <cell r="A4" t="str">
            <v>呂小婷</v>
          </cell>
          <cell r="B4" t="str">
            <v>財務部</v>
          </cell>
          <cell r="C4" t="str">
            <v>205-161403</v>
          </cell>
          <cell r="D4">
            <v>0</v>
          </cell>
          <cell r="E4">
            <v>0</v>
          </cell>
          <cell r="F4">
            <v>39540</v>
          </cell>
        </row>
        <row r="5">
          <cell r="A5" t="str">
            <v>林裕暐</v>
          </cell>
          <cell r="B5" t="str">
            <v>財務部</v>
          </cell>
          <cell r="C5" t="str">
            <v>205-163561</v>
          </cell>
          <cell r="D5">
            <v>1</v>
          </cell>
          <cell r="E5">
            <v>0</v>
          </cell>
          <cell r="F5">
            <v>26000</v>
          </cell>
        </row>
        <row r="6">
          <cell r="A6" t="str">
            <v>徐誌明</v>
          </cell>
          <cell r="B6" t="str">
            <v>電腦室</v>
          </cell>
          <cell r="C6" t="str">
            <v>205-161204</v>
          </cell>
          <cell r="D6">
            <v>1</v>
          </cell>
          <cell r="E6">
            <v>2</v>
          </cell>
          <cell r="F6">
            <v>33000</v>
          </cell>
        </row>
        <row r="7">
          <cell r="A7" t="str">
            <v>鍾小評</v>
          </cell>
          <cell r="B7" t="str">
            <v>產品部</v>
          </cell>
          <cell r="C7" t="str">
            <v>205-163303</v>
          </cell>
          <cell r="D7">
            <v>2</v>
          </cell>
          <cell r="E7">
            <v>2</v>
          </cell>
          <cell r="F7">
            <v>40000</v>
          </cell>
        </row>
        <row r="8">
          <cell r="A8" t="str">
            <v>沈威威</v>
          </cell>
          <cell r="B8" t="str">
            <v>電腦室</v>
          </cell>
          <cell r="C8" t="str">
            <v>205-163883</v>
          </cell>
          <cell r="D8">
            <v>3</v>
          </cell>
          <cell r="E8">
            <v>2</v>
          </cell>
          <cell r="F8">
            <v>55000</v>
          </cell>
        </row>
        <row r="9">
          <cell r="A9" t="str">
            <v>施慧慧</v>
          </cell>
          <cell r="B9" t="str">
            <v>財務部</v>
          </cell>
          <cell r="C9" t="str">
            <v>205-163425</v>
          </cell>
          <cell r="D9">
            <v>3</v>
          </cell>
          <cell r="E9">
            <v>1</v>
          </cell>
          <cell r="F9">
            <v>53000</v>
          </cell>
        </row>
        <row r="10">
          <cell r="A10" t="str">
            <v>劉淑容</v>
          </cell>
          <cell r="B10" t="str">
            <v>電腦室</v>
          </cell>
          <cell r="C10" t="str">
            <v>206-134565</v>
          </cell>
          <cell r="D10">
            <v>2</v>
          </cell>
          <cell r="E10">
            <v>0</v>
          </cell>
          <cell r="F10">
            <v>26400</v>
          </cell>
        </row>
        <row r="11">
          <cell r="A11" t="str">
            <v>黃震琪</v>
          </cell>
          <cell r="B11" t="str">
            <v>經銷部</v>
          </cell>
          <cell r="C11" t="str">
            <v>206-213659</v>
          </cell>
          <cell r="D11">
            <v>1</v>
          </cell>
          <cell r="E11">
            <v>0</v>
          </cell>
          <cell r="F11">
            <v>28540</v>
          </cell>
        </row>
        <row r="12">
          <cell r="A12" t="str">
            <v>高聖慧</v>
          </cell>
          <cell r="B12" t="str">
            <v>財務部</v>
          </cell>
          <cell r="C12" t="str">
            <v>205-324877</v>
          </cell>
          <cell r="D12">
            <v>0</v>
          </cell>
          <cell r="E12">
            <v>0</v>
          </cell>
          <cell r="F12">
            <v>32000</v>
          </cell>
        </row>
        <row r="13">
          <cell r="A13" t="str">
            <v>林英俊</v>
          </cell>
          <cell r="B13" t="str">
            <v>經銷部</v>
          </cell>
          <cell r="C13" t="str">
            <v>205-354126</v>
          </cell>
          <cell r="D13">
            <v>0</v>
          </cell>
          <cell r="E13">
            <v>0</v>
          </cell>
          <cell r="F13">
            <v>43000</v>
          </cell>
        </row>
        <row r="14">
          <cell r="A14" t="str">
            <v>錢貴鑫</v>
          </cell>
          <cell r="B14" t="str">
            <v>管理部</v>
          </cell>
          <cell r="C14" t="str">
            <v>206-135554</v>
          </cell>
          <cell r="D14">
            <v>0</v>
          </cell>
          <cell r="E14">
            <v>0</v>
          </cell>
          <cell r="F14">
            <v>52000</v>
          </cell>
        </row>
        <row r="15">
          <cell r="A15" t="str">
            <v>倪曉珮</v>
          </cell>
          <cell r="B15" t="str">
            <v>行銷部</v>
          </cell>
          <cell r="C15" t="str">
            <v>206-256871</v>
          </cell>
          <cell r="D15">
            <v>2</v>
          </cell>
          <cell r="E15">
            <v>0</v>
          </cell>
          <cell r="F15">
            <v>38500</v>
          </cell>
        </row>
        <row r="16">
          <cell r="A16" t="str">
            <v>蘇義宏</v>
          </cell>
          <cell r="B16" t="str">
            <v>管理部</v>
          </cell>
          <cell r="C16" t="str">
            <v>205-213253</v>
          </cell>
          <cell r="D16">
            <v>1</v>
          </cell>
          <cell r="E16">
            <v>1</v>
          </cell>
          <cell r="F16">
            <v>48000</v>
          </cell>
        </row>
        <row r="17">
          <cell r="A17" t="str">
            <v>陳正霈</v>
          </cell>
          <cell r="B17" t="str">
            <v>行銷部</v>
          </cell>
          <cell r="C17" t="str">
            <v>205-365871</v>
          </cell>
          <cell r="D17">
            <v>0</v>
          </cell>
          <cell r="E17">
            <v>0</v>
          </cell>
          <cell r="F17">
            <v>29500</v>
          </cell>
        </row>
        <row r="18">
          <cell r="A18" t="str">
            <v>吳佳楓</v>
          </cell>
          <cell r="B18" t="str">
            <v>財務部</v>
          </cell>
          <cell r="C18" t="str">
            <v>206-844135</v>
          </cell>
          <cell r="D18">
            <v>2</v>
          </cell>
          <cell r="E18">
            <v>2</v>
          </cell>
          <cell r="F18">
            <v>34260</v>
          </cell>
        </row>
        <row r="19">
          <cell r="A19" t="str">
            <v>崔成成</v>
          </cell>
          <cell r="B19" t="str">
            <v>經銷部</v>
          </cell>
          <cell r="C19" t="str">
            <v>206-332356</v>
          </cell>
          <cell r="D19">
            <v>1</v>
          </cell>
          <cell r="E19">
            <v>0</v>
          </cell>
          <cell r="F19">
            <v>38450</v>
          </cell>
        </row>
        <row r="20">
          <cell r="A20" t="str">
            <v>王振耀</v>
          </cell>
          <cell r="B20" t="str">
            <v>管理部</v>
          </cell>
          <cell r="C20" t="str">
            <v>205-541358</v>
          </cell>
          <cell r="D20">
            <v>3</v>
          </cell>
          <cell r="E20">
            <v>0</v>
          </cell>
          <cell r="F20">
            <v>38000</v>
          </cell>
        </row>
        <row r="21">
          <cell r="A21" t="str">
            <v>張佳華</v>
          </cell>
          <cell r="B21" t="str">
            <v>電腦室</v>
          </cell>
          <cell r="C21" t="str">
            <v>205-358969</v>
          </cell>
          <cell r="D21">
            <v>0</v>
          </cell>
          <cell r="E21">
            <v>0</v>
          </cell>
          <cell r="F21">
            <v>62000</v>
          </cell>
        </row>
        <row r="22">
          <cell r="A22" t="str">
            <v>李明如</v>
          </cell>
          <cell r="B22" t="str">
            <v>編輯部</v>
          </cell>
          <cell r="C22" t="str">
            <v>206-212330</v>
          </cell>
          <cell r="D22">
            <v>0</v>
          </cell>
          <cell r="E22">
            <v>0</v>
          </cell>
          <cell r="F22">
            <v>42000</v>
          </cell>
        </row>
        <row r="23">
          <cell r="A23" t="str">
            <v>廖翠娥</v>
          </cell>
          <cell r="B23" t="str">
            <v>經銷部</v>
          </cell>
          <cell r="C23" t="str">
            <v>205-844013</v>
          </cell>
          <cell r="D23">
            <v>0</v>
          </cell>
          <cell r="E23">
            <v>0</v>
          </cell>
          <cell r="F23">
            <v>41560</v>
          </cell>
        </row>
        <row r="24">
          <cell r="A24" t="str">
            <v>張春妹</v>
          </cell>
          <cell r="B24" t="str">
            <v>財務部</v>
          </cell>
          <cell r="C24" t="str">
            <v>205-358110</v>
          </cell>
          <cell r="D24">
            <v>0</v>
          </cell>
          <cell r="E24">
            <v>0</v>
          </cell>
          <cell r="F24">
            <v>24500</v>
          </cell>
        </row>
        <row r="25">
          <cell r="A25" t="str">
            <v>李素雯</v>
          </cell>
          <cell r="B25" t="str">
            <v>編輯部</v>
          </cell>
          <cell r="C25" t="str">
            <v>206-354874</v>
          </cell>
          <cell r="D25">
            <v>1</v>
          </cell>
          <cell r="E25">
            <v>1</v>
          </cell>
          <cell r="F25">
            <v>76000</v>
          </cell>
        </row>
        <row r="26">
          <cell r="A26" t="str">
            <v>洪民傑</v>
          </cell>
          <cell r="B26" t="str">
            <v>管理部</v>
          </cell>
          <cell r="C26" t="str">
            <v>206-221112</v>
          </cell>
          <cell r="D26">
            <v>0</v>
          </cell>
          <cell r="E26">
            <v>0</v>
          </cell>
          <cell r="F26">
            <v>33500</v>
          </cell>
        </row>
        <row r="27">
          <cell r="A27" t="str">
            <v>江永成</v>
          </cell>
          <cell r="B27" t="str">
            <v>編輯部</v>
          </cell>
          <cell r="C27" t="str">
            <v>205-312330</v>
          </cell>
          <cell r="D27">
            <v>1</v>
          </cell>
          <cell r="E27">
            <v>0</v>
          </cell>
          <cell r="F27">
            <v>77000</v>
          </cell>
        </row>
        <row r="28">
          <cell r="A28" t="str">
            <v>張立榮</v>
          </cell>
          <cell r="B28" t="str">
            <v>產品部</v>
          </cell>
          <cell r="C28" t="str">
            <v>205-125479</v>
          </cell>
          <cell r="D28">
            <v>2</v>
          </cell>
          <cell r="E28">
            <v>0</v>
          </cell>
          <cell r="F28">
            <v>32000</v>
          </cell>
        </row>
        <row r="29">
          <cell r="A29" t="str">
            <v>范怡吉</v>
          </cell>
          <cell r="B29" t="str">
            <v>編輯部</v>
          </cell>
          <cell r="C29" t="str">
            <v>205-358448</v>
          </cell>
          <cell r="D29">
            <v>1</v>
          </cell>
          <cell r="E29">
            <v>0</v>
          </cell>
          <cell r="F29">
            <v>52000</v>
          </cell>
        </row>
        <row r="30">
          <cell r="A30" t="str">
            <v>陳宥鈞</v>
          </cell>
          <cell r="B30" t="str">
            <v>電腦室</v>
          </cell>
          <cell r="C30" t="str">
            <v>206-359876</v>
          </cell>
          <cell r="D30">
            <v>2</v>
          </cell>
          <cell r="E30">
            <v>2</v>
          </cell>
          <cell r="F30">
            <v>38900</v>
          </cell>
        </row>
        <row r="31">
          <cell r="A31" t="str">
            <v>鄭嘉秀</v>
          </cell>
          <cell r="B31" t="str">
            <v>產品部</v>
          </cell>
          <cell r="C31" t="str">
            <v>205-336846</v>
          </cell>
          <cell r="D31">
            <v>3</v>
          </cell>
          <cell r="E31">
            <v>2</v>
          </cell>
          <cell r="F31">
            <v>41000</v>
          </cell>
        </row>
        <row r="32">
          <cell r="A32" t="str">
            <v>陳亦盈</v>
          </cell>
          <cell r="B32" t="str">
            <v>編輯部</v>
          </cell>
          <cell r="C32" t="str">
            <v>206-213548</v>
          </cell>
          <cell r="D32">
            <v>0</v>
          </cell>
          <cell r="E32">
            <v>0</v>
          </cell>
          <cell r="F32">
            <v>43000</v>
          </cell>
        </row>
      </sheetData>
      <sheetData sheetId="1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68501</v>
          </cell>
          <cell r="B4">
            <v>2010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69001</v>
          </cell>
          <cell r="B5">
            <v>2040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69501</v>
          </cell>
          <cell r="B6">
            <v>2060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70001</v>
          </cell>
          <cell r="B7">
            <v>2100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70501</v>
          </cell>
          <cell r="B8">
            <v>2160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71001</v>
          </cell>
          <cell r="B9">
            <v>2220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71501</v>
          </cell>
          <cell r="B10">
            <v>2280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72001</v>
          </cell>
          <cell r="B11">
            <v>2340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72501</v>
          </cell>
          <cell r="B12">
            <v>2400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73001</v>
          </cell>
          <cell r="B13">
            <v>2460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73501</v>
          </cell>
          <cell r="B14">
            <v>2520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74001</v>
          </cell>
          <cell r="B15">
            <v>2580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74501</v>
          </cell>
          <cell r="B16">
            <v>2640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75001</v>
          </cell>
          <cell r="B17">
            <v>2700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75501</v>
          </cell>
          <cell r="B18">
            <v>2760</v>
          </cell>
          <cell r="C18">
            <v>2020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76001</v>
          </cell>
          <cell r="B19">
            <v>2820</v>
          </cell>
          <cell r="C19">
            <v>2050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76501</v>
          </cell>
          <cell r="B20">
            <v>2880</v>
          </cell>
          <cell r="C20">
            <v>2070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77001</v>
          </cell>
          <cell r="B21">
            <v>2940</v>
          </cell>
          <cell r="C21">
            <v>2120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77501</v>
          </cell>
          <cell r="B22">
            <v>3000</v>
          </cell>
          <cell r="C22">
            <v>2180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78001</v>
          </cell>
          <cell r="B23">
            <v>3060</v>
          </cell>
          <cell r="C23">
            <v>2240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78501</v>
          </cell>
          <cell r="B24">
            <v>3120</v>
          </cell>
          <cell r="C24">
            <v>2300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79001</v>
          </cell>
          <cell r="B25">
            <v>3180</v>
          </cell>
          <cell r="C25">
            <v>2360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79501</v>
          </cell>
          <cell r="B26">
            <v>3240</v>
          </cell>
          <cell r="C26">
            <v>2420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80001</v>
          </cell>
          <cell r="B27">
            <v>3300</v>
          </cell>
          <cell r="C27">
            <v>2480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80501</v>
          </cell>
          <cell r="B28">
            <v>3360</v>
          </cell>
          <cell r="C28">
            <v>2540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81001</v>
          </cell>
          <cell r="B29">
            <v>3420</v>
          </cell>
          <cell r="C29">
            <v>2600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81501</v>
          </cell>
          <cell r="B30">
            <v>3480</v>
          </cell>
          <cell r="C30">
            <v>2660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82001</v>
          </cell>
          <cell r="B31">
            <v>3540</v>
          </cell>
          <cell r="C31">
            <v>2720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82501</v>
          </cell>
          <cell r="B32">
            <v>3600</v>
          </cell>
          <cell r="C32">
            <v>2780</v>
          </cell>
          <cell r="D32">
            <v>2030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83001</v>
          </cell>
          <cell r="B33">
            <v>3660</v>
          </cell>
          <cell r="C33">
            <v>2840</v>
          </cell>
          <cell r="D33">
            <v>2050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83501</v>
          </cell>
          <cell r="B34">
            <v>3720</v>
          </cell>
          <cell r="C34">
            <v>2900</v>
          </cell>
          <cell r="D34">
            <v>2080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84001</v>
          </cell>
          <cell r="B35">
            <v>3780</v>
          </cell>
          <cell r="C35">
            <v>2960</v>
          </cell>
          <cell r="D35">
            <v>2140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84501</v>
          </cell>
          <cell r="B36">
            <v>3840</v>
          </cell>
          <cell r="C36">
            <v>3020</v>
          </cell>
          <cell r="D36">
            <v>2200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85001</v>
          </cell>
          <cell r="B37">
            <v>3900</v>
          </cell>
          <cell r="C37">
            <v>3080</v>
          </cell>
          <cell r="D37">
            <v>2260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85501</v>
          </cell>
          <cell r="B38">
            <v>3960</v>
          </cell>
          <cell r="C38">
            <v>3140</v>
          </cell>
          <cell r="D38">
            <v>2320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86001</v>
          </cell>
          <cell r="B39">
            <v>4020</v>
          </cell>
          <cell r="C39">
            <v>3200</v>
          </cell>
          <cell r="D39">
            <v>2380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86501</v>
          </cell>
          <cell r="B40">
            <v>4080</v>
          </cell>
          <cell r="C40">
            <v>3260</v>
          </cell>
          <cell r="D40">
            <v>2440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87001</v>
          </cell>
          <cell r="B41">
            <v>4140</v>
          </cell>
          <cell r="C41">
            <v>3320</v>
          </cell>
          <cell r="D41">
            <v>2500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87501</v>
          </cell>
          <cell r="B42">
            <v>4200</v>
          </cell>
          <cell r="C42">
            <v>3380</v>
          </cell>
          <cell r="D42">
            <v>2560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88001</v>
          </cell>
          <cell r="B43">
            <v>4260</v>
          </cell>
          <cell r="C43">
            <v>3440</v>
          </cell>
          <cell r="D43">
            <v>2620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88501</v>
          </cell>
          <cell r="B44">
            <v>4320</v>
          </cell>
          <cell r="C44">
            <v>3500</v>
          </cell>
          <cell r="D44">
            <v>2680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89001</v>
          </cell>
          <cell r="B45">
            <v>4380</v>
          </cell>
          <cell r="C45">
            <v>3560</v>
          </cell>
          <cell r="D45">
            <v>2740</v>
          </cell>
          <cell r="E45">
            <v>2010</v>
          </cell>
          <cell r="F45">
            <v>0</v>
          </cell>
          <cell r="G45">
            <v>0</v>
          </cell>
        </row>
        <row r="46">
          <cell r="A46">
            <v>89501</v>
          </cell>
          <cell r="B46">
            <v>4440</v>
          </cell>
          <cell r="C46">
            <v>3620</v>
          </cell>
          <cell r="D46">
            <v>2800</v>
          </cell>
          <cell r="E46">
            <v>2040</v>
          </cell>
          <cell r="F46">
            <v>0</v>
          </cell>
          <cell r="G46">
            <v>0</v>
          </cell>
        </row>
        <row r="47">
          <cell r="A47">
            <v>90001</v>
          </cell>
          <cell r="B47">
            <v>4500</v>
          </cell>
          <cell r="C47">
            <v>3680</v>
          </cell>
          <cell r="D47">
            <v>2860</v>
          </cell>
          <cell r="E47">
            <v>2060</v>
          </cell>
          <cell r="F47">
            <v>0</v>
          </cell>
          <cell r="G47">
            <v>0</v>
          </cell>
        </row>
        <row r="48">
          <cell r="A48">
            <v>90501</v>
          </cell>
          <cell r="B48">
            <v>4560</v>
          </cell>
          <cell r="C48">
            <v>3740</v>
          </cell>
          <cell r="D48">
            <v>2920</v>
          </cell>
          <cell r="E48">
            <v>2100</v>
          </cell>
          <cell r="F48">
            <v>0</v>
          </cell>
          <cell r="G48">
            <v>0</v>
          </cell>
        </row>
        <row r="49">
          <cell r="A49">
            <v>91001</v>
          </cell>
          <cell r="B49">
            <v>4620</v>
          </cell>
          <cell r="C49">
            <v>3800</v>
          </cell>
          <cell r="D49">
            <v>2980</v>
          </cell>
          <cell r="E49">
            <v>2160</v>
          </cell>
          <cell r="F49">
            <v>0</v>
          </cell>
          <cell r="G49">
            <v>0</v>
          </cell>
        </row>
        <row r="50">
          <cell r="A50">
            <v>91501</v>
          </cell>
          <cell r="B50">
            <v>4680</v>
          </cell>
          <cell r="C50">
            <v>3860</v>
          </cell>
          <cell r="D50">
            <v>3040</v>
          </cell>
          <cell r="E50">
            <v>2220</v>
          </cell>
          <cell r="F50">
            <v>0</v>
          </cell>
          <cell r="G50">
            <v>0</v>
          </cell>
        </row>
        <row r="51">
          <cell r="A51">
            <v>92001</v>
          </cell>
          <cell r="B51">
            <v>4740</v>
          </cell>
          <cell r="C51">
            <v>3920</v>
          </cell>
          <cell r="D51">
            <v>3100</v>
          </cell>
          <cell r="E51">
            <v>2280</v>
          </cell>
          <cell r="F51">
            <v>0</v>
          </cell>
          <cell r="G51">
            <v>0</v>
          </cell>
        </row>
        <row r="52">
          <cell r="A52">
            <v>92501</v>
          </cell>
          <cell r="B52">
            <v>4800</v>
          </cell>
          <cell r="C52">
            <v>3980</v>
          </cell>
          <cell r="D52">
            <v>3160</v>
          </cell>
          <cell r="E52">
            <v>2340</v>
          </cell>
          <cell r="F52">
            <v>0</v>
          </cell>
          <cell r="G52">
            <v>0</v>
          </cell>
        </row>
        <row r="53">
          <cell r="A53">
            <v>93001</v>
          </cell>
          <cell r="B53">
            <v>4860</v>
          </cell>
          <cell r="C53">
            <v>4040</v>
          </cell>
          <cell r="D53">
            <v>3220</v>
          </cell>
          <cell r="E53">
            <v>2400</v>
          </cell>
          <cell r="F53">
            <v>0</v>
          </cell>
          <cell r="G53">
            <v>0</v>
          </cell>
        </row>
        <row r="54">
          <cell r="A54">
            <v>93501</v>
          </cell>
          <cell r="B54">
            <v>4920</v>
          </cell>
          <cell r="C54">
            <v>4100</v>
          </cell>
          <cell r="D54">
            <v>3280</v>
          </cell>
          <cell r="E54">
            <v>2460</v>
          </cell>
          <cell r="F54">
            <v>0</v>
          </cell>
          <cell r="G54">
            <v>0</v>
          </cell>
        </row>
        <row r="55">
          <cell r="A55">
            <v>94001</v>
          </cell>
          <cell r="B55">
            <v>4980</v>
          </cell>
          <cell r="C55">
            <v>4160</v>
          </cell>
          <cell r="D55">
            <v>3340</v>
          </cell>
          <cell r="E55">
            <v>2520</v>
          </cell>
          <cell r="F55">
            <v>0</v>
          </cell>
          <cell r="G55">
            <v>0</v>
          </cell>
        </row>
        <row r="56">
          <cell r="A56">
            <v>94501</v>
          </cell>
          <cell r="B56">
            <v>5040</v>
          </cell>
          <cell r="C56">
            <v>4220</v>
          </cell>
          <cell r="D56">
            <v>3400</v>
          </cell>
          <cell r="E56">
            <v>2580</v>
          </cell>
          <cell r="F56">
            <v>0</v>
          </cell>
          <cell r="G56">
            <v>0</v>
          </cell>
        </row>
        <row r="57">
          <cell r="A57">
            <v>95001</v>
          </cell>
          <cell r="B57">
            <v>5100</v>
          </cell>
          <cell r="C57">
            <v>4280</v>
          </cell>
          <cell r="D57">
            <v>3460</v>
          </cell>
          <cell r="E57">
            <v>2640</v>
          </cell>
          <cell r="F57">
            <v>0</v>
          </cell>
          <cell r="G57">
            <v>0</v>
          </cell>
        </row>
        <row r="58">
          <cell r="A58">
            <v>95501</v>
          </cell>
          <cell r="B58">
            <v>5160</v>
          </cell>
          <cell r="C58">
            <v>4340</v>
          </cell>
          <cell r="D58">
            <v>3520</v>
          </cell>
          <cell r="E58">
            <v>2700</v>
          </cell>
          <cell r="F58">
            <v>0</v>
          </cell>
          <cell r="G58">
            <v>0</v>
          </cell>
        </row>
        <row r="59">
          <cell r="A59">
            <v>96001</v>
          </cell>
          <cell r="B59">
            <v>5220</v>
          </cell>
          <cell r="C59">
            <v>4400</v>
          </cell>
          <cell r="D59">
            <v>3580</v>
          </cell>
          <cell r="E59">
            <v>2760</v>
          </cell>
          <cell r="F59">
            <v>2020</v>
          </cell>
          <cell r="G59">
            <v>0</v>
          </cell>
        </row>
        <row r="60">
          <cell r="A60">
            <v>96501</v>
          </cell>
          <cell r="B60">
            <v>5280</v>
          </cell>
          <cell r="C60">
            <v>4460</v>
          </cell>
          <cell r="D60">
            <v>3640</v>
          </cell>
          <cell r="E60">
            <v>2820</v>
          </cell>
          <cell r="F60">
            <v>2050</v>
          </cell>
          <cell r="G60">
            <v>0</v>
          </cell>
        </row>
        <row r="61">
          <cell r="A61">
            <v>97001</v>
          </cell>
          <cell r="B61">
            <v>5340</v>
          </cell>
          <cell r="C61">
            <v>4520</v>
          </cell>
          <cell r="D61">
            <v>3700</v>
          </cell>
          <cell r="E61">
            <v>2880</v>
          </cell>
          <cell r="F61">
            <v>2070</v>
          </cell>
          <cell r="G61">
            <v>0</v>
          </cell>
        </row>
        <row r="62">
          <cell r="A62">
            <v>97501</v>
          </cell>
          <cell r="B62">
            <v>5400</v>
          </cell>
          <cell r="C62">
            <v>4580</v>
          </cell>
          <cell r="D62">
            <v>3760</v>
          </cell>
          <cell r="E62">
            <v>2940</v>
          </cell>
          <cell r="F62">
            <v>2120</v>
          </cell>
          <cell r="G62">
            <v>0</v>
          </cell>
        </row>
        <row r="63">
          <cell r="A63">
            <v>98001</v>
          </cell>
          <cell r="B63">
            <v>5460</v>
          </cell>
          <cell r="C63">
            <v>4640</v>
          </cell>
          <cell r="D63">
            <v>3820</v>
          </cell>
          <cell r="E63">
            <v>3000</v>
          </cell>
          <cell r="F63">
            <v>2180</v>
          </cell>
          <cell r="G63">
            <v>0</v>
          </cell>
        </row>
        <row r="64">
          <cell r="A64">
            <v>98501</v>
          </cell>
          <cell r="B64">
            <v>5520</v>
          </cell>
          <cell r="C64">
            <v>4700</v>
          </cell>
          <cell r="D64">
            <v>3880</v>
          </cell>
          <cell r="E64">
            <v>3060</v>
          </cell>
          <cell r="F64">
            <v>2240</v>
          </cell>
          <cell r="G64">
            <v>0</v>
          </cell>
        </row>
        <row r="65">
          <cell r="A65">
            <v>99001</v>
          </cell>
          <cell r="B65">
            <v>5580</v>
          </cell>
          <cell r="C65">
            <v>4760</v>
          </cell>
          <cell r="D65">
            <v>3940</v>
          </cell>
          <cell r="E65">
            <v>3120</v>
          </cell>
          <cell r="F65">
            <v>2300</v>
          </cell>
          <cell r="G65">
            <v>0</v>
          </cell>
        </row>
        <row r="66">
          <cell r="A66">
            <v>99501</v>
          </cell>
          <cell r="B66">
            <v>5640</v>
          </cell>
          <cell r="C66">
            <v>4820</v>
          </cell>
          <cell r="D66">
            <v>4000</v>
          </cell>
          <cell r="E66">
            <v>3180</v>
          </cell>
          <cell r="F66">
            <v>2360</v>
          </cell>
          <cell r="G66">
            <v>0</v>
          </cell>
        </row>
        <row r="67">
          <cell r="A67">
            <v>100001</v>
          </cell>
          <cell r="B67">
            <v>5700</v>
          </cell>
          <cell r="C67">
            <v>4880</v>
          </cell>
          <cell r="D67">
            <v>4060</v>
          </cell>
          <cell r="E67">
            <v>3240</v>
          </cell>
          <cell r="F67">
            <v>2420</v>
          </cell>
          <cell r="G67">
            <v>0</v>
          </cell>
        </row>
        <row r="68">
          <cell r="A68">
            <v>100501</v>
          </cell>
          <cell r="B68">
            <v>5760</v>
          </cell>
          <cell r="C68">
            <v>4940</v>
          </cell>
          <cell r="D68">
            <v>4120</v>
          </cell>
          <cell r="E68">
            <v>3300</v>
          </cell>
          <cell r="F68">
            <v>2480</v>
          </cell>
          <cell r="G68">
            <v>0</v>
          </cell>
        </row>
      </sheetData>
      <sheetData sheetId="2"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17280</v>
          </cell>
          <cell r="B4">
            <v>260</v>
          </cell>
          <cell r="C4">
            <v>907</v>
          </cell>
        </row>
        <row r="5">
          <cell r="A5">
            <v>17400</v>
          </cell>
          <cell r="B5">
            <v>261</v>
          </cell>
          <cell r="C5">
            <v>914</v>
          </cell>
        </row>
        <row r="6">
          <cell r="A6">
            <v>18300</v>
          </cell>
          <cell r="B6">
            <v>275</v>
          </cell>
          <cell r="C6">
            <v>961</v>
          </cell>
        </row>
        <row r="7">
          <cell r="A7">
            <v>19200</v>
          </cell>
          <cell r="B7">
            <v>288</v>
          </cell>
          <cell r="C7">
            <v>1008</v>
          </cell>
        </row>
        <row r="8">
          <cell r="A8">
            <v>20100</v>
          </cell>
          <cell r="B8">
            <v>301</v>
          </cell>
          <cell r="C8">
            <v>1056</v>
          </cell>
        </row>
        <row r="9">
          <cell r="A9">
            <v>21000</v>
          </cell>
          <cell r="B9">
            <v>315</v>
          </cell>
          <cell r="C9">
            <v>1103</v>
          </cell>
        </row>
        <row r="10">
          <cell r="A10">
            <v>21900</v>
          </cell>
          <cell r="B10">
            <v>329</v>
          </cell>
          <cell r="C10">
            <v>1149</v>
          </cell>
        </row>
        <row r="11">
          <cell r="A11">
            <v>22800</v>
          </cell>
          <cell r="B11">
            <v>342</v>
          </cell>
          <cell r="C11">
            <v>1197</v>
          </cell>
        </row>
        <row r="12">
          <cell r="A12">
            <v>24000</v>
          </cell>
          <cell r="B12">
            <v>360</v>
          </cell>
          <cell r="C12">
            <v>1260</v>
          </cell>
        </row>
        <row r="13">
          <cell r="A13">
            <v>25200</v>
          </cell>
          <cell r="B13">
            <v>378</v>
          </cell>
          <cell r="C13">
            <v>1323</v>
          </cell>
        </row>
        <row r="14">
          <cell r="A14">
            <v>26400</v>
          </cell>
          <cell r="B14">
            <v>396</v>
          </cell>
          <cell r="C14">
            <v>1386</v>
          </cell>
        </row>
        <row r="15">
          <cell r="A15">
            <v>27600</v>
          </cell>
          <cell r="B15">
            <v>414</v>
          </cell>
          <cell r="C15">
            <v>1449</v>
          </cell>
        </row>
        <row r="16">
          <cell r="A16">
            <v>28800</v>
          </cell>
          <cell r="B16">
            <v>432</v>
          </cell>
          <cell r="C16">
            <v>1512</v>
          </cell>
        </row>
        <row r="17">
          <cell r="A17">
            <v>30300</v>
          </cell>
          <cell r="B17">
            <v>455</v>
          </cell>
          <cell r="C17">
            <v>1591</v>
          </cell>
        </row>
        <row r="18">
          <cell r="A18">
            <v>31800</v>
          </cell>
          <cell r="B18">
            <v>477</v>
          </cell>
          <cell r="C18">
            <v>1670</v>
          </cell>
        </row>
        <row r="19">
          <cell r="A19">
            <v>33300</v>
          </cell>
          <cell r="B19">
            <v>500</v>
          </cell>
          <cell r="C19">
            <v>1748</v>
          </cell>
        </row>
        <row r="20">
          <cell r="A20">
            <v>34800</v>
          </cell>
          <cell r="B20">
            <v>522</v>
          </cell>
          <cell r="C20">
            <v>1827</v>
          </cell>
        </row>
        <row r="21">
          <cell r="A21">
            <v>36300</v>
          </cell>
          <cell r="B21">
            <v>545</v>
          </cell>
          <cell r="C21">
            <v>1906</v>
          </cell>
        </row>
        <row r="22">
          <cell r="A22">
            <v>38200</v>
          </cell>
          <cell r="B22">
            <v>573</v>
          </cell>
          <cell r="C22">
            <v>2005</v>
          </cell>
        </row>
        <row r="23">
          <cell r="A23">
            <v>40100</v>
          </cell>
          <cell r="B23">
            <v>601</v>
          </cell>
          <cell r="C23">
            <v>2106</v>
          </cell>
        </row>
        <row r="24">
          <cell r="A24">
            <v>42000</v>
          </cell>
          <cell r="B24">
            <v>630</v>
          </cell>
          <cell r="C24">
            <v>2205</v>
          </cell>
        </row>
        <row r="25">
          <cell r="A25">
            <v>43900</v>
          </cell>
          <cell r="B25">
            <v>659</v>
          </cell>
          <cell r="C25">
            <v>2304</v>
          </cell>
        </row>
      </sheetData>
      <sheetData sheetId="3">
        <row r="6">
          <cell r="C6">
            <v>17280</v>
          </cell>
          <cell r="D6">
            <v>268</v>
          </cell>
          <cell r="E6">
            <v>32</v>
          </cell>
          <cell r="F6">
            <v>236</v>
          </cell>
          <cell r="G6">
            <v>472</v>
          </cell>
          <cell r="H6">
            <v>708</v>
          </cell>
          <cell r="I6">
            <v>944</v>
          </cell>
        </row>
        <row r="7">
          <cell r="C7">
            <v>17400</v>
          </cell>
          <cell r="D7">
            <v>270</v>
          </cell>
          <cell r="E7">
            <v>32</v>
          </cell>
          <cell r="F7">
            <v>238</v>
          </cell>
          <cell r="G7">
            <v>476</v>
          </cell>
          <cell r="H7">
            <v>714</v>
          </cell>
          <cell r="I7">
            <v>952</v>
          </cell>
        </row>
        <row r="8">
          <cell r="C8">
            <v>18300</v>
          </cell>
          <cell r="D8">
            <v>284</v>
          </cell>
          <cell r="E8">
            <v>34</v>
          </cell>
          <cell r="F8">
            <v>250</v>
          </cell>
          <cell r="G8">
            <v>500</v>
          </cell>
          <cell r="H8">
            <v>750</v>
          </cell>
          <cell r="I8">
            <v>1000</v>
          </cell>
        </row>
        <row r="9">
          <cell r="C9">
            <v>19200</v>
          </cell>
          <cell r="D9">
            <v>298</v>
          </cell>
          <cell r="E9">
            <v>36</v>
          </cell>
          <cell r="F9">
            <v>262</v>
          </cell>
          <cell r="G9">
            <v>524</v>
          </cell>
          <cell r="H9">
            <v>786</v>
          </cell>
          <cell r="I9">
            <v>1048</v>
          </cell>
        </row>
        <row r="10">
          <cell r="C10">
            <v>20100</v>
          </cell>
          <cell r="D10">
            <v>312</v>
          </cell>
          <cell r="E10">
            <v>38</v>
          </cell>
          <cell r="F10">
            <v>274</v>
          </cell>
          <cell r="G10">
            <v>548</v>
          </cell>
          <cell r="H10">
            <v>822</v>
          </cell>
          <cell r="I10">
            <v>1096</v>
          </cell>
        </row>
        <row r="11">
          <cell r="C11">
            <v>21000</v>
          </cell>
          <cell r="D11">
            <v>326</v>
          </cell>
          <cell r="E11">
            <v>39</v>
          </cell>
          <cell r="F11">
            <v>287</v>
          </cell>
          <cell r="G11">
            <v>574</v>
          </cell>
          <cell r="H11">
            <v>861</v>
          </cell>
          <cell r="I11">
            <v>1148</v>
          </cell>
        </row>
        <row r="12">
          <cell r="C12">
            <v>21900</v>
          </cell>
          <cell r="D12">
            <v>340</v>
          </cell>
          <cell r="E12">
            <v>41</v>
          </cell>
          <cell r="F12">
            <v>299</v>
          </cell>
          <cell r="G12">
            <v>598</v>
          </cell>
          <cell r="H12">
            <v>897</v>
          </cell>
          <cell r="I12">
            <v>1196</v>
          </cell>
        </row>
        <row r="13">
          <cell r="C13">
            <v>22800</v>
          </cell>
          <cell r="D13">
            <v>354</v>
          </cell>
          <cell r="E13">
            <v>43</v>
          </cell>
          <cell r="F13">
            <v>311</v>
          </cell>
          <cell r="G13">
            <v>622</v>
          </cell>
          <cell r="H13">
            <v>933</v>
          </cell>
          <cell r="I13">
            <v>1244</v>
          </cell>
        </row>
        <row r="14">
          <cell r="C14">
            <v>24000</v>
          </cell>
          <cell r="D14">
            <v>372</v>
          </cell>
          <cell r="E14">
            <v>44</v>
          </cell>
          <cell r="F14">
            <v>328</v>
          </cell>
          <cell r="G14">
            <v>656</v>
          </cell>
          <cell r="H14">
            <v>984</v>
          </cell>
          <cell r="I14">
            <v>1312</v>
          </cell>
        </row>
        <row r="15">
          <cell r="C15">
            <v>25200</v>
          </cell>
          <cell r="D15">
            <v>391</v>
          </cell>
          <cell r="E15">
            <v>47</v>
          </cell>
          <cell r="F15">
            <v>344</v>
          </cell>
          <cell r="G15">
            <v>688</v>
          </cell>
          <cell r="H15">
            <v>1032</v>
          </cell>
          <cell r="I15">
            <v>1376</v>
          </cell>
        </row>
        <row r="16">
          <cell r="C16">
            <v>26400</v>
          </cell>
          <cell r="D16">
            <v>409</v>
          </cell>
          <cell r="E16">
            <v>49</v>
          </cell>
          <cell r="F16">
            <v>360</v>
          </cell>
          <cell r="G16">
            <v>720</v>
          </cell>
          <cell r="H16">
            <v>1080</v>
          </cell>
          <cell r="I16">
            <v>1440</v>
          </cell>
        </row>
        <row r="17">
          <cell r="C17">
            <v>27600</v>
          </cell>
          <cell r="D17">
            <v>428</v>
          </cell>
          <cell r="E17">
            <v>51</v>
          </cell>
          <cell r="F17">
            <v>377</v>
          </cell>
          <cell r="G17">
            <v>754</v>
          </cell>
          <cell r="H17">
            <v>1131</v>
          </cell>
          <cell r="I17">
            <v>1508</v>
          </cell>
        </row>
        <row r="18">
          <cell r="C18">
            <v>28800</v>
          </cell>
          <cell r="D18">
            <v>447</v>
          </cell>
          <cell r="E18">
            <v>54</v>
          </cell>
          <cell r="F18">
            <v>393</v>
          </cell>
          <cell r="G18">
            <v>786</v>
          </cell>
          <cell r="H18">
            <v>1179</v>
          </cell>
          <cell r="I18">
            <v>1572</v>
          </cell>
        </row>
        <row r="19">
          <cell r="C19">
            <v>30300</v>
          </cell>
          <cell r="D19">
            <v>470</v>
          </cell>
          <cell r="E19">
            <v>56</v>
          </cell>
          <cell r="F19">
            <v>414</v>
          </cell>
          <cell r="G19">
            <v>828</v>
          </cell>
          <cell r="H19">
            <v>1242</v>
          </cell>
          <cell r="I19">
            <v>1656</v>
          </cell>
        </row>
        <row r="20">
          <cell r="C20">
            <v>31800</v>
          </cell>
          <cell r="D20">
            <v>493</v>
          </cell>
          <cell r="E20">
            <v>59</v>
          </cell>
          <cell r="F20">
            <v>434</v>
          </cell>
          <cell r="G20">
            <v>868</v>
          </cell>
          <cell r="H20">
            <v>1302</v>
          </cell>
          <cell r="I20">
            <v>1736</v>
          </cell>
        </row>
        <row r="21">
          <cell r="C21">
            <v>33300</v>
          </cell>
          <cell r="D21">
            <v>516</v>
          </cell>
          <cell r="E21">
            <v>61</v>
          </cell>
          <cell r="F21">
            <v>455</v>
          </cell>
          <cell r="G21">
            <v>910</v>
          </cell>
          <cell r="H21">
            <v>1365</v>
          </cell>
          <cell r="I21">
            <v>1820</v>
          </cell>
        </row>
        <row r="22">
          <cell r="C22">
            <v>34800</v>
          </cell>
          <cell r="D22">
            <v>540</v>
          </cell>
          <cell r="E22">
            <v>65</v>
          </cell>
          <cell r="F22">
            <v>475</v>
          </cell>
          <cell r="G22">
            <v>950</v>
          </cell>
          <cell r="H22">
            <v>1425</v>
          </cell>
          <cell r="I22">
            <v>1900</v>
          </cell>
        </row>
        <row r="23">
          <cell r="C23">
            <v>36300</v>
          </cell>
          <cell r="D23">
            <v>563</v>
          </cell>
          <cell r="E23">
            <v>68</v>
          </cell>
          <cell r="F23">
            <v>495</v>
          </cell>
          <cell r="G23">
            <v>990</v>
          </cell>
          <cell r="H23">
            <v>1485</v>
          </cell>
          <cell r="I23">
            <v>1980</v>
          </cell>
        </row>
        <row r="24">
          <cell r="C24">
            <v>38200</v>
          </cell>
          <cell r="D24">
            <v>592</v>
          </cell>
          <cell r="E24">
            <v>71</v>
          </cell>
          <cell r="F24">
            <v>521</v>
          </cell>
          <cell r="G24">
            <v>1042</v>
          </cell>
          <cell r="H24">
            <v>1563</v>
          </cell>
          <cell r="I24">
            <v>2084</v>
          </cell>
        </row>
        <row r="25">
          <cell r="C25">
            <v>40100</v>
          </cell>
          <cell r="D25">
            <v>622</v>
          </cell>
          <cell r="E25">
            <v>75</v>
          </cell>
          <cell r="F25">
            <v>547</v>
          </cell>
          <cell r="G25">
            <v>1094</v>
          </cell>
          <cell r="H25">
            <v>1641</v>
          </cell>
          <cell r="I25">
            <v>2188</v>
          </cell>
        </row>
        <row r="26">
          <cell r="C26">
            <v>42000</v>
          </cell>
          <cell r="D26">
            <v>651</v>
          </cell>
          <cell r="E26">
            <v>16</v>
          </cell>
          <cell r="F26">
            <v>635</v>
          </cell>
          <cell r="G26">
            <v>1270</v>
          </cell>
          <cell r="H26">
            <v>1905</v>
          </cell>
          <cell r="I26">
            <v>2540</v>
          </cell>
        </row>
        <row r="27">
          <cell r="C27">
            <v>43900</v>
          </cell>
          <cell r="D27">
            <v>681</v>
          </cell>
          <cell r="E27">
            <v>16</v>
          </cell>
          <cell r="F27">
            <v>665</v>
          </cell>
          <cell r="G27">
            <v>1330</v>
          </cell>
          <cell r="H27">
            <v>1995</v>
          </cell>
          <cell r="I27">
            <v>2660</v>
          </cell>
        </row>
        <row r="28">
          <cell r="C28">
            <v>45800</v>
          </cell>
          <cell r="D28">
            <v>710</v>
          </cell>
          <cell r="E28">
            <v>17</v>
          </cell>
          <cell r="F28">
            <v>693</v>
          </cell>
          <cell r="G28">
            <v>1386</v>
          </cell>
          <cell r="H28">
            <v>2079</v>
          </cell>
          <cell r="I28">
            <v>2772</v>
          </cell>
        </row>
        <row r="29">
          <cell r="C29">
            <v>48200</v>
          </cell>
          <cell r="D29">
            <v>748</v>
          </cell>
          <cell r="E29">
            <v>18</v>
          </cell>
          <cell r="F29">
            <v>730</v>
          </cell>
          <cell r="G29">
            <v>1460</v>
          </cell>
          <cell r="H29">
            <v>2190</v>
          </cell>
          <cell r="I29">
            <v>2920</v>
          </cell>
        </row>
        <row r="30">
          <cell r="C30">
            <v>50600</v>
          </cell>
          <cell r="D30">
            <v>785</v>
          </cell>
          <cell r="E30">
            <v>19</v>
          </cell>
          <cell r="F30">
            <v>766</v>
          </cell>
          <cell r="G30">
            <v>1532</v>
          </cell>
          <cell r="H30">
            <v>2298</v>
          </cell>
          <cell r="I30">
            <v>3064</v>
          </cell>
        </row>
        <row r="31">
          <cell r="C31">
            <v>53000</v>
          </cell>
          <cell r="D31">
            <v>822</v>
          </cell>
          <cell r="E31">
            <v>0</v>
          </cell>
          <cell r="F31">
            <v>822</v>
          </cell>
          <cell r="G31">
            <v>1644</v>
          </cell>
          <cell r="H31">
            <v>2466</v>
          </cell>
          <cell r="I31">
            <v>3288</v>
          </cell>
        </row>
        <row r="32">
          <cell r="C32">
            <v>55400</v>
          </cell>
          <cell r="D32">
            <v>859</v>
          </cell>
          <cell r="E32">
            <v>0</v>
          </cell>
          <cell r="F32">
            <v>859</v>
          </cell>
          <cell r="G32">
            <v>1718</v>
          </cell>
          <cell r="H32">
            <v>2577</v>
          </cell>
          <cell r="I32">
            <v>3436</v>
          </cell>
        </row>
        <row r="33">
          <cell r="C33">
            <v>57800</v>
          </cell>
          <cell r="D33">
            <v>896</v>
          </cell>
          <cell r="E33">
            <v>0</v>
          </cell>
          <cell r="F33">
            <v>896</v>
          </cell>
          <cell r="G33">
            <v>1792</v>
          </cell>
          <cell r="H33">
            <v>2688</v>
          </cell>
          <cell r="I33">
            <v>3584</v>
          </cell>
        </row>
        <row r="34">
          <cell r="C34">
            <v>60800</v>
          </cell>
          <cell r="D34">
            <v>943</v>
          </cell>
          <cell r="E34">
            <v>0</v>
          </cell>
          <cell r="F34">
            <v>943</v>
          </cell>
          <cell r="G34">
            <v>1886</v>
          </cell>
          <cell r="H34">
            <v>2829</v>
          </cell>
          <cell r="I34">
            <v>3772</v>
          </cell>
        </row>
        <row r="35">
          <cell r="C35">
            <v>63800</v>
          </cell>
          <cell r="D35">
            <v>990</v>
          </cell>
          <cell r="E35">
            <v>0</v>
          </cell>
          <cell r="F35">
            <v>990</v>
          </cell>
          <cell r="G35">
            <v>1980</v>
          </cell>
          <cell r="H35">
            <v>2970</v>
          </cell>
          <cell r="I35">
            <v>3960</v>
          </cell>
        </row>
        <row r="36">
          <cell r="C36">
            <v>66800</v>
          </cell>
          <cell r="D36">
            <v>1036</v>
          </cell>
          <cell r="E36">
            <v>0</v>
          </cell>
          <cell r="F36">
            <v>1036</v>
          </cell>
          <cell r="G36">
            <v>2072</v>
          </cell>
          <cell r="H36">
            <v>3108</v>
          </cell>
          <cell r="I36">
            <v>4144</v>
          </cell>
        </row>
        <row r="37">
          <cell r="C37">
            <v>69800</v>
          </cell>
          <cell r="D37">
            <v>1083</v>
          </cell>
          <cell r="E37">
            <v>0</v>
          </cell>
          <cell r="F37">
            <v>1083</v>
          </cell>
          <cell r="G37">
            <v>2166</v>
          </cell>
          <cell r="H37">
            <v>3249</v>
          </cell>
          <cell r="I37">
            <v>4332</v>
          </cell>
        </row>
        <row r="38">
          <cell r="C38">
            <v>72800</v>
          </cell>
          <cell r="D38">
            <v>1129</v>
          </cell>
          <cell r="E38">
            <v>0</v>
          </cell>
          <cell r="F38">
            <v>1129</v>
          </cell>
          <cell r="G38">
            <v>2258</v>
          </cell>
          <cell r="H38">
            <v>3387</v>
          </cell>
          <cell r="I38">
            <v>4516</v>
          </cell>
        </row>
        <row r="39">
          <cell r="C39">
            <v>76500</v>
          </cell>
          <cell r="D39">
            <v>1187</v>
          </cell>
          <cell r="E39">
            <v>0</v>
          </cell>
          <cell r="F39">
            <v>1187</v>
          </cell>
          <cell r="G39">
            <v>2374</v>
          </cell>
          <cell r="H39">
            <v>3561</v>
          </cell>
          <cell r="I39">
            <v>4748</v>
          </cell>
        </row>
        <row r="40">
          <cell r="C40">
            <v>80200</v>
          </cell>
          <cell r="D40">
            <v>1244</v>
          </cell>
          <cell r="E40">
            <v>0</v>
          </cell>
          <cell r="F40">
            <v>1244</v>
          </cell>
          <cell r="G40">
            <v>2488</v>
          </cell>
          <cell r="H40">
            <v>3732</v>
          </cell>
          <cell r="I40">
            <v>4976</v>
          </cell>
        </row>
        <row r="41">
          <cell r="C41">
            <v>83900</v>
          </cell>
          <cell r="D41">
            <v>1301</v>
          </cell>
          <cell r="E41">
            <v>0</v>
          </cell>
          <cell r="F41">
            <v>1301</v>
          </cell>
          <cell r="G41">
            <v>2602</v>
          </cell>
          <cell r="H41">
            <v>3903</v>
          </cell>
          <cell r="I41">
            <v>5204</v>
          </cell>
        </row>
        <row r="42">
          <cell r="C42">
            <v>87600</v>
          </cell>
          <cell r="D42">
            <v>1359</v>
          </cell>
          <cell r="E42">
            <v>0</v>
          </cell>
          <cell r="F42">
            <v>1359</v>
          </cell>
          <cell r="G42">
            <v>2718</v>
          </cell>
          <cell r="H42">
            <v>4077</v>
          </cell>
          <cell r="I42">
            <v>5436</v>
          </cell>
        </row>
        <row r="43">
          <cell r="C43">
            <v>92100</v>
          </cell>
          <cell r="D43">
            <v>1428</v>
          </cell>
          <cell r="E43">
            <v>0</v>
          </cell>
          <cell r="F43">
            <v>1428</v>
          </cell>
          <cell r="G43">
            <v>2856</v>
          </cell>
          <cell r="H43">
            <v>4284</v>
          </cell>
          <cell r="I43">
            <v>5712</v>
          </cell>
        </row>
        <row r="44">
          <cell r="C44">
            <v>96600</v>
          </cell>
          <cell r="D44">
            <v>1498</v>
          </cell>
          <cell r="E44">
            <v>0</v>
          </cell>
          <cell r="F44">
            <v>1498</v>
          </cell>
          <cell r="G44">
            <v>2996</v>
          </cell>
          <cell r="H44">
            <v>4494</v>
          </cell>
          <cell r="I44">
            <v>5992</v>
          </cell>
        </row>
        <row r="45">
          <cell r="C45">
            <v>101100</v>
          </cell>
          <cell r="D45">
            <v>1568</v>
          </cell>
          <cell r="E45">
            <v>0</v>
          </cell>
          <cell r="F45">
            <v>1568</v>
          </cell>
          <cell r="G45">
            <v>3136</v>
          </cell>
          <cell r="H45">
            <v>4704</v>
          </cell>
          <cell r="I45">
            <v>6272</v>
          </cell>
        </row>
        <row r="46">
          <cell r="C46">
            <v>105600</v>
          </cell>
          <cell r="D46">
            <v>1638</v>
          </cell>
          <cell r="E46">
            <v>0</v>
          </cell>
          <cell r="F46">
            <v>1638</v>
          </cell>
          <cell r="G46">
            <v>3276</v>
          </cell>
          <cell r="H46">
            <v>4914</v>
          </cell>
          <cell r="I46">
            <v>6552</v>
          </cell>
        </row>
        <row r="47">
          <cell r="C47">
            <v>110100</v>
          </cell>
          <cell r="D47">
            <v>1708</v>
          </cell>
          <cell r="E47">
            <v>0</v>
          </cell>
          <cell r="F47">
            <v>1708</v>
          </cell>
          <cell r="G47">
            <v>3416</v>
          </cell>
          <cell r="H47">
            <v>5124</v>
          </cell>
          <cell r="I47">
            <v>6832</v>
          </cell>
        </row>
        <row r="48">
          <cell r="C48">
            <v>115500</v>
          </cell>
          <cell r="D48">
            <v>1791</v>
          </cell>
          <cell r="E48">
            <v>0</v>
          </cell>
          <cell r="F48">
            <v>1791</v>
          </cell>
          <cell r="G48">
            <v>3582</v>
          </cell>
          <cell r="H48">
            <v>5373</v>
          </cell>
          <cell r="I48">
            <v>7164</v>
          </cell>
        </row>
        <row r="49">
          <cell r="C49">
            <v>120900</v>
          </cell>
          <cell r="D49">
            <v>1875</v>
          </cell>
          <cell r="E49">
            <v>0</v>
          </cell>
          <cell r="F49">
            <v>1875</v>
          </cell>
          <cell r="G49">
            <v>3750</v>
          </cell>
          <cell r="H49">
            <v>5625</v>
          </cell>
          <cell r="I49">
            <v>7500</v>
          </cell>
        </row>
        <row r="50">
          <cell r="C50">
            <v>126300</v>
          </cell>
          <cell r="D50">
            <v>1959</v>
          </cell>
          <cell r="E50">
            <v>0</v>
          </cell>
          <cell r="F50">
            <v>1959</v>
          </cell>
          <cell r="G50">
            <v>3918</v>
          </cell>
          <cell r="H50">
            <v>5877</v>
          </cell>
          <cell r="I50">
            <v>7836</v>
          </cell>
        </row>
        <row r="51">
          <cell r="C51">
            <v>131700</v>
          </cell>
          <cell r="D51">
            <v>2043</v>
          </cell>
          <cell r="E51">
            <v>0</v>
          </cell>
          <cell r="F51">
            <v>2043</v>
          </cell>
          <cell r="G51">
            <v>4086</v>
          </cell>
          <cell r="H51">
            <v>6129</v>
          </cell>
          <cell r="I51">
            <v>8172</v>
          </cell>
        </row>
        <row r="52">
          <cell r="C52">
            <v>137100</v>
          </cell>
          <cell r="D52">
            <v>2126</v>
          </cell>
          <cell r="E52">
            <v>0</v>
          </cell>
          <cell r="F52">
            <v>2126</v>
          </cell>
          <cell r="G52">
            <v>4252</v>
          </cell>
          <cell r="H52">
            <v>6378</v>
          </cell>
          <cell r="I52">
            <v>8504</v>
          </cell>
        </row>
        <row r="53">
          <cell r="C53">
            <v>142500</v>
          </cell>
          <cell r="D53">
            <v>2210</v>
          </cell>
          <cell r="E53">
            <v>0</v>
          </cell>
          <cell r="F53">
            <v>2210</v>
          </cell>
          <cell r="G53">
            <v>4420</v>
          </cell>
          <cell r="H53">
            <v>6630</v>
          </cell>
          <cell r="I53">
            <v>8840</v>
          </cell>
        </row>
        <row r="54">
          <cell r="C54">
            <v>147900</v>
          </cell>
          <cell r="D54">
            <v>2294</v>
          </cell>
          <cell r="E54">
            <v>0</v>
          </cell>
          <cell r="F54">
            <v>2294</v>
          </cell>
          <cell r="G54">
            <v>4588</v>
          </cell>
          <cell r="H54">
            <v>6882</v>
          </cell>
          <cell r="I54">
            <v>9176</v>
          </cell>
        </row>
        <row r="55">
          <cell r="C55">
            <v>150000</v>
          </cell>
          <cell r="D55">
            <v>2327</v>
          </cell>
          <cell r="E55">
            <v>0</v>
          </cell>
          <cell r="F55">
            <v>2327</v>
          </cell>
          <cell r="G55">
            <v>4654</v>
          </cell>
          <cell r="H55">
            <v>6981</v>
          </cell>
          <cell r="I55">
            <v>9308</v>
          </cell>
        </row>
        <row r="56">
          <cell r="C56">
            <v>156400</v>
          </cell>
          <cell r="D56">
            <v>2426</v>
          </cell>
          <cell r="E56">
            <v>0</v>
          </cell>
          <cell r="F56">
            <v>2426</v>
          </cell>
          <cell r="G56">
            <v>4852</v>
          </cell>
          <cell r="H56">
            <v>7278</v>
          </cell>
          <cell r="I56">
            <v>9704</v>
          </cell>
        </row>
        <row r="57">
          <cell r="C57">
            <v>162800</v>
          </cell>
          <cell r="D57">
            <v>2525</v>
          </cell>
          <cell r="E57">
            <v>0</v>
          </cell>
          <cell r="F57">
            <v>2525</v>
          </cell>
          <cell r="G57">
            <v>5050</v>
          </cell>
          <cell r="H57">
            <v>7575</v>
          </cell>
          <cell r="I57">
            <v>10100</v>
          </cell>
        </row>
        <row r="58">
          <cell r="C58">
            <v>169200</v>
          </cell>
          <cell r="D58">
            <v>2624</v>
          </cell>
          <cell r="E58">
            <v>0</v>
          </cell>
          <cell r="F58">
            <v>2624</v>
          </cell>
          <cell r="G58">
            <v>5248</v>
          </cell>
          <cell r="H58">
            <v>7872</v>
          </cell>
          <cell r="I58">
            <v>10496</v>
          </cell>
        </row>
        <row r="59">
          <cell r="C59">
            <v>175600</v>
          </cell>
          <cell r="D59">
            <v>2724</v>
          </cell>
          <cell r="E59">
            <v>0</v>
          </cell>
          <cell r="F59">
            <v>2724</v>
          </cell>
          <cell r="G59">
            <v>5448</v>
          </cell>
          <cell r="H59">
            <v>8172</v>
          </cell>
          <cell r="I59">
            <v>10896</v>
          </cell>
        </row>
        <row r="60">
          <cell r="C60">
            <v>182000</v>
          </cell>
          <cell r="D60">
            <v>2823</v>
          </cell>
          <cell r="E60">
            <v>0</v>
          </cell>
          <cell r="F60">
            <v>2823</v>
          </cell>
          <cell r="G60">
            <v>5646</v>
          </cell>
          <cell r="H60">
            <v>8469</v>
          </cell>
          <cell r="I60">
            <v>11292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員工基本資料"/>
      <sheetName val="所得扣繳稅額表"/>
      <sheetName val="勞保負擔金額表"/>
      <sheetName val="健保負擔金額表"/>
      <sheetName val="薪資表"/>
    </sheetNames>
    <sheetDataSet>
      <sheetData sheetId="0">
        <row r="3">
          <cell r="A3" t="str">
            <v>吳美麗</v>
          </cell>
          <cell r="B3" t="str">
            <v>產品部</v>
          </cell>
          <cell r="C3" t="str">
            <v>205-163401</v>
          </cell>
          <cell r="D3">
            <v>2</v>
          </cell>
          <cell r="E3">
            <v>2</v>
          </cell>
          <cell r="F3">
            <v>36000</v>
          </cell>
        </row>
        <row r="4">
          <cell r="A4" t="str">
            <v>呂小婷</v>
          </cell>
          <cell r="B4" t="str">
            <v>財務部</v>
          </cell>
          <cell r="C4" t="str">
            <v>205-161403</v>
          </cell>
          <cell r="D4">
            <v>0</v>
          </cell>
          <cell r="E4">
            <v>0</v>
          </cell>
          <cell r="F4">
            <v>39540</v>
          </cell>
        </row>
        <row r="5">
          <cell r="A5" t="str">
            <v>林裕暐</v>
          </cell>
          <cell r="B5" t="str">
            <v>財務部</v>
          </cell>
          <cell r="C5" t="str">
            <v>205-163561</v>
          </cell>
          <cell r="D5">
            <v>1</v>
          </cell>
          <cell r="E5">
            <v>0</v>
          </cell>
          <cell r="F5">
            <v>26000</v>
          </cell>
        </row>
        <row r="6">
          <cell r="A6" t="str">
            <v>徐誌明</v>
          </cell>
          <cell r="B6" t="str">
            <v>電腦室</v>
          </cell>
          <cell r="C6" t="str">
            <v>205-161204</v>
          </cell>
          <cell r="D6">
            <v>1</v>
          </cell>
          <cell r="E6">
            <v>2</v>
          </cell>
          <cell r="F6">
            <v>33000</v>
          </cell>
        </row>
        <row r="7">
          <cell r="A7" t="str">
            <v>鍾小評</v>
          </cell>
          <cell r="B7" t="str">
            <v>產品部</v>
          </cell>
          <cell r="C7" t="str">
            <v>205-163303</v>
          </cell>
          <cell r="D7">
            <v>2</v>
          </cell>
          <cell r="E7">
            <v>2</v>
          </cell>
          <cell r="F7">
            <v>40000</v>
          </cell>
        </row>
        <row r="8">
          <cell r="A8" t="str">
            <v>沈威威</v>
          </cell>
          <cell r="B8" t="str">
            <v>電腦室</v>
          </cell>
          <cell r="C8" t="str">
            <v>205-163883</v>
          </cell>
          <cell r="D8">
            <v>3</v>
          </cell>
          <cell r="E8">
            <v>2</v>
          </cell>
          <cell r="F8">
            <v>55000</v>
          </cell>
        </row>
        <row r="9">
          <cell r="A9" t="str">
            <v>施慧慧</v>
          </cell>
          <cell r="B9" t="str">
            <v>財務部</v>
          </cell>
          <cell r="C9" t="str">
            <v>205-163425</v>
          </cell>
          <cell r="D9">
            <v>3</v>
          </cell>
          <cell r="E9">
            <v>1</v>
          </cell>
          <cell r="F9">
            <v>53000</v>
          </cell>
        </row>
        <row r="10">
          <cell r="A10" t="str">
            <v>劉淑容</v>
          </cell>
          <cell r="B10" t="str">
            <v>電腦室</v>
          </cell>
          <cell r="C10" t="str">
            <v>206-134565</v>
          </cell>
          <cell r="D10">
            <v>2</v>
          </cell>
          <cell r="E10">
            <v>0</v>
          </cell>
          <cell r="F10">
            <v>26400</v>
          </cell>
        </row>
        <row r="11">
          <cell r="A11" t="str">
            <v>黃震琪</v>
          </cell>
          <cell r="B11" t="str">
            <v>經銷部</v>
          </cell>
          <cell r="C11" t="str">
            <v>206-213659</v>
          </cell>
          <cell r="D11">
            <v>1</v>
          </cell>
          <cell r="E11">
            <v>0</v>
          </cell>
          <cell r="F11">
            <v>28540</v>
          </cell>
        </row>
        <row r="12">
          <cell r="A12" t="str">
            <v>高聖慧</v>
          </cell>
          <cell r="B12" t="str">
            <v>財務部</v>
          </cell>
          <cell r="C12" t="str">
            <v>205-324877</v>
          </cell>
          <cell r="D12">
            <v>0</v>
          </cell>
          <cell r="E12">
            <v>0</v>
          </cell>
          <cell r="F12">
            <v>32000</v>
          </cell>
        </row>
        <row r="13">
          <cell r="A13" t="str">
            <v>林英俊</v>
          </cell>
          <cell r="B13" t="str">
            <v>經銷部</v>
          </cell>
          <cell r="C13" t="str">
            <v>205-354126</v>
          </cell>
          <cell r="D13">
            <v>0</v>
          </cell>
          <cell r="E13">
            <v>0</v>
          </cell>
          <cell r="F13">
            <v>43000</v>
          </cell>
        </row>
        <row r="14">
          <cell r="A14" t="str">
            <v>錢貴鑫</v>
          </cell>
          <cell r="B14" t="str">
            <v>管理部</v>
          </cell>
          <cell r="C14" t="str">
            <v>206-135554</v>
          </cell>
          <cell r="D14">
            <v>0</v>
          </cell>
          <cell r="E14">
            <v>0</v>
          </cell>
          <cell r="F14">
            <v>52000</v>
          </cell>
        </row>
        <row r="15">
          <cell r="A15" t="str">
            <v>倪曉珮</v>
          </cell>
          <cell r="B15" t="str">
            <v>行銷部</v>
          </cell>
          <cell r="C15" t="str">
            <v>206-256871</v>
          </cell>
          <cell r="D15">
            <v>2</v>
          </cell>
          <cell r="E15">
            <v>0</v>
          </cell>
          <cell r="F15">
            <v>38500</v>
          </cell>
        </row>
        <row r="16">
          <cell r="A16" t="str">
            <v>蘇義宏</v>
          </cell>
          <cell r="B16" t="str">
            <v>管理部</v>
          </cell>
          <cell r="C16" t="str">
            <v>205-213253</v>
          </cell>
          <cell r="D16">
            <v>1</v>
          </cell>
          <cell r="E16">
            <v>1</v>
          </cell>
          <cell r="F16">
            <v>48000</v>
          </cell>
        </row>
        <row r="17">
          <cell r="A17" t="str">
            <v>陳正霈</v>
          </cell>
          <cell r="B17" t="str">
            <v>行銷部</v>
          </cell>
          <cell r="C17" t="str">
            <v>205-365871</v>
          </cell>
          <cell r="D17">
            <v>0</v>
          </cell>
          <cell r="E17">
            <v>0</v>
          </cell>
          <cell r="F17">
            <v>29500</v>
          </cell>
        </row>
        <row r="18">
          <cell r="A18" t="str">
            <v>吳佳楓</v>
          </cell>
          <cell r="B18" t="str">
            <v>財務部</v>
          </cell>
          <cell r="C18" t="str">
            <v>206-844135</v>
          </cell>
          <cell r="D18">
            <v>2</v>
          </cell>
          <cell r="E18">
            <v>2</v>
          </cell>
          <cell r="F18">
            <v>34260</v>
          </cell>
        </row>
        <row r="19">
          <cell r="A19" t="str">
            <v>崔成成</v>
          </cell>
          <cell r="B19" t="str">
            <v>經銷部</v>
          </cell>
          <cell r="C19" t="str">
            <v>206-332356</v>
          </cell>
          <cell r="D19">
            <v>1</v>
          </cell>
          <cell r="E19">
            <v>0</v>
          </cell>
          <cell r="F19">
            <v>38450</v>
          </cell>
        </row>
        <row r="20">
          <cell r="A20" t="str">
            <v>王振耀</v>
          </cell>
          <cell r="B20" t="str">
            <v>管理部</v>
          </cell>
          <cell r="C20" t="str">
            <v>205-541358</v>
          </cell>
          <cell r="D20">
            <v>3</v>
          </cell>
          <cell r="E20">
            <v>0</v>
          </cell>
          <cell r="F20">
            <v>38000</v>
          </cell>
        </row>
        <row r="21">
          <cell r="A21" t="str">
            <v>張佳華</v>
          </cell>
          <cell r="B21" t="str">
            <v>電腦室</v>
          </cell>
          <cell r="C21" t="str">
            <v>205-358969</v>
          </cell>
          <cell r="D21">
            <v>0</v>
          </cell>
          <cell r="E21">
            <v>0</v>
          </cell>
          <cell r="F21">
            <v>62000</v>
          </cell>
        </row>
        <row r="22">
          <cell r="A22" t="str">
            <v>李明如</v>
          </cell>
          <cell r="B22" t="str">
            <v>編輯部</v>
          </cell>
          <cell r="C22" t="str">
            <v>206-212330</v>
          </cell>
          <cell r="D22">
            <v>0</v>
          </cell>
          <cell r="E22">
            <v>0</v>
          </cell>
          <cell r="F22">
            <v>42000</v>
          </cell>
        </row>
        <row r="23">
          <cell r="A23" t="str">
            <v>廖翠娥</v>
          </cell>
          <cell r="B23" t="str">
            <v>經銷部</v>
          </cell>
          <cell r="C23" t="str">
            <v>205-844013</v>
          </cell>
          <cell r="D23">
            <v>0</v>
          </cell>
          <cell r="E23">
            <v>0</v>
          </cell>
          <cell r="F23">
            <v>41560</v>
          </cell>
        </row>
        <row r="24">
          <cell r="A24" t="str">
            <v>張春妹</v>
          </cell>
          <cell r="B24" t="str">
            <v>財務部</v>
          </cell>
          <cell r="C24" t="str">
            <v>205-358110</v>
          </cell>
          <cell r="D24">
            <v>0</v>
          </cell>
          <cell r="E24">
            <v>0</v>
          </cell>
          <cell r="F24">
            <v>24500</v>
          </cell>
        </row>
        <row r="25">
          <cell r="A25" t="str">
            <v>李素雯</v>
          </cell>
          <cell r="B25" t="str">
            <v>編輯部</v>
          </cell>
          <cell r="C25" t="str">
            <v>206-354874</v>
          </cell>
          <cell r="D25">
            <v>1</v>
          </cell>
          <cell r="E25">
            <v>1</v>
          </cell>
          <cell r="F25">
            <v>76000</v>
          </cell>
        </row>
        <row r="26">
          <cell r="A26" t="str">
            <v>洪民傑</v>
          </cell>
          <cell r="B26" t="str">
            <v>管理部</v>
          </cell>
          <cell r="C26" t="str">
            <v>206-221112</v>
          </cell>
          <cell r="D26">
            <v>0</v>
          </cell>
          <cell r="E26">
            <v>0</v>
          </cell>
          <cell r="F26">
            <v>33500</v>
          </cell>
        </row>
        <row r="27">
          <cell r="A27" t="str">
            <v>江永成</v>
          </cell>
          <cell r="B27" t="str">
            <v>編輯部</v>
          </cell>
          <cell r="C27" t="str">
            <v>205-312330</v>
          </cell>
          <cell r="D27">
            <v>1</v>
          </cell>
          <cell r="E27">
            <v>0</v>
          </cell>
          <cell r="F27">
            <v>77000</v>
          </cell>
        </row>
        <row r="28">
          <cell r="A28" t="str">
            <v>張立榮</v>
          </cell>
          <cell r="B28" t="str">
            <v>產品部</v>
          </cell>
          <cell r="C28" t="str">
            <v>205-125479</v>
          </cell>
          <cell r="D28">
            <v>2</v>
          </cell>
          <cell r="E28">
            <v>0</v>
          </cell>
          <cell r="F28">
            <v>32000</v>
          </cell>
        </row>
        <row r="29">
          <cell r="A29" t="str">
            <v>范怡吉</v>
          </cell>
          <cell r="B29" t="str">
            <v>編輯部</v>
          </cell>
          <cell r="C29" t="str">
            <v>205-358448</v>
          </cell>
          <cell r="D29">
            <v>1</v>
          </cell>
          <cell r="E29">
            <v>0</v>
          </cell>
          <cell r="F29">
            <v>52000</v>
          </cell>
        </row>
        <row r="30">
          <cell r="A30" t="str">
            <v>陳宥鈞</v>
          </cell>
          <cell r="B30" t="str">
            <v>電腦室</v>
          </cell>
          <cell r="C30" t="str">
            <v>206-359876</v>
          </cell>
          <cell r="D30">
            <v>2</v>
          </cell>
          <cell r="E30">
            <v>2</v>
          </cell>
          <cell r="F30">
            <v>38900</v>
          </cell>
        </row>
        <row r="31">
          <cell r="A31" t="str">
            <v>鄭嘉秀</v>
          </cell>
          <cell r="B31" t="str">
            <v>產品部</v>
          </cell>
          <cell r="C31" t="str">
            <v>205-336846</v>
          </cell>
          <cell r="D31">
            <v>3</v>
          </cell>
          <cell r="E31">
            <v>2</v>
          </cell>
          <cell r="F31">
            <v>41000</v>
          </cell>
        </row>
        <row r="32">
          <cell r="A32" t="str">
            <v>陳亦盈</v>
          </cell>
          <cell r="B32" t="str">
            <v>編輯部</v>
          </cell>
          <cell r="C32" t="str">
            <v>206-213548</v>
          </cell>
          <cell r="D32">
            <v>0</v>
          </cell>
          <cell r="E32">
            <v>0</v>
          </cell>
          <cell r="F32">
            <v>43000</v>
          </cell>
        </row>
      </sheetData>
      <sheetData sheetId="1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68501</v>
          </cell>
          <cell r="B4">
            <v>2010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69001</v>
          </cell>
          <cell r="B5">
            <v>2040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69501</v>
          </cell>
          <cell r="B6">
            <v>2060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70001</v>
          </cell>
          <cell r="B7">
            <v>2100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70501</v>
          </cell>
          <cell r="B8">
            <v>2160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71001</v>
          </cell>
          <cell r="B9">
            <v>2220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71501</v>
          </cell>
          <cell r="B10">
            <v>2280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72001</v>
          </cell>
          <cell r="B11">
            <v>2340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72501</v>
          </cell>
          <cell r="B12">
            <v>2400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73001</v>
          </cell>
          <cell r="B13">
            <v>2460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73501</v>
          </cell>
          <cell r="B14">
            <v>2520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74001</v>
          </cell>
          <cell r="B15">
            <v>2580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74501</v>
          </cell>
          <cell r="B16">
            <v>2640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>
            <v>75001</v>
          </cell>
          <cell r="B17">
            <v>2700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>
            <v>75501</v>
          </cell>
          <cell r="B18">
            <v>2760</v>
          </cell>
          <cell r="C18">
            <v>2020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76001</v>
          </cell>
          <cell r="B19">
            <v>2820</v>
          </cell>
          <cell r="C19">
            <v>2050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76501</v>
          </cell>
          <cell r="B20">
            <v>2880</v>
          </cell>
          <cell r="C20">
            <v>2070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77001</v>
          </cell>
          <cell r="B21">
            <v>2940</v>
          </cell>
          <cell r="C21">
            <v>2120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77501</v>
          </cell>
          <cell r="B22">
            <v>3000</v>
          </cell>
          <cell r="C22">
            <v>2180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78001</v>
          </cell>
          <cell r="B23">
            <v>3060</v>
          </cell>
          <cell r="C23">
            <v>2240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78501</v>
          </cell>
          <cell r="B24">
            <v>3120</v>
          </cell>
          <cell r="C24">
            <v>2300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79001</v>
          </cell>
          <cell r="B25">
            <v>3180</v>
          </cell>
          <cell r="C25">
            <v>2360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79501</v>
          </cell>
          <cell r="B26">
            <v>3240</v>
          </cell>
          <cell r="C26">
            <v>2420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>
            <v>80001</v>
          </cell>
          <cell r="B27">
            <v>3300</v>
          </cell>
          <cell r="C27">
            <v>2480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80501</v>
          </cell>
          <cell r="B28">
            <v>3360</v>
          </cell>
          <cell r="C28">
            <v>2540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81001</v>
          </cell>
          <cell r="B29">
            <v>3420</v>
          </cell>
          <cell r="C29">
            <v>2600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81501</v>
          </cell>
          <cell r="B30">
            <v>3480</v>
          </cell>
          <cell r="C30">
            <v>2660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82001</v>
          </cell>
          <cell r="B31">
            <v>3540</v>
          </cell>
          <cell r="C31">
            <v>2720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82501</v>
          </cell>
          <cell r="B32">
            <v>3600</v>
          </cell>
          <cell r="C32">
            <v>2780</v>
          </cell>
          <cell r="D32">
            <v>2030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83001</v>
          </cell>
          <cell r="B33">
            <v>3660</v>
          </cell>
          <cell r="C33">
            <v>2840</v>
          </cell>
          <cell r="D33">
            <v>2050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83501</v>
          </cell>
          <cell r="B34">
            <v>3720</v>
          </cell>
          <cell r="C34">
            <v>2900</v>
          </cell>
          <cell r="D34">
            <v>2080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84001</v>
          </cell>
          <cell r="B35">
            <v>3780</v>
          </cell>
          <cell r="C35">
            <v>2960</v>
          </cell>
          <cell r="D35">
            <v>2140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84501</v>
          </cell>
          <cell r="B36">
            <v>3840</v>
          </cell>
          <cell r="C36">
            <v>3020</v>
          </cell>
          <cell r="D36">
            <v>2200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85001</v>
          </cell>
          <cell r="B37">
            <v>3900</v>
          </cell>
          <cell r="C37">
            <v>3080</v>
          </cell>
          <cell r="D37">
            <v>2260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85501</v>
          </cell>
          <cell r="B38">
            <v>3960</v>
          </cell>
          <cell r="C38">
            <v>3140</v>
          </cell>
          <cell r="D38">
            <v>2320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86001</v>
          </cell>
          <cell r="B39">
            <v>4020</v>
          </cell>
          <cell r="C39">
            <v>3200</v>
          </cell>
          <cell r="D39">
            <v>2380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86501</v>
          </cell>
          <cell r="B40">
            <v>4080</v>
          </cell>
          <cell r="C40">
            <v>3260</v>
          </cell>
          <cell r="D40">
            <v>2440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87001</v>
          </cell>
          <cell r="B41">
            <v>4140</v>
          </cell>
          <cell r="C41">
            <v>3320</v>
          </cell>
          <cell r="D41">
            <v>2500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87501</v>
          </cell>
          <cell r="B42">
            <v>4200</v>
          </cell>
          <cell r="C42">
            <v>3380</v>
          </cell>
          <cell r="D42">
            <v>2560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88001</v>
          </cell>
          <cell r="B43">
            <v>4260</v>
          </cell>
          <cell r="C43">
            <v>3440</v>
          </cell>
          <cell r="D43">
            <v>2620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88501</v>
          </cell>
          <cell r="B44">
            <v>4320</v>
          </cell>
          <cell r="C44">
            <v>3500</v>
          </cell>
          <cell r="D44">
            <v>2680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89001</v>
          </cell>
          <cell r="B45">
            <v>4380</v>
          </cell>
          <cell r="C45">
            <v>3560</v>
          </cell>
          <cell r="D45">
            <v>2740</v>
          </cell>
          <cell r="E45">
            <v>2010</v>
          </cell>
          <cell r="F45">
            <v>0</v>
          </cell>
          <cell r="G45">
            <v>0</v>
          </cell>
        </row>
        <row r="46">
          <cell r="A46">
            <v>89501</v>
          </cell>
          <cell r="B46">
            <v>4440</v>
          </cell>
          <cell r="C46">
            <v>3620</v>
          </cell>
          <cell r="D46">
            <v>2800</v>
          </cell>
          <cell r="E46">
            <v>2040</v>
          </cell>
          <cell r="F46">
            <v>0</v>
          </cell>
          <cell r="G46">
            <v>0</v>
          </cell>
        </row>
        <row r="47">
          <cell r="A47">
            <v>90001</v>
          </cell>
          <cell r="B47">
            <v>4500</v>
          </cell>
          <cell r="C47">
            <v>3680</v>
          </cell>
          <cell r="D47">
            <v>2860</v>
          </cell>
          <cell r="E47">
            <v>2060</v>
          </cell>
          <cell r="F47">
            <v>0</v>
          </cell>
          <cell r="G47">
            <v>0</v>
          </cell>
        </row>
        <row r="48">
          <cell r="A48">
            <v>90501</v>
          </cell>
          <cell r="B48">
            <v>4560</v>
          </cell>
          <cell r="C48">
            <v>3740</v>
          </cell>
          <cell r="D48">
            <v>2920</v>
          </cell>
          <cell r="E48">
            <v>2100</v>
          </cell>
          <cell r="F48">
            <v>0</v>
          </cell>
          <cell r="G48">
            <v>0</v>
          </cell>
        </row>
        <row r="49">
          <cell r="A49">
            <v>91001</v>
          </cell>
          <cell r="B49">
            <v>4620</v>
          </cell>
          <cell r="C49">
            <v>3800</v>
          </cell>
          <cell r="D49">
            <v>2980</v>
          </cell>
          <cell r="E49">
            <v>2160</v>
          </cell>
          <cell r="F49">
            <v>0</v>
          </cell>
          <cell r="G49">
            <v>0</v>
          </cell>
        </row>
        <row r="50">
          <cell r="A50">
            <v>91501</v>
          </cell>
          <cell r="B50">
            <v>4680</v>
          </cell>
          <cell r="C50">
            <v>3860</v>
          </cell>
          <cell r="D50">
            <v>3040</v>
          </cell>
          <cell r="E50">
            <v>2220</v>
          </cell>
          <cell r="F50">
            <v>0</v>
          </cell>
          <cell r="G50">
            <v>0</v>
          </cell>
        </row>
        <row r="51">
          <cell r="A51">
            <v>92001</v>
          </cell>
          <cell r="B51">
            <v>4740</v>
          </cell>
          <cell r="C51">
            <v>3920</v>
          </cell>
          <cell r="D51">
            <v>3100</v>
          </cell>
          <cell r="E51">
            <v>2280</v>
          </cell>
          <cell r="F51">
            <v>0</v>
          </cell>
          <cell r="G51">
            <v>0</v>
          </cell>
        </row>
        <row r="52">
          <cell r="A52">
            <v>92501</v>
          </cell>
          <cell r="B52">
            <v>4800</v>
          </cell>
          <cell r="C52">
            <v>3980</v>
          </cell>
          <cell r="D52">
            <v>3160</v>
          </cell>
          <cell r="E52">
            <v>2340</v>
          </cell>
          <cell r="F52">
            <v>0</v>
          </cell>
          <cell r="G52">
            <v>0</v>
          </cell>
        </row>
        <row r="53">
          <cell r="A53">
            <v>93001</v>
          </cell>
          <cell r="B53">
            <v>4860</v>
          </cell>
          <cell r="C53">
            <v>4040</v>
          </cell>
          <cell r="D53">
            <v>3220</v>
          </cell>
          <cell r="E53">
            <v>2400</v>
          </cell>
          <cell r="F53">
            <v>0</v>
          </cell>
          <cell r="G53">
            <v>0</v>
          </cell>
        </row>
        <row r="54">
          <cell r="A54">
            <v>93501</v>
          </cell>
          <cell r="B54">
            <v>4920</v>
          </cell>
          <cell r="C54">
            <v>4100</v>
          </cell>
          <cell r="D54">
            <v>3280</v>
          </cell>
          <cell r="E54">
            <v>2460</v>
          </cell>
          <cell r="F54">
            <v>0</v>
          </cell>
          <cell r="G54">
            <v>0</v>
          </cell>
        </row>
        <row r="55">
          <cell r="A55">
            <v>94001</v>
          </cell>
          <cell r="B55">
            <v>4980</v>
          </cell>
          <cell r="C55">
            <v>4160</v>
          </cell>
          <cell r="D55">
            <v>3340</v>
          </cell>
          <cell r="E55">
            <v>2520</v>
          </cell>
          <cell r="F55">
            <v>0</v>
          </cell>
          <cell r="G55">
            <v>0</v>
          </cell>
        </row>
        <row r="56">
          <cell r="A56">
            <v>94501</v>
          </cell>
          <cell r="B56">
            <v>5040</v>
          </cell>
          <cell r="C56">
            <v>4220</v>
          </cell>
          <cell r="D56">
            <v>3400</v>
          </cell>
          <cell r="E56">
            <v>2580</v>
          </cell>
          <cell r="F56">
            <v>0</v>
          </cell>
          <cell r="G56">
            <v>0</v>
          </cell>
        </row>
        <row r="57">
          <cell r="A57">
            <v>95001</v>
          </cell>
          <cell r="B57">
            <v>5100</v>
          </cell>
          <cell r="C57">
            <v>4280</v>
          </cell>
          <cell r="D57">
            <v>3460</v>
          </cell>
          <cell r="E57">
            <v>2640</v>
          </cell>
          <cell r="F57">
            <v>0</v>
          </cell>
          <cell r="G57">
            <v>0</v>
          </cell>
        </row>
        <row r="58">
          <cell r="A58">
            <v>95501</v>
          </cell>
          <cell r="B58">
            <v>5160</v>
          </cell>
          <cell r="C58">
            <v>4340</v>
          </cell>
          <cell r="D58">
            <v>3520</v>
          </cell>
          <cell r="E58">
            <v>2700</v>
          </cell>
          <cell r="F58">
            <v>0</v>
          </cell>
          <cell r="G58">
            <v>0</v>
          </cell>
        </row>
        <row r="59">
          <cell r="A59">
            <v>96001</v>
          </cell>
          <cell r="B59">
            <v>5220</v>
          </cell>
          <cell r="C59">
            <v>4400</v>
          </cell>
          <cell r="D59">
            <v>3580</v>
          </cell>
          <cell r="E59">
            <v>2760</v>
          </cell>
          <cell r="F59">
            <v>2020</v>
          </cell>
          <cell r="G59">
            <v>0</v>
          </cell>
        </row>
        <row r="60">
          <cell r="A60">
            <v>96501</v>
          </cell>
          <cell r="B60">
            <v>5280</v>
          </cell>
          <cell r="C60">
            <v>4460</v>
          </cell>
          <cell r="D60">
            <v>3640</v>
          </cell>
          <cell r="E60">
            <v>2820</v>
          </cell>
          <cell r="F60">
            <v>2050</v>
          </cell>
          <cell r="G60">
            <v>0</v>
          </cell>
        </row>
        <row r="61">
          <cell r="A61">
            <v>97001</v>
          </cell>
          <cell r="B61">
            <v>5340</v>
          </cell>
          <cell r="C61">
            <v>4520</v>
          </cell>
          <cell r="D61">
            <v>3700</v>
          </cell>
          <cell r="E61">
            <v>2880</v>
          </cell>
          <cell r="F61">
            <v>2070</v>
          </cell>
          <cell r="G61">
            <v>0</v>
          </cell>
        </row>
        <row r="62">
          <cell r="A62">
            <v>97501</v>
          </cell>
          <cell r="B62">
            <v>5400</v>
          </cell>
          <cell r="C62">
            <v>4580</v>
          </cell>
          <cell r="D62">
            <v>3760</v>
          </cell>
          <cell r="E62">
            <v>2940</v>
          </cell>
          <cell r="F62">
            <v>2120</v>
          </cell>
          <cell r="G62">
            <v>0</v>
          </cell>
        </row>
        <row r="63">
          <cell r="A63">
            <v>98001</v>
          </cell>
          <cell r="B63">
            <v>5460</v>
          </cell>
          <cell r="C63">
            <v>4640</v>
          </cell>
          <cell r="D63">
            <v>3820</v>
          </cell>
          <cell r="E63">
            <v>3000</v>
          </cell>
          <cell r="F63">
            <v>2180</v>
          </cell>
          <cell r="G63">
            <v>0</v>
          </cell>
        </row>
        <row r="64">
          <cell r="A64">
            <v>98501</v>
          </cell>
          <cell r="B64">
            <v>5520</v>
          </cell>
          <cell r="C64">
            <v>4700</v>
          </cell>
          <cell r="D64">
            <v>3880</v>
          </cell>
          <cell r="E64">
            <v>3060</v>
          </cell>
          <cell r="F64">
            <v>2240</v>
          </cell>
          <cell r="G64">
            <v>0</v>
          </cell>
        </row>
        <row r="65">
          <cell r="A65">
            <v>99001</v>
          </cell>
          <cell r="B65">
            <v>5580</v>
          </cell>
          <cell r="C65">
            <v>4760</v>
          </cell>
          <cell r="D65">
            <v>3940</v>
          </cell>
          <cell r="E65">
            <v>3120</v>
          </cell>
          <cell r="F65">
            <v>2300</v>
          </cell>
          <cell r="G65">
            <v>0</v>
          </cell>
        </row>
        <row r="66">
          <cell r="A66">
            <v>99501</v>
          </cell>
          <cell r="B66">
            <v>5640</v>
          </cell>
          <cell r="C66">
            <v>4820</v>
          </cell>
          <cell r="D66">
            <v>4000</v>
          </cell>
          <cell r="E66">
            <v>3180</v>
          </cell>
          <cell r="F66">
            <v>2360</v>
          </cell>
          <cell r="G66">
            <v>0</v>
          </cell>
        </row>
        <row r="67">
          <cell r="A67">
            <v>100001</v>
          </cell>
          <cell r="B67">
            <v>5700</v>
          </cell>
          <cell r="C67">
            <v>4880</v>
          </cell>
          <cell r="D67">
            <v>4060</v>
          </cell>
          <cell r="E67">
            <v>3240</v>
          </cell>
          <cell r="F67">
            <v>2420</v>
          </cell>
          <cell r="G67">
            <v>0</v>
          </cell>
        </row>
        <row r="68">
          <cell r="A68">
            <v>100501</v>
          </cell>
          <cell r="B68">
            <v>5760</v>
          </cell>
          <cell r="C68">
            <v>4940</v>
          </cell>
          <cell r="D68">
            <v>4120</v>
          </cell>
          <cell r="E68">
            <v>3300</v>
          </cell>
          <cell r="F68">
            <v>2480</v>
          </cell>
          <cell r="G68">
            <v>0</v>
          </cell>
        </row>
      </sheetData>
      <sheetData sheetId="2"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17280</v>
          </cell>
          <cell r="B4">
            <v>260</v>
          </cell>
          <cell r="C4">
            <v>907</v>
          </cell>
        </row>
        <row r="5">
          <cell r="A5">
            <v>17400</v>
          </cell>
          <cell r="B5">
            <v>261</v>
          </cell>
          <cell r="C5">
            <v>914</v>
          </cell>
        </row>
        <row r="6">
          <cell r="A6">
            <v>18300</v>
          </cell>
          <cell r="B6">
            <v>275</v>
          </cell>
          <cell r="C6">
            <v>961</v>
          </cell>
        </row>
        <row r="7">
          <cell r="A7">
            <v>19200</v>
          </cell>
          <cell r="B7">
            <v>288</v>
          </cell>
          <cell r="C7">
            <v>1008</v>
          </cell>
        </row>
        <row r="8">
          <cell r="A8">
            <v>20100</v>
          </cell>
          <cell r="B8">
            <v>301</v>
          </cell>
          <cell r="C8">
            <v>1056</v>
          </cell>
        </row>
        <row r="9">
          <cell r="A9">
            <v>21000</v>
          </cell>
          <cell r="B9">
            <v>315</v>
          </cell>
          <cell r="C9">
            <v>1103</v>
          </cell>
        </row>
        <row r="10">
          <cell r="A10">
            <v>21900</v>
          </cell>
          <cell r="B10">
            <v>329</v>
          </cell>
          <cell r="C10">
            <v>1149</v>
          </cell>
        </row>
        <row r="11">
          <cell r="A11">
            <v>22800</v>
          </cell>
          <cell r="B11">
            <v>342</v>
          </cell>
          <cell r="C11">
            <v>1197</v>
          </cell>
        </row>
        <row r="12">
          <cell r="A12">
            <v>24000</v>
          </cell>
          <cell r="B12">
            <v>360</v>
          </cell>
          <cell r="C12">
            <v>1260</v>
          </cell>
        </row>
        <row r="13">
          <cell r="A13">
            <v>25200</v>
          </cell>
          <cell r="B13">
            <v>378</v>
          </cell>
          <cell r="C13">
            <v>1323</v>
          </cell>
        </row>
        <row r="14">
          <cell r="A14">
            <v>26400</v>
          </cell>
          <cell r="B14">
            <v>396</v>
          </cell>
          <cell r="C14">
            <v>1386</v>
          </cell>
        </row>
        <row r="15">
          <cell r="A15">
            <v>27600</v>
          </cell>
          <cell r="B15">
            <v>414</v>
          </cell>
          <cell r="C15">
            <v>1449</v>
          </cell>
        </row>
        <row r="16">
          <cell r="A16">
            <v>28800</v>
          </cell>
          <cell r="B16">
            <v>432</v>
          </cell>
          <cell r="C16">
            <v>1512</v>
          </cell>
        </row>
        <row r="17">
          <cell r="A17">
            <v>30300</v>
          </cell>
          <cell r="B17">
            <v>455</v>
          </cell>
          <cell r="C17">
            <v>1591</v>
          </cell>
        </row>
        <row r="18">
          <cell r="A18">
            <v>31800</v>
          </cell>
          <cell r="B18">
            <v>477</v>
          </cell>
          <cell r="C18">
            <v>1670</v>
          </cell>
        </row>
        <row r="19">
          <cell r="A19">
            <v>33300</v>
          </cell>
          <cell r="B19">
            <v>500</v>
          </cell>
          <cell r="C19">
            <v>1748</v>
          </cell>
        </row>
        <row r="20">
          <cell r="A20">
            <v>34800</v>
          </cell>
          <cell r="B20">
            <v>522</v>
          </cell>
          <cell r="C20">
            <v>1827</v>
          </cell>
        </row>
        <row r="21">
          <cell r="A21">
            <v>36300</v>
          </cell>
          <cell r="B21">
            <v>545</v>
          </cell>
          <cell r="C21">
            <v>1906</v>
          </cell>
        </row>
        <row r="22">
          <cell r="A22">
            <v>38200</v>
          </cell>
          <cell r="B22">
            <v>573</v>
          </cell>
          <cell r="C22">
            <v>2005</v>
          </cell>
        </row>
        <row r="23">
          <cell r="A23">
            <v>40100</v>
          </cell>
          <cell r="B23">
            <v>601</v>
          </cell>
          <cell r="C23">
            <v>2106</v>
          </cell>
        </row>
        <row r="24">
          <cell r="A24">
            <v>42000</v>
          </cell>
          <cell r="B24">
            <v>630</v>
          </cell>
          <cell r="C24">
            <v>2205</v>
          </cell>
        </row>
        <row r="25">
          <cell r="A25">
            <v>43900</v>
          </cell>
          <cell r="B25">
            <v>659</v>
          </cell>
          <cell r="C25">
            <v>2304</v>
          </cell>
        </row>
      </sheetData>
      <sheetData sheetId="3">
        <row r="6">
          <cell r="C6">
            <v>17280</v>
          </cell>
          <cell r="D6">
            <v>268</v>
          </cell>
          <cell r="E6">
            <v>32</v>
          </cell>
          <cell r="F6">
            <v>236</v>
          </cell>
          <cell r="G6">
            <v>472</v>
          </cell>
          <cell r="H6">
            <v>708</v>
          </cell>
          <cell r="I6">
            <v>944</v>
          </cell>
        </row>
        <row r="7">
          <cell r="C7">
            <v>17400</v>
          </cell>
          <cell r="D7">
            <v>270</v>
          </cell>
          <cell r="E7">
            <v>32</v>
          </cell>
          <cell r="F7">
            <v>238</v>
          </cell>
          <cell r="G7">
            <v>476</v>
          </cell>
          <cell r="H7">
            <v>714</v>
          </cell>
          <cell r="I7">
            <v>952</v>
          </cell>
        </row>
        <row r="8">
          <cell r="C8">
            <v>18300</v>
          </cell>
          <cell r="D8">
            <v>284</v>
          </cell>
          <cell r="E8">
            <v>34</v>
          </cell>
          <cell r="F8">
            <v>250</v>
          </cell>
          <cell r="G8">
            <v>500</v>
          </cell>
          <cell r="H8">
            <v>750</v>
          </cell>
          <cell r="I8">
            <v>1000</v>
          </cell>
        </row>
        <row r="9">
          <cell r="C9">
            <v>19200</v>
          </cell>
          <cell r="D9">
            <v>298</v>
          </cell>
          <cell r="E9">
            <v>36</v>
          </cell>
          <cell r="F9">
            <v>262</v>
          </cell>
          <cell r="G9">
            <v>524</v>
          </cell>
          <cell r="H9">
            <v>786</v>
          </cell>
          <cell r="I9">
            <v>1048</v>
          </cell>
        </row>
        <row r="10">
          <cell r="C10">
            <v>20100</v>
          </cell>
          <cell r="D10">
            <v>312</v>
          </cell>
          <cell r="E10">
            <v>38</v>
          </cell>
          <cell r="F10">
            <v>274</v>
          </cell>
          <cell r="G10">
            <v>548</v>
          </cell>
          <cell r="H10">
            <v>822</v>
          </cell>
          <cell r="I10">
            <v>1096</v>
          </cell>
        </row>
        <row r="11">
          <cell r="C11">
            <v>21000</v>
          </cell>
          <cell r="D11">
            <v>326</v>
          </cell>
          <cell r="E11">
            <v>39</v>
          </cell>
          <cell r="F11">
            <v>287</v>
          </cell>
          <cell r="G11">
            <v>574</v>
          </cell>
          <cell r="H11">
            <v>861</v>
          </cell>
          <cell r="I11">
            <v>1148</v>
          </cell>
        </row>
        <row r="12">
          <cell r="C12">
            <v>21900</v>
          </cell>
          <cell r="D12">
            <v>340</v>
          </cell>
          <cell r="E12">
            <v>41</v>
          </cell>
          <cell r="F12">
            <v>299</v>
          </cell>
          <cell r="G12">
            <v>598</v>
          </cell>
          <cell r="H12">
            <v>897</v>
          </cell>
          <cell r="I12">
            <v>1196</v>
          </cell>
        </row>
        <row r="13">
          <cell r="C13">
            <v>22800</v>
          </cell>
          <cell r="D13">
            <v>354</v>
          </cell>
          <cell r="E13">
            <v>43</v>
          </cell>
          <cell r="F13">
            <v>311</v>
          </cell>
          <cell r="G13">
            <v>622</v>
          </cell>
          <cell r="H13">
            <v>933</v>
          </cell>
          <cell r="I13">
            <v>1244</v>
          </cell>
        </row>
        <row r="14">
          <cell r="C14">
            <v>24000</v>
          </cell>
          <cell r="D14">
            <v>372</v>
          </cell>
          <cell r="E14">
            <v>44</v>
          </cell>
          <cell r="F14">
            <v>328</v>
          </cell>
          <cell r="G14">
            <v>656</v>
          </cell>
          <cell r="H14">
            <v>984</v>
          </cell>
          <cell r="I14">
            <v>1312</v>
          </cell>
        </row>
        <row r="15">
          <cell r="C15">
            <v>25200</v>
          </cell>
          <cell r="D15">
            <v>391</v>
          </cell>
          <cell r="E15">
            <v>47</v>
          </cell>
          <cell r="F15">
            <v>344</v>
          </cell>
          <cell r="G15">
            <v>688</v>
          </cell>
          <cell r="H15">
            <v>1032</v>
          </cell>
          <cell r="I15">
            <v>1376</v>
          </cell>
        </row>
        <row r="16">
          <cell r="C16">
            <v>26400</v>
          </cell>
          <cell r="D16">
            <v>409</v>
          </cell>
          <cell r="E16">
            <v>49</v>
          </cell>
          <cell r="F16">
            <v>360</v>
          </cell>
          <cell r="G16">
            <v>720</v>
          </cell>
          <cell r="H16">
            <v>1080</v>
          </cell>
          <cell r="I16">
            <v>1440</v>
          </cell>
        </row>
        <row r="17">
          <cell r="C17">
            <v>27600</v>
          </cell>
          <cell r="D17">
            <v>428</v>
          </cell>
          <cell r="E17">
            <v>51</v>
          </cell>
          <cell r="F17">
            <v>377</v>
          </cell>
          <cell r="G17">
            <v>754</v>
          </cell>
          <cell r="H17">
            <v>1131</v>
          </cell>
          <cell r="I17">
            <v>1508</v>
          </cell>
        </row>
        <row r="18">
          <cell r="C18">
            <v>28800</v>
          </cell>
          <cell r="D18">
            <v>447</v>
          </cell>
          <cell r="E18">
            <v>54</v>
          </cell>
          <cell r="F18">
            <v>393</v>
          </cell>
          <cell r="G18">
            <v>786</v>
          </cell>
          <cell r="H18">
            <v>1179</v>
          </cell>
          <cell r="I18">
            <v>1572</v>
          </cell>
        </row>
        <row r="19">
          <cell r="C19">
            <v>30300</v>
          </cell>
          <cell r="D19">
            <v>470</v>
          </cell>
          <cell r="E19">
            <v>56</v>
          </cell>
          <cell r="F19">
            <v>414</v>
          </cell>
          <cell r="G19">
            <v>828</v>
          </cell>
          <cell r="H19">
            <v>1242</v>
          </cell>
          <cell r="I19">
            <v>1656</v>
          </cell>
        </row>
        <row r="20">
          <cell r="C20">
            <v>31800</v>
          </cell>
          <cell r="D20">
            <v>493</v>
          </cell>
          <cell r="E20">
            <v>59</v>
          </cell>
          <cell r="F20">
            <v>434</v>
          </cell>
          <cell r="G20">
            <v>868</v>
          </cell>
          <cell r="H20">
            <v>1302</v>
          </cell>
          <cell r="I20">
            <v>1736</v>
          </cell>
        </row>
        <row r="21">
          <cell r="C21">
            <v>33300</v>
          </cell>
          <cell r="D21">
            <v>516</v>
          </cell>
          <cell r="E21">
            <v>61</v>
          </cell>
          <cell r="F21">
            <v>455</v>
          </cell>
          <cell r="G21">
            <v>910</v>
          </cell>
          <cell r="H21">
            <v>1365</v>
          </cell>
          <cell r="I21">
            <v>1820</v>
          </cell>
        </row>
        <row r="22">
          <cell r="C22">
            <v>34800</v>
          </cell>
          <cell r="D22">
            <v>540</v>
          </cell>
          <cell r="E22">
            <v>65</v>
          </cell>
          <cell r="F22">
            <v>475</v>
          </cell>
          <cell r="G22">
            <v>950</v>
          </cell>
          <cell r="H22">
            <v>1425</v>
          </cell>
          <cell r="I22">
            <v>1900</v>
          </cell>
        </row>
        <row r="23">
          <cell r="C23">
            <v>36300</v>
          </cell>
          <cell r="D23">
            <v>563</v>
          </cell>
          <cell r="E23">
            <v>68</v>
          </cell>
          <cell r="F23">
            <v>495</v>
          </cell>
          <cell r="G23">
            <v>990</v>
          </cell>
          <cell r="H23">
            <v>1485</v>
          </cell>
          <cell r="I23">
            <v>1980</v>
          </cell>
        </row>
        <row r="24">
          <cell r="C24">
            <v>38200</v>
          </cell>
          <cell r="D24">
            <v>592</v>
          </cell>
          <cell r="E24">
            <v>71</v>
          </cell>
          <cell r="F24">
            <v>521</v>
          </cell>
          <cell r="G24">
            <v>1042</v>
          </cell>
          <cell r="H24">
            <v>1563</v>
          </cell>
          <cell r="I24">
            <v>2084</v>
          </cell>
        </row>
        <row r="25">
          <cell r="C25">
            <v>40100</v>
          </cell>
          <cell r="D25">
            <v>622</v>
          </cell>
          <cell r="E25">
            <v>75</v>
          </cell>
          <cell r="F25">
            <v>547</v>
          </cell>
          <cell r="G25">
            <v>1094</v>
          </cell>
          <cell r="H25">
            <v>1641</v>
          </cell>
          <cell r="I25">
            <v>2188</v>
          </cell>
        </row>
        <row r="26">
          <cell r="C26">
            <v>42000</v>
          </cell>
          <cell r="D26">
            <v>651</v>
          </cell>
          <cell r="E26">
            <v>16</v>
          </cell>
          <cell r="F26">
            <v>635</v>
          </cell>
          <cell r="G26">
            <v>1270</v>
          </cell>
          <cell r="H26">
            <v>1905</v>
          </cell>
          <cell r="I26">
            <v>2540</v>
          </cell>
        </row>
        <row r="27">
          <cell r="C27">
            <v>43900</v>
          </cell>
          <cell r="D27">
            <v>681</v>
          </cell>
          <cell r="E27">
            <v>16</v>
          </cell>
          <cell r="F27">
            <v>665</v>
          </cell>
          <cell r="G27">
            <v>1330</v>
          </cell>
          <cell r="H27">
            <v>1995</v>
          </cell>
          <cell r="I27">
            <v>2660</v>
          </cell>
        </row>
        <row r="28">
          <cell r="C28">
            <v>45800</v>
          </cell>
          <cell r="D28">
            <v>710</v>
          </cell>
          <cell r="E28">
            <v>17</v>
          </cell>
          <cell r="F28">
            <v>693</v>
          </cell>
          <cell r="G28">
            <v>1386</v>
          </cell>
          <cell r="H28">
            <v>2079</v>
          </cell>
          <cell r="I28">
            <v>2772</v>
          </cell>
        </row>
        <row r="29">
          <cell r="C29">
            <v>48200</v>
          </cell>
          <cell r="D29">
            <v>748</v>
          </cell>
          <cell r="E29">
            <v>18</v>
          </cell>
          <cell r="F29">
            <v>730</v>
          </cell>
          <cell r="G29">
            <v>1460</v>
          </cell>
          <cell r="H29">
            <v>2190</v>
          </cell>
          <cell r="I29">
            <v>2920</v>
          </cell>
        </row>
        <row r="30">
          <cell r="C30">
            <v>50600</v>
          </cell>
          <cell r="D30">
            <v>785</v>
          </cell>
          <cell r="E30">
            <v>19</v>
          </cell>
          <cell r="F30">
            <v>766</v>
          </cell>
          <cell r="G30">
            <v>1532</v>
          </cell>
          <cell r="H30">
            <v>2298</v>
          </cell>
          <cell r="I30">
            <v>3064</v>
          </cell>
        </row>
        <row r="31">
          <cell r="C31">
            <v>53000</v>
          </cell>
          <cell r="D31">
            <v>822</v>
          </cell>
          <cell r="E31">
            <v>0</v>
          </cell>
          <cell r="F31">
            <v>822</v>
          </cell>
          <cell r="G31">
            <v>1644</v>
          </cell>
          <cell r="H31">
            <v>2466</v>
          </cell>
          <cell r="I31">
            <v>3288</v>
          </cell>
        </row>
        <row r="32">
          <cell r="C32">
            <v>55400</v>
          </cell>
          <cell r="D32">
            <v>859</v>
          </cell>
          <cell r="E32">
            <v>0</v>
          </cell>
          <cell r="F32">
            <v>859</v>
          </cell>
          <cell r="G32">
            <v>1718</v>
          </cell>
          <cell r="H32">
            <v>2577</v>
          </cell>
          <cell r="I32">
            <v>3436</v>
          </cell>
        </row>
        <row r="33">
          <cell r="C33">
            <v>57800</v>
          </cell>
          <cell r="D33">
            <v>896</v>
          </cell>
          <cell r="E33">
            <v>0</v>
          </cell>
          <cell r="F33">
            <v>896</v>
          </cell>
          <cell r="G33">
            <v>1792</v>
          </cell>
          <cell r="H33">
            <v>2688</v>
          </cell>
          <cell r="I33">
            <v>3584</v>
          </cell>
        </row>
        <row r="34">
          <cell r="C34">
            <v>60800</v>
          </cell>
          <cell r="D34">
            <v>943</v>
          </cell>
          <cell r="E34">
            <v>0</v>
          </cell>
          <cell r="F34">
            <v>943</v>
          </cell>
          <cell r="G34">
            <v>1886</v>
          </cell>
          <cell r="H34">
            <v>2829</v>
          </cell>
          <cell r="I34">
            <v>3772</v>
          </cell>
        </row>
        <row r="35">
          <cell r="C35">
            <v>63800</v>
          </cell>
          <cell r="D35">
            <v>990</v>
          </cell>
          <cell r="E35">
            <v>0</v>
          </cell>
          <cell r="F35">
            <v>990</v>
          </cell>
          <cell r="G35">
            <v>1980</v>
          </cell>
          <cell r="H35">
            <v>2970</v>
          </cell>
          <cell r="I35">
            <v>3960</v>
          </cell>
        </row>
        <row r="36">
          <cell r="C36">
            <v>66800</v>
          </cell>
          <cell r="D36">
            <v>1036</v>
          </cell>
          <cell r="E36">
            <v>0</v>
          </cell>
          <cell r="F36">
            <v>1036</v>
          </cell>
          <cell r="G36">
            <v>2072</v>
          </cell>
          <cell r="H36">
            <v>3108</v>
          </cell>
          <cell r="I36">
            <v>4144</v>
          </cell>
        </row>
        <row r="37">
          <cell r="C37">
            <v>69800</v>
          </cell>
          <cell r="D37">
            <v>1083</v>
          </cell>
          <cell r="E37">
            <v>0</v>
          </cell>
          <cell r="F37">
            <v>1083</v>
          </cell>
          <cell r="G37">
            <v>2166</v>
          </cell>
          <cell r="H37">
            <v>3249</v>
          </cell>
          <cell r="I37">
            <v>4332</v>
          </cell>
        </row>
        <row r="38">
          <cell r="C38">
            <v>72800</v>
          </cell>
          <cell r="D38">
            <v>1129</v>
          </cell>
          <cell r="E38">
            <v>0</v>
          </cell>
          <cell r="F38">
            <v>1129</v>
          </cell>
          <cell r="G38">
            <v>2258</v>
          </cell>
          <cell r="H38">
            <v>3387</v>
          </cell>
          <cell r="I38">
            <v>4516</v>
          </cell>
        </row>
        <row r="39">
          <cell r="C39">
            <v>76500</v>
          </cell>
          <cell r="D39">
            <v>1187</v>
          </cell>
          <cell r="E39">
            <v>0</v>
          </cell>
          <cell r="F39">
            <v>1187</v>
          </cell>
          <cell r="G39">
            <v>2374</v>
          </cell>
          <cell r="H39">
            <v>3561</v>
          </cell>
          <cell r="I39">
            <v>4748</v>
          </cell>
        </row>
        <row r="40">
          <cell r="C40">
            <v>80200</v>
          </cell>
          <cell r="D40">
            <v>1244</v>
          </cell>
          <cell r="E40">
            <v>0</v>
          </cell>
          <cell r="F40">
            <v>1244</v>
          </cell>
          <cell r="G40">
            <v>2488</v>
          </cell>
          <cell r="H40">
            <v>3732</v>
          </cell>
          <cell r="I40">
            <v>4976</v>
          </cell>
        </row>
        <row r="41">
          <cell r="C41">
            <v>83900</v>
          </cell>
          <cell r="D41">
            <v>1301</v>
          </cell>
          <cell r="E41">
            <v>0</v>
          </cell>
          <cell r="F41">
            <v>1301</v>
          </cell>
          <cell r="G41">
            <v>2602</v>
          </cell>
          <cell r="H41">
            <v>3903</v>
          </cell>
          <cell r="I41">
            <v>5204</v>
          </cell>
        </row>
        <row r="42">
          <cell r="C42">
            <v>87600</v>
          </cell>
          <cell r="D42">
            <v>1359</v>
          </cell>
          <cell r="E42">
            <v>0</v>
          </cell>
          <cell r="F42">
            <v>1359</v>
          </cell>
          <cell r="G42">
            <v>2718</v>
          </cell>
          <cell r="H42">
            <v>4077</v>
          </cell>
          <cell r="I42">
            <v>5436</v>
          </cell>
        </row>
        <row r="43">
          <cell r="C43">
            <v>92100</v>
          </cell>
          <cell r="D43">
            <v>1428</v>
          </cell>
          <cell r="E43">
            <v>0</v>
          </cell>
          <cell r="F43">
            <v>1428</v>
          </cell>
          <cell r="G43">
            <v>2856</v>
          </cell>
          <cell r="H43">
            <v>4284</v>
          </cell>
          <cell r="I43">
            <v>5712</v>
          </cell>
        </row>
        <row r="44">
          <cell r="C44">
            <v>96600</v>
          </cell>
          <cell r="D44">
            <v>1498</v>
          </cell>
          <cell r="E44">
            <v>0</v>
          </cell>
          <cell r="F44">
            <v>1498</v>
          </cell>
          <cell r="G44">
            <v>2996</v>
          </cell>
          <cell r="H44">
            <v>4494</v>
          </cell>
          <cell r="I44">
            <v>5992</v>
          </cell>
        </row>
        <row r="45">
          <cell r="C45">
            <v>101100</v>
          </cell>
          <cell r="D45">
            <v>1568</v>
          </cell>
          <cell r="E45">
            <v>0</v>
          </cell>
          <cell r="F45">
            <v>1568</v>
          </cell>
          <cell r="G45">
            <v>3136</v>
          </cell>
          <cell r="H45">
            <v>4704</v>
          </cell>
          <cell r="I45">
            <v>6272</v>
          </cell>
        </row>
        <row r="46">
          <cell r="C46">
            <v>105600</v>
          </cell>
          <cell r="D46">
            <v>1638</v>
          </cell>
          <cell r="E46">
            <v>0</v>
          </cell>
          <cell r="F46">
            <v>1638</v>
          </cell>
          <cell r="G46">
            <v>3276</v>
          </cell>
          <cell r="H46">
            <v>4914</v>
          </cell>
          <cell r="I46">
            <v>6552</v>
          </cell>
        </row>
        <row r="47">
          <cell r="C47">
            <v>110100</v>
          </cell>
          <cell r="D47">
            <v>1708</v>
          </cell>
          <cell r="E47">
            <v>0</v>
          </cell>
          <cell r="F47">
            <v>1708</v>
          </cell>
          <cell r="G47">
            <v>3416</v>
          </cell>
          <cell r="H47">
            <v>5124</v>
          </cell>
          <cell r="I47">
            <v>6832</v>
          </cell>
        </row>
        <row r="48">
          <cell r="C48">
            <v>115500</v>
          </cell>
          <cell r="D48">
            <v>1791</v>
          </cell>
          <cell r="E48">
            <v>0</v>
          </cell>
          <cell r="F48">
            <v>1791</v>
          </cell>
          <cell r="G48">
            <v>3582</v>
          </cell>
          <cell r="H48">
            <v>5373</v>
          </cell>
          <cell r="I48">
            <v>7164</v>
          </cell>
        </row>
        <row r="49">
          <cell r="C49">
            <v>120900</v>
          </cell>
          <cell r="D49">
            <v>1875</v>
          </cell>
          <cell r="E49">
            <v>0</v>
          </cell>
          <cell r="F49">
            <v>1875</v>
          </cell>
          <cell r="G49">
            <v>3750</v>
          </cell>
          <cell r="H49">
            <v>5625</v>
          </cell>
          <cell r="I49">
            <v>7500</v>
          </cell>
        </row>
        <row r="50">
          <cell r="C50">
            <v>126300</v>
          </cell>
          <cell r="D50">
            <v>1959</v>
          </cell>
          <cell r="E50">
            <v>0</v>
          </cell>
          <cell r="F50">
            <v>1959</v>
          </cell>
          <cell r="G50">
            <v>3918</v>
          </cell>
          <cell r="H50">
            <v>5877</v>
          </cell>
          <cell r="I50">
            <v>7836</v>
          </cell>
        </row>
        <row r="51">
          <cell r="C51">
            <v>131700</v>
          </cell>
          <cell r="D51">
            <v>2043</v>
          </cell>
          <cell r="E51">
            <v>0</v>
          </cell>
          <cell r="F51">
            <v>2043</v>
          </cell>
          <cell r="G51">
            <v>4086</v>
          </cell>
          <cell r="H51">
            <v>6129</v>
          </cell>
          <cell r="I51">
            <v>8172</v>
          </cell>
        </row>
        <row r="52">
          <cell r="C52">
            <v>137100</v>
          </cell>
          <cell r="D52">
            <v>2126</v>
          </cell>
          <cell r="E52">
            <v>0</v>
          </cell>
          <cell r="F52">
            <v>2126</v>
          </cell>
          <cell r="G52">
            <v>4252</v>
          </cell>
          <cell r="H52">
            <v>6378</v>
          </cell>
          <cell r="I52">
            <v>8504</v>
          </cell>
        </row>
        <row r="53">
          <cell r="C53">
            <v>142500</v>
          </cell>
          <cell r="D53">
            <v>2210</v>
          </cell>
          <cell r="E53">
            <v>0</v>
          </cell>
          <cell r="F53">
            <v>2210</v>
          </cell>
          <cell r="G53">
            <v>4420</v>
          </cell>
          <cell r="H53">
            <v>6630</v>
          </cell>
          <cell r="I53">
            <v>8840</v>
          </cell>
        </row>
        <row r="54">
          <cell r="C54">
            <v>147900</v>
          </cell>
          <cell r="D54">
            <v>2294</v>
          </cell>
          <cell r="E54">
            <v>0</v>
          </cell>
          <cell r="F54">
            <v>2294</v>
          </cell>
          <cell r="G54">
            <v>4588</v>
          </cell>
          <cell r="H54">
            <v>6882</v>
          </cell>
          <cell r="I54">
            <v>9176</v>
          </cell>
        </row>
        <row r="55">
          <cell r="C55">
            <v>150000</v>
          </cell>
          <cell r="D55">
            <v>2327</v>
          </cell>
          <cell r="E55">
            <v>0</v>
          </cell>
          <cell r="F55">
            <v>2327</v>
          </cell>
          <cell r="G55">
            <v>4654</v>
          </cell>
          <cell r="H55">
            <v>6981</v>
          </cell>
          <cell r="I55">
            <v>9308</v>
          </cell>
        </row>
        <row r="56">
          <cell r="C56">
            <v>156400</v>
          </cell>
          <cell r="D56">
            <v>2426</v>
          </cell>
          <cell r="E56">
            <v>0</v>
          </cell>
          <cell r="F56">
            <v>2426</v>
          </cell>
          <cell r="G56">
            <v>4852</v>
          </cell>
          <cell r="H56">
            <v>7278</v>
          </cell>
          <cell r="I56">
            <v>9704</v>
          </cell>
        </row>
        <row r="57">
          <cell r="C57">
            <v>162800</v>
          </cell>
          <cell r="D57">
            <v>2525</v>
          </cell>
          <cell r="E57">
            <v>0</v>
          </cell>
          <cell r="F57">
            <v>2525</v>
          </cell>
          <cell r="G57">
            <v>5050</v>
          </cell>
          <cell r="H57">
            <v>7575</v>
          </cell>
          <cell r="I57">
            <v>10100</v>
          </cell>
        </row>
        <row r="58">
          <cell r="C58">
            <v>169200</v>
          </cell>
          <cell r="D58">
            <v>2624</v>
          </cell>
          <cell r="E58">
            <v>0</v>
          </cell>
          <cell r="F58">
            <v>2624</v>
          </cell>
          <cell r="G58">
            <v>5248</v>
          </cell>
          <cell r="H58">
            <v>7872</v>
          </cell>
          <cell r="I58">
            <v>10496</v>
          </cell>
        </row>
        <row r="59">
          <cell r="C59">
            <v>175600</v>
          </cell>
          <cell r="D59">
            <v>2724</v>
          </cell>
          <cell r="E59">
            <v>0</v>
          </cell>
          <cell r="F59">
            <v>2724</v>
          </cell>
          <cell r="G59">
            <v>5448</v>
          </cell>
          <cell r="H59">
            <v>8172</v>
          </cell>
          <cell r="I59">
            <v>10896</v>
          </cell>
        </row>
        <row r="60">
          <cell r="C60">
            <v>182000</v>
          </cell>
          <cell r="D60">
            <v>2823</v>
          </cell>
          <cell r="E60">
            <v>0</v>
          </cell>
          <cell r="F60">
            <v>2823</v>
          </cell>
          <cell r="G60">
            <v>5646</v>
          </cell>
          <cell r="H60">
            <v>8469</v>
          </cell>
          <cell r="I60">
            <v>11292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C9" sqref="C9"/>
    </sheetView>
  </sheetViews>
  <sheetFormatPr defaultRowHeight="16.5"/>
  <sheetData>
    <row r="2" spans="1:1" s="137" customFormat="1">
      <c r="A2" s="136" t="s">
        <v>233</v>
      </c>
    </row>
    <row r="3" spans="1:1" s="137" customFormat="1">
      <c r="A3" s="136" t="s">
        <v>234</v>
      </c>
    </row>
    <row r="4" spans="1:1" s="137" customFormat="1">
      <c r="A4" s="136" t="s">
        <v>235</v>
      </c>
    </row>
    <row r="5" spans="1:1" s="137" customFormat="1">
      <c r="A5" s="136" t="s">
        <v>236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2" topLeftCell="A3" activePane="bottomLeft" state="frozen"/>
      <selection pane="bottomLeft" activeCell="G3" sqref="G3"/>
    </sheetView>
  </sheetViews>
  <sheetFormatPr defaultRowHeight="16.5"/>
  <sheetData>
    <row r="1" spans="1:10" ht="2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">
      <c r="A2" s="122" t="s">
        <v>107</v>
      </c>
      <c r="B2" s="123" t="s">
        <v>108</v>
      </c>
      <c r="C2" s="122" t="s">
        <v>109</v>
      </c>
      <c r="D2" s="122" t="s">
        <v>110</v>
      </c>
      <c r="E2" s="123" t="s">
        <v>111</v>
      </c>
      <c r="F2" s="123" t="s">
        <v>112</v>
      </c>
      <c r="G2" s="123" t="s">
        <v>113</v>
      </c>
      <c r="H2" s="122" t="s">
        <v>114</v>
      </c>
      <c r="I2" s="122" t="s">
        <v>115</v>
      </c>
      <c r="J2" s="122" t="s">
        <v>116</v>
      </c>
    </row>
    <row r="3" spans="1:10">
      <c r="A3" s="19" t="s">
        <v>117</v>
      </c>
      <c r="B3" s="19">
        <v>36000</v>
      </c>
      <c r="C3">
        <v>3200</v>
      </c>
      <c r="D3">
        <f>SUM(B3:C3)</f>
        <v>39200</v>
      </c>
      <c r="E3">
        <f t="shared" ref="E3:E32" si="0">VLOOKUP(D3,所得稅額表,VLOOKUP(A3,員工基本資料,4,FALSE)+2,TRUE)</f>
        <v>0</v>
      </c>
      <c r="F3">
        <f t="shared" ref="F3:F32" si="1">VLOOKUP(D3,健保負擔表,VLOOKUP(A3,員工基本資料,5,FALSE)+4,TRUE)</f>
        <v>1563</v>
      </c>
      <c r="G3">
        <f t="shared" ref="G3:G32" si="2">VLOOKUP(D3, 勞保負擔表, 2, TRUE )</f>
        <v>573</v>
      </c>
      <c r="H3">
        <v>300</v>
      </c>
    </row>
    <row r="4" spans="1:10">
      <c r="A4" s="19" t="s">
        <v>118</v>
      </c>
      <c r="B4" s="19">
        <v>39540</v>
      </c>
      <c r="D4">
        <f t="shared" ref="D4:D32" si="3">SUM(B4:C4)</f>
        <v>39540</v>
      </c>
      <c r="E4">
        <f t="shared" si="0"/>
        <v>0</v>
      </c>
      <c r="F4">
        <f t="shared" si="1"/>
        <v>521</v>
      </c>
      <c r="G4">
        <f t="shared" si="2"/>
        <v>573</v>
      </c>
      <c r="H4">
        <v>800</v>
      </c>
    </row>
    <row r="5" spans="1:10">
      <c r="A5" s="19" t="s">
        <v>119</v>
      </c>
      <c r="B5" s="19">
        <v>26000</v>
      </c>
      <c r="D5">
        <f t="shared" si="3"/>
        <v>26000</v>
      </c>
      <c r="E5">
        <f t="shared" si="0"/>
        <v>0</v>
      </c>
      <c r="F5">
        <f t="shared" si="1"/>
        <v>344</v>
      </c>
      <c r="G5">
        <f t="shared" si="2"/>
        <v>378</v>
      </c>
    </row>
    <row r="6" spans="1:10">
      <c r="A6" s="19" t="s">
        <v>120</v>
      </c>
      <c r="B6" s="19">
        <v>33000</v>
      </c>
      <c r="C6">
        <v>450</v>
      </c>
      <c r="D6">
        <f t="shared" si="3"/>
        <v>33450</v>
      </c>
      <c r="E6">
        <f t="shared" si="0"/>
        <v>0</v>
      </c>
      <c r="F6">
        <f t="shared" si="1"/>
        <v>1365</v>
      </c>
      <c r="G6">
        <f t="shared" si="2"/>
        <v>500</v>
      </c>
    </row>
    <row r="7" spans="1:10">
      <c r="A7" s="19" t="s">
        <v>121</v>
      </c>
      <c r="B7" s="19">
        <v>40000</v>
      </c>
      <c r="D7">
        <f t="shared" si="3"/>
        <v>40000</v>
      </c>
      <c r="E7">
        <f t="shared" si="0"/>
        <v>0</v>
      </c>
      <c r="F7">
        <f t="shared" si="1"/>
        <v>1563</v>
      </c>
      <c r="G7">
        <f t="shared" si="2"/>
        <v>573</v>
      </c>
      <c r="H7">
        <v>300</v>
      </c>
    </row>
    <row r="8" spans="1:10">
      <c r="A8" s="19" t="s">
        <v>122</v>
      </c>
      <c r="B8" s="19">
        <v>55000</v>
      </c>
      <c r="C8">
        <v>5000</v>
      </c>
      <c r="D8">
        <f t="shared" si="3"/>
        <v>60000</v>
      </c>
      <c r="E8">
        <f t="shared" si="0"/>
        <v>0</v>
      </c>
      <c r="F8">
        <f t="shared" si="1"/>
        <v>2688</v>
      </c>
      <c r="G8">
        <f t="shared" si="2"/>
        <v>659</v>
      </c>
    </row>
    <row r="9" spans="1:10">
      <c r="A9" s="19" t="s">
        <v>123</v>
      </c>
      <c r="B9" s="19">
        <v>53000</v>
      </c>
      <c r="D9">
        <f t="shared" si="3"/>
        <v>53000</v>
      </c>
      <c r="E9">
        <f t="shared" si="0"/>
        <v>0</v>
      </c>
      <c r="F9">
        <f t="shared" si="1"/>
        <v>1644</v>
      </c>
      <c r="G9">
        <f t="shared" si="2"/>
        <v>659</v>
      </c>
      <c r="H9">
        <v>450</v>
      </c>
    </row>
    <row r="10" spans="1:10">
      <c r="A10" s="19" t="s">
        <v>124</v>
      </c>
      <c r="B10" s="19">
        <v>26400</v>
      </c>
      <c r="D10">
        <f t="shared" si="3"/>
        <v>26400</v>
      </c>
      <c r="E10">
        <f t="shared" si="0"/>
        <v>0</v>
      </c>
      <c r="F10">
        <f t="shared" si="1"/>
        <v>360</v>
      </c>
      <c r="G10">
        <f t="shared" si="2"/>
        <v>396</v>
      </c>
    </row>
    <row r="11" spans="1:10">
      <c r="A11" s="19" t="s">
        <v>125</v>
      </c>
      <c r="B11" s="19">
        <v>28540</v>
      </c>
      <c r="C11">
        <v>1800</v>
      </c>
      <c r="D11">
        <f t="shared" si="3"/>
        <v>30340</v>
      </c>
      <c r="E11">
        <f t="shared" si="0"/>
        <v>0</v>
      </c>
      <c r="F11">
        <f t="shared" si="1"/>
        <v>414</v>
      </c>
      <c r="G11">
        <f t="shared" si="2"/>
        <v>455</v>
      </c>
    </row>
    <row r="12" spans="1:10">
      <c r="A12" s="19" t="s">
        <v>126</v>
      </c>
      <c r="B12" s="19">
        <v>32000</v>
      </c>
      <c r="D12">
        <f t="shared" si="3"/>
        <v>32000</v>
      </c>
      <c r="E12">
        <f t="shared" si="0"/>
        <v>0</v>
      </c>
      <c r="F12">
        <f t="shared" si="1"/>
        <v>434</v>
      </c>
      <c r="G12">
        <f t="shared" si="2"/>
        <v>477</v>
      </c>
    </row>
    <row r="13" spans="1:10">
      <c r="A13" s="19" t="s">
        <v>127</v>
      </c>
      <c r="B13" s="19">
        <v>43000</v>
      </c>
      <c r="D13">
        <f t="shared" si="3"/>
        <v>43000</v>
      </c>
      <c r="E13">
        <f t="shared" si="0"/>
        <v>0</v>
      </c>
      <c r="F13">
        <f t="shared" si="1"/>
        <v>635</v>
      </c>
      <c r="G13">
        <f t="shared" si="2"/>
        <v>630</v>
      </c>
    </row>
    <row r="14" spans="1:10">
      <c r="A14" s="19" t="s">
        <v>128</v>
      </c>
      <c r="B14" s="19">
        <v>52000</v>
      </c>
      <c r="D14">
        <f t="shared" si="3"/>
        <v>52000</v>
      </c>
      <c r="E14">
        <f t="shared" si="0"/>
        <v>0</v>
      </c>
      <c r="F14">
        <f t="shared" si="1"/>
        <v>766</v>
      </c>
      <c r="G14">
        <f t="shared" si="2"/>
        <v>659</v>
      </c>
    </row>
    <row r="15" spans="1:10">
      <c r="A15" s="19" t="s">
        <v>129</v>
      </c>
      <c r="B15" s="19">
        <v>38500</v>
      </c>
      <c r="C15">
        <v>3450</v>
      </c>
      <c r="D15">
        <f t="shared" si="3"/>
        <v>41950</v>
      </c>
      <c r="E15">
        <f t="shared" si="0"/>
        <v>0</v>
      </c>
      <c r="F15">
        <f t="shared" si="1"/>
        <v>547</v>
      </c>
      <c r="G15">
        <f t="shared" si="2"/>
        <v>601</v>
      </c>
      <c r="H15">
        <v>780</v>
      </c>
    </row>
    <row r="16" spans="1:10">
      <c r="A16" s="19" t="s">
        <v>130</v>
      </c>
      <c r="B16" s="19">
        <v>48000</v>
      </c>
      <c r="D16">
        <f t="shared" si="3"/>
        <v>48000</v>
      </c>
      <c r="E16">
        <f t="shared" si="0"/>
        <v>0</v>
      </c>
      <c r="F16">
        <f t="shared" si="1"/>
        <v>1386</v>
      </c>
      <c r="G16">
        <f t="shared" si="2"/>
        <v>659</v>
      </c>
      <c r="H16">
        <v>300</v>
      </c>
    </row>
    <row r="17" spans="1:8">
      <c r="A17" s="19" t="s">
        <v>131</v>
      </c>
      <c r="B17" s="19">
        <v>29500</v>
      </c>
      <c r="C17">
        <v>2000</v>
      </c>
      <c r="D17">
        <f t="shared" si="3"/>
        <v>31500</v>
      </c>
      <c r="E17">
        <f t="shared" si="0"/>
        <v>0</v>
      </c>
      <c r="F17">
        <f t="shared" si="1"/>
        <v>414</v>
      </c>
      <c r="G17">
        <f t="shared" si="2"/>
        <v>455</v>
      </c>
      <c r="H17">
        <v>800</v>
      </c>
    </row>
    <row r="18" spans="1:8">
      <c r="A18" s="19" t="s">
        <v>132</v>
      </c>
      <c r="B18" s="19">
        <v>34260</v>
      </c>
      <c r="D18">
        <f t="shared" si="3"/>
        <v>34260</v>
      </c>
      <c r="E18">
        <f t="shared" si="0"/>
        <v>0</v>
      </c>
      <c r="F18">
        <f t="shared" si="1"/>
        <v>1365</v>
      </c>
      <c r="G18">
        <f t="shared" si="2"/>
        <v>500</v>
      </c>
    </row>
    <row r="19" spans="1:8">
      <c r="A19" s="19" t="s">
        <v>133</v>
      </c>
      <c r="B19" s="19">
        <v>38450</v>
      </c>
      <c r="D19">
        <f t="shared" si="3"/>
        <v>38450</v>
      </c>
      <c r="E19">
        <f t="shared" si="0"/>
        <v>0</v>
      </c>
      <c r="F19">
        <f t="shared" si="1"/>
        <v>521</v>
      </c>
      <c r="G19">
        <f t="shared" si="2"/>
        <v>573</v>
      </c>
    </row>
    <row r="20" spans="1:8">
      <c r="A20" s="19" t="s">
        <v>134</v>
      </c>
      <c r="B20" s="19">
        <v>38000</v>
      </c>
      <c r="D20">
        <f t="shared" si="3"/>
        <v>38000</v>
      </c>
      <c r="E20">
        <f t="shared" si="0"/>
        <v>0</v>
      </c>
      <c r="F20">
        <f t="shared" si="1"/>
        <v>495</v>
      </c>
      <c r="G20">
        <f t="shared" si="2"/>
        <v>545</v>
      </c>
    </row>
    <row r="21" spans="1:8">
      <c r="A21" s="19" t="s">
        <v>135</v>
      </c>
      <c r="B21" s="19">
        <v>62000</v>
      </c>
      <c r="C21">
        <v>780</v>
      </c>
      <c r="D21">
        <f t="shared" si="3"/>
        <v>62780</v>
      </c>
      <c r="E21">
        <f t="shared" si="0"/>
        <v>0</v>
      </c>
      <c r="F21">
        <f t="shared" si="1"/>
        <v>943</v>
      </c>
      <c r="G21">
        <f t="shared" si="2"/>
        <v>659</v>
      </c>
      <c r="H21">
        <v>430</v>
      </c>
    </row>
    <row r="22" spans="1:8">
      <c r="A22" s="19" t="s">
        <v>136</v>
      </c>
      <c r="B22" s="19">
        <v>42000</v>
      </c>
      <c r="D22">
        <f t="shared" si="3"/>
        <v>42000</v>
      </c>
      <c r="E22">
        <f t="shared" si="0"/>
        <v>0</v>
      </c>
      <c r="F22">
        <f t="shared" si="1"/>
        <v>635</v>
      </c>
      <c r="G22">
        <f t="shared" si="2"/>
        <v>630</v>
      </c>
    </row>
    <row r="23" spans="1:8">
      <c r="A23" s="19" t="s">
        <v>137</v>
      </c>
      <c r="B23" s="19">
        <v>41560</v>
      </c>
      <c r="D23">
        <f t="shared" si="3"/>
        <v>41560</v>
      </c>
      <c r="E23">
        <f t="shared" si="0"/>
        <v>0</v>
      </c>
      <c r="F23">
        <f t="shared" si="1"/>
        <v>547</v>
      </c>
      <c r="G23">
        <f t="shared" si="2"/>
        <v>601</v>
      </c>
    </row>
    <row r="24" spans="1:8">
      <c r="A24" s="19" t="s">
        <v>138</v>
      </c>
      <c r="B24" s="19">
        <v>24500</v>
      </c>
      <c r="D24">
        <f t="shared" si="3"/>
        <v>24500</v>
      </c>
      <c r="E24">
        <f t="shared" si="0"/>
        <v>0</v>
      </c>
      <c r="F24">
        <f t="shared" si="1"/>
        <v>328</v>
      </c>
      <c r="G24">
        <f t="shared" si="2"/>
        <v>360</v>
      </c>
    </row>
    <row r="25" spans="1:8">
      <c r="A25" s="19" t="s">
        <v>139</v>
      </c>
      <c r="B25" s="19">
        <v>76000</v>
      </c>
      <c r="C25">
        <v>2000</v>
      </c>
      <c r="D25">
        <f t="shared" si="3"/>
        <v>78000</v>
      </c>
      <c r="E25">
        <f t="shared" si="0"/>
        <v>2180</v>
      </c>
      <c r="F25">
        <f t="shared" si="1"/>
        <v>2374</v>
      </c>
      <c r="G25">
        <f t="shared" si="2"/>
        <v>659</v>
      </c>
      <c r="H25">
        <v>1200</v>
      </c>
    </row>
    <row r="26" spans="1:8">
      <c r="A26" s="19" t="s">
        <v>140</v>
      </c>
      <c r="B26" s="19">
        <v>33500</v>
      </c>
      <c r="D26">
        <f t="shared" si="3"/>
        <v>33500</v>
      </c>
      <c r="E26">
        <f t="shared" si="0"/>
        <v>0</v>
      </c>
      <c r="F26">
        <f t="shared" si="1"/>
        <v>455</v>
      </c>
      <c r="G26">
        <f t="shared" si="2"/>
        <v>500</v>
      </c>
    </row>
    <row r="27" spans="1:8">
      <c r="A27" s="19" t="s">
        <v>141</v>
      </c>
      <c r="B27" s="19">
        <v>77000</v>
      </c>
      <c r="D27">
        <f t="shared" si="3"/>
        <v>77000</v>
      </c>
      <c r="E27">
        <f t="shared" si="0"/>
        <v>2070</v>
      </c>
      <c r="F27">
        <f t="shared" si="1"/>
        <v>1187</v>
      </c>
      <c r="G27">
        <f t="shared" si="2"/>
        <v>659</v>
      </c>
      <c r="H27">
        <v>350</v>
      </c>
    </row>
    <row r="28" spans="1:8">
      <c r="A28" s="19" t="s">
        <v>142</v>
      </c>
      <c r="B28" s="19">
        <v>32000</v>
      </c>
      <c r="C28">
        <v>1000</v>
      </c>
      <c r="D28">
        <f t="shared" si="3"/>
        <v>33000</v>
      </c>
      <c r="E28">
        <f t="shared" si="0"/>
        <v>0</v>
      </c>
      <c r="F28">
        <f t="shared" si="1"/>
        <v>434</v>
      </c>
      <c r="G28">
        <f t="shared" si="2"/>
        <v>477</v>
      </c>
      <c r="H28">
        <v>800</v>
      </c>
    </row>
    <row r="29" spans="1:8">
      <c r="A29" s="19" t="s">
        <v>143</v>
      </c>
      <c r="B29" s="19">
        <v>52000</v>
      </c>
      <c r="D29">
        <f t="shared" si="3"/>
        <v>52000</v>
      </c>
      <c r="E29">
        <f t="shared" si="0"/>
        <v>0</v>
      </c>
      <c r="F29">
        <f t="shared" si="1"/>
        <v>766</v>
      </c>
      <c r="G29">
        <f t="shared" si="2"/>
        <v>659</v>
      </c>
    </row>
    <row r="30" spans="1:8">
      <c r="A30" s="19" t="s">
        <v>144</v>
      </c>
      <c r="B30" s="19">
        <v>38900</v>
      </c>
      <c r="D30">
        <f t="shared" si="3"/>
        <v>38900</v>
      </c>
      <c r="E30">
        <f t="shared" si="0"/>
        <v>0</v>
      </c>
      <c r="F30">
        <f t="shared" si="1"/>
        <v>1563</v>
      </c>
      <c r="G30">
        <f t="shared" si="2"/>
        <v>573</v>
      </c>
    </row>
    <row r="31" spans="1:8">
      <c r="A31" s="19" t="s">
        <v>145</v>
      </c>
      <c r="B31" s="19">
        <v>41000</v>
      </c>
      <c r="D31">
        <f t="shared" si="3"/>
        <v>41000</v>
      </c>
      <c r="E31">
        <f t="shared" si="0"/>
        <v>0</v>
      </c>
      <c r="F31">
        <f t="shared" si="1"/>
        <v>1641</v>
      </c>
      <c r="G31">
        <f t="shared" si="2"/>
        <v>601</v>
      </c>
      <c r="H31">
        <v>1200</v>
      </c>
    </row>
    <row r="32" spans="1:8">
      <c r="A32" s="19" t="s">
        <v>146</v>
      </c>
      <c r="B32" s="19">
        <v>43000</v>
      </c>
      <c r="C32">
        <v>1000</v>
      </c>
      <c r="D32">
        <f t="shared" si="3"/>
        <v>44000</v>
      </c>
      <c r="E32">
        <f t="shared" si="0"/>
        <v>0</v>
      </c>
      <c r="F32">
        <f t="shared" si="1"/>
        <v>665</v>
      </c>
      <c r="G32">
        <f t="shared" si="2"/>
        <v>659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09"/>
  <sheetViews>
    <sheetView workbookViewId="0">
      <pane ySplit="2" topLeftCell="A3" activePane="bottomLeft" state="frozen"/>
      <selection pane="bottomLeft" activeCell="E5" sqref="E5"/>
    </sheetView>
  </sheetViews>
  <sheetFormatPr defaultColWidth="8.875" defaultRowHeight="16.5"/>
  <cols>
    <col min="1" max="1" width="12.25" style="9" customWidth="1"/>
    <col min="2" max="2" width="9.5" style="9" customWidth="1"/>
    <col min="3" max="3" width="13.5" style="9" customWidth="1"/>
    <col min="4" max="4" width="11.875" style="9" customWidth="1"/>
    <col min="5" max="5" width="16.375" style="9" bestFit="1" customWidth="1"/>
    <col min="6" max="6" width="10.5" style="9" customWidth="1"/>
    <col min="7" max="16384" width="8.875" style="9"/>
  </cols>
  <sheetData>
    <row r="1" spans="1:6" ht="21">
      <c r="A1" s="138" t="s">
        <v>13</v>
      </c>
      <c r="B1" s="138"/>
      <c r="C1" s="138"/>
      <c r="D1" s="138"/>
      <c r="E1" s="138"/>
      <c r="F1" s="138"/>
    </row>
    <row r="2" spans="1:6">
      <c r="A2" s="11" t="s">
        <v>3</v>
      </c>
      <c r="B2" s="11" t="s">
        <v>4</v>
      </c>
      <c r="C2" s="11" t="s">
        <v>5</v>
      </c>
      <c r="D2" s="128" t="s">
        <v>6</v>
      </c>
      <c r="E2" s="11" t="s">
        <v>50</v>
      </c>
      <c r="F2" s="129" t="s">
        <v>7</v>
      </c>
    </row>
    <row r="3" spans="1:6">
      <c r="A3" s="19" t="s">
        <v>14</v>
      </c>
      <c r="B3" s="19" t="s">
        <v>44</v>
      </c>
      <c r="C3" s="8" t="s">
        <v>8</v>
      </c>
      <c r="D3" s="19">
        <v>2</v>
      </c>
      <c r="E3" s="7">
        <v>2</v>
      </c>
      <c r="F3" s="19">
        <v>36000</v>
      </c>
    </row>
    <row r="4" spans="1:6">
      <c r="A4" s="19" t="s">
        <v>15</v>
      </c>
      <c r="B4" s="19" t="s">
        <v>45</v>
      </c>
      <c r="C4" s="8" t="s">
        <v>9</v>
      </c>
      <c r="D4" s="19">
        <v>0</v>
      </c>
      <c r="E4" s="7">
        <v>0</v>
      </c>
      <c r="F4" s="19">
        <v>39540</v>
      </c>
    </row>
    <row r="5" spans="1:6">
      <c r="A5" s="19" t="s">
        <v>16</v>
      </c>
      <c r="B5" s="19" t="s">
        <v>45</v>
      </c>
      <c r="C5" s="8" t="s">
        <v>10</v>
      </c>
      <c r="D5" s="19">
        <v>1</v>
      </c>
      <c r="E5" s="7">
        <v>0</v>
      </c>
      <c r="F5" s="19">
        <v>26000</v>
      </c>
    </row>
    <row r="6" spans="1:6">
      <c r="A6" s="19" t="s">
        <v>17</v>
      </c>
      <c r="B6" s="19" t="s">
        <v>46</v>
      </c>
      <c r="C6" s="8" t="s">
        <v>12</v>
      </c>
      <c r="D6" s="19">
        <v>1</v>
      </c>
      <c r="E6" s="7">
        <v>2</v>
      </c>
      <c r="F6" s="19">
        <v>33000</v>
      </c>
    </row>
    <row r="7" spans="1:6">
      <c r="A7" s="19" t="s">
        <v>18</v>
      </c>
      <c r="B7" s="19" t="s">
        <v>44</v>
      </c>
      <c r="C7" s="8" t="s">
        <v>51</v>
      </c>
      <c r="D7" s="19">
        <v>2</v>
      </c>
      <c r="E7" s="7">
        <v>2</v>
      </c>
      <c r="F7" s="19">
        <v>40000</v>
      </c>
    </row>
    <row r="8" spans="1:6">
      <c r="A8" s="19" t="s">
        <v>19</v>
      </c>
      <c r="B8" s="19" t="s">
        <v>46</v>
      </c>
      <c r="C8" s="8" t="s">
        <v>52</v>
      </c>
      <c r="D8" s="19">
        <v>3</v>
      </c>
      <c r="E8" s="7">
        <v>2</v>
      </c>
      <c r="F8" s="19">
        <v>55000</v>
      </c>
    </row>
    <row r="9" spans="1:6">
      <c r="A9" s="19" t="s">
        <v>20</v>
      </c>
      <c r="B9" s="19" t="s">
        <v>45</v>
      </c>
      <c r="C9" s="8" t="s">
        <v>53</v>
      </c>
      <c r="D9" s="19">
        <v>3</v>
      </c>
      <c r="E9" s="7">
        <v>1</v>
      </c>
      <c r="F9" s="19">
        <v>53000</v>
      </c>
    </row>
    <row r="10" spans="1:6">
      <c r="A10" s="19" t="s">
        <v>21</v>
      </c>
      <c r="B10" s="19" t="s">
        <v>46</v>
      </c>
      <c r="C10" s="8" t="s">
        <v>54</v>
      </c>
      <c r="D10" s="19">
        <v>2</v>
      </c>
      <c r="E10" s="7">
        <v>0</v>
      </c>
      <c r="F10" s="19">
        <v>26400</v>
      </c>
    </row>
    <row r="11" spans="1:6">
      <c r="A11" s="19" t="s">
        <v>22</v>
      </c>
      <c r="B11" s="19" t="s">
        <v>47</v>
      </c>
      <c r="C11" s="8" t="s">
        <v>55</v>
      </c>
      <c r="D11" s="19">
        <v>1</v>
      </c>
      <c r="E11" s="7">
        <v>0</v>
      </c>
      <c r="F11" s="19">
        <v>28540</v>
      </c>
    </row>
    <row r="12" spans="1:6">
      <c r="A12" s="19" t="s">
        <v>23</v>
      </c>
      <c r="B12" s="19" t="s">
        <v>45</v>
      </c>
      <c r="C12" s="8" t="s">
        <v>56</v>
      </c>
      <c r="D12" s="19">
        <v>0</v>
      </c>
      <c r="E12" s="7">
        <v>0</v>
      </c>
      <c r="F12" s="19">
        <v>32000</v>
      </c>
    </row>
    <row r="13" spans="1:6">
      <c r="A13" s="19" t="s">
        <v>24</v>
      </c>
      <c r="B13" s="19" t="s">
        <v>47</v>
      </c>
      <c r="C13" s="8" t="s">
        <v>57</v>
      </c>
      <c r="D13" s="19">
        <v>0</v>
      </c>
      <c r="E13" s="7">
        <v>0</v>
      </c>
      <c r="F13" s="19">
        <v>43000</v>
      </c>
    </row>
    <row r="14" spans="1:6">
      <c r="A14" s="19" t="s">
        <v>25</v>
      </c>
      <c r="B14" s="19" t="s">
        <v>11</v>
      </c>
      <c r="C14" s="8" t="s">
        <v>58</v>
      </c>
      <c r="D14" s="19">
        <v>0</v>
      </c>
      <c r="E14" s="7">
        <v>0</v>
      </c>
      <c r="F14" s="19">
        <v>52000</v>
      </c>
    </row>
    <row r="15" spans="1:6">
      <c r="A15" s="19" t="s">
        <v>26</v>
      </c>
      <c r="B15" s="19" t="s">
        <v>48</v>
      </c>
      <c r="C15" s="8" t="s">
        <v>59</v>
      </c>
      <c r="D15" s="19">
        <v>2</v>
      </c>
      <c r="E15" s="7">
        <v>0</v>
      </c>
      <c r="F15" s="19">
        <v>38500</v>
      </c>
    </row>
    <row r="16" spans="1:6">
      <c r="A16" s="19" t="s">
        <v>27</v>
      </c>
      <c r="B16" s="19" t="s">
        <v>11</v>
      </c>
      <c r="C16" s="8" t="s">
        <v>60</v>
      </c>
      <c r="D16" s="19">
        <v>1</v>
      </c>
      <c r="E16" s="7">
        <v>1</v>
      </c>
      <c r="F16" s="19">
        <v>48000</v>
      </c>
    </row>
    <row r="17" spans="1:6">
      <c r="A17" s="19" t="s">
        <v>28</v>
      </c>
      <c r="B17" s="19" t="s">
        <v>48</v>
      </c>
      <c r="C17" s="8" t="s">
        <v>61</v>
      </c>
      <c r="D17" s="19">
        <v>0</v>
      </c>
      <c r="E17" s="7">
        <v>0</v>
      </c>
      <c r="F17" s="19">
        <v>29500</v>
      </c>
    </row>
    <row r="18" spans="1:6">
      <c r="A18" s="19" t="s">
        <v>29</v>
      </c>
      <c r="B18" s="19" t="s">
        <v>45</v>
      </c>
      <c r="C18" s="8" t="s">
        <v>62</v>
      </c>
      <c r="D18" s="19">
        <v>2</v>
      </c>
      <c r="E18" s="7">
        <v>2</v>
      </c>
      <c r="F18" s="19">
        <v>34260</v>
      </c>
    </row>
    <row r="19" spans="1:6">
      <c r="A19" s="19" t="s">
        <v>30</v>
      </c>
      <c r="B19" s="19" t="s">
        <v>47</v>
      </c>
      <c r="C19" s="8" t="s">
        <v>63</v>
      </c>
      <c r="D19" s="19">
        <v>1</v>
      </c>
      <c r="E19" s="7">
        <v>0</v>
      </c>
      <c r="F19" s="19">
        <v>38450</v>
      </c>
    </row>
    <row r="20" spans="1:6">
      <c r="A20" s="19" t="s">
        <v>31</v>
      </c>
      <c r="B20" s="19" t="s">
        <v>11</v>
      </c>
      <c r="C20" s="8" t="s">
        <v>64</v>
      </c>
      <c r="D20" s="19">
        <v>3</v>
      </c>
      <c r="E20" s="7">
        <v>0</v>
      </c>
      <c r="F20" s="19">
        <v>38000</v>
      </c>
    </row>
    <row r="21" spans="1:6">
      <c r="A21" s="19" t="s">
        <v>32</v>
      </c>
      <c r="B21" s="19" t="s">
        <v>46</v>
      </c>
      <c r="C21" s="8" t="s">
        <v>65</v>
      </c>
      <c r="D21" s="19">
        <v>0</v>
      </c>
      <c r="E21" s="7">
        <v>0</v>
      </c>
      <c r="F21" s="19">
        <v>62000</v>
      </c>
    </row>
    <row r="22" spans="1:6">
      <c r="A22" s="19" t="s">
        <v>33</v>
      </c>
      <c r="B22" s="19" t="s">
        <v>49</v>
      </c>
      <c r="C22" s="8" t="s">
        <v>66</v>
      </c>
      <c r="D22" s="19">
        <v>0</v>
      </c>
      <c r="E22" s="7">
        <v>0</v>
      </c>
      <c r="F22" s="19">
        <v>42000</v>
      </c>
    </row>
    <row r="23" spans="1:6">
      <c r="A23" s="19" t="s">
        <v>34</v>
      </c>
      <c r="B23" s="19" t="s">
        <v>47</v>
      </c>
      <c r="C23" s="8" t="s">
        <v>67</v>
      </c>
      <c r="D23" s="19">
        <v>0</v>
      </c>
      <c r="E23" s="7">
        <v>0</v>
      </c>
      <c r="F23" s="19">
        <v>41560</v>
      </c>
    </row>
    <row r="24" spans="1:6">
      <c r="A24" s="19" t="s">
        <v>35</v>
      </c>
      <c r="B24" s="19" t="s">
        <v>45</v>
      </c>
      <c r="C24" s="8" t="s">
        <v>68</v>
      </c>
      <c r="D24" s="19">
        <v>0</v>
      </c>
      <c r="E24" s="7">
        <v>0</v>
      </c>
      <c r="F24" s="19">
        <v>24500</v>
      </c>
    </row>
    <row r="25" spans="1:6">
      <c r="A25" s="19" t="s">
        <v>36</v>
      </c>
      <c r="B25" s="19" t="s">
        <v>49</v>
      </c>
      <c r="C25" s="8" t="s">
        <v>69</v>
      </c>
      <c r="D25" s="19">
        <v>1</v>
      </c>
      <c r="E25" s="7">
        <v>1</v>
      </c>
      <c r="F25" s="19">
        <v>76000</v>
      </c>
    </row>
    <row r="26" spans="1:6">
      <c r="A26" s="19" t="s">
        <v>37</v>
      </c>
      <c r="B26" s="19" t="s">
        <v>11</v>
      </c>
      <c r="C26" s="8" t="s">
        <v>70</v>
      </c>
      <c r="D26" s="19">
        <v>0</v>
      </c>
      <c r="E26" s="7">
        <v>0</v>
      </c>
      <c r="F26" s="19">
        <v>33500</v>
      </c>
    </row>
    <row r="27" spans="1:6">
      <c r="A27" s="19" t="s">
        <v>38</v>
      </c>
      <c r="B27" s="19" t="s">
        <v>49</v>
      </c>
      <c r="C27" s="8" t="s">
        <v>71</v>
      </c>
      <c r="D27" s="19">
        <v>1</v>
      </c>
      <c r="E27" s="7">
        <v>0</v>
      </c>
      <c r="F27" s="19">
        <v>77000</v>
      </c>
    </row>
    <row r="28" spans="1:6">
      <c r="A28" s="19" t="s">
        <v>39</v>
      </c>
      <c r="B28" s="19" t="s">
        <v>44</v>
      </c>
      <c r="C28" s="8" t="s">
        <v>72</v>
      </c>
      <c r="D28" s="19">
        <v>2</v>
      </c>
      <c r="E28" s="7">
        <v>0</v>
      </c>
      <c r="F28" s="19">
        <v>32000</v>
      </c>
    </row>
    <row r="29" spans="1:6">
      <c r="A29" s="19" t="s">
        <v>40</v>
      </c>
      <c r="B29" s="19" t="s">
        <v>49</v>
      </c>
      <c r="C29" s="8" t="s">
        <v>73</v>
      </c>
      <c r="D29" s="19">
        <v>1</v>
      </c>
      <c r="E29" s="7">
        <v>0</v>
      </c>
      <c r="F29" s="19">
        <v>52000</v>
      </c>
    </row>
    <row r="30" spans="1:6">
      <c r="A30" s="19" t="s">
        <v>41</v>
      </c>
      <c r="B30" s="19" t="s">
        <v>46</v>
      </c>
      <c r="C30" s="8" t="s">
        <v>74</v>
      </c>
      <c r="D30" s="19">
        <v>2</v>
      </c>
      <c r="E30" s="7">
        <v>2</v>
      </c>
      <c r="F30" s="19">
        <v>38900</v>
      </c>
    </row>
    <row r="31" spans="1:6">
      <c r="A31" s="19" t="s">
        <v>42</v>
      </c>
      <c r="B31" s="19" t="s">
        <v>44</v>
      </c>
      <c r="C31" s="8" t="s">
        <v>75</v>
      </c>
      <c r="D31" s="19">
        <v>3</v>
      </c>
      <c r="E31" s="7">
        <v>2</v>
      </c>
      <c r="F31" s="19">
        <v>41000</v>
      </c>
    </row>
    <row r="32" spans="1:6">
      <c r="A32" s="19" t="s">
        <v>43</v>
      </c>
      <c r="B32" s="19" t="s">
        <v>49</v>
      </c>
      <c r="C32" s="8" t="s">
        <v>76</v>
      </c>
      <c r="D32" s="19">
        <v>0</v>
      </c>
      <c r="E32" s="7">
        <v>0</v>
      </c>
      <c r="F32" s="19">
        <v>43000</v>
      </c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3:3">
      <c r="C81" s="10"/>
    </row>
    <row r="82" spans="3:3">
      <c r="C82" s="10"/>
    </row>
    <row r="83" spans="3:3">
      <c r="C83" s="10"/>
    </row>
    <row r="84" spans="3:3">
      <c r="C84" s="10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10"/>
    </row>
    <row r="93" spans="3:3">
      <c r="C93" s="10"/>
    </row>
    <row r="94" spans="3:3">
      <c r="C94" s="10"/>
    </row>
    <row r="95" spans="3:3">
      <c r="C95" s="10"/>
    </row>
    <row r="96" spans="3:3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0"/>
    </row>
    <row r="104" spans="3:3">
      <c r="C104" s="10"/>
    </row>
    <row r="105" spans="3:3">
      <c r="C105" s="10"/>
    </row>
    <row r="106" spans="3:3">
      <c r="C106" s="10"/>
    </row>
    <row r="107" spans="3:3">
      <c r="C107" s="10"/>
    </row>
    <row r="108" spans="3:3">
      <c r="C108" s="10"/>
    </row>
    <row r="109" spans="3:3">
      <c r="C109" s="10"/>
    </row>
  </sheetData>
  <mergeCells count="1">
    <mergeCell ref="A1:F1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83"/>
  <sheetViews>
    <sheetView workbookViewId="0">
      <pane ySplit="2" topLeftCell="A3" activePane="bottomLeft" state="frozen"/>
      <selection pane="bottomLeft" activeCell="D2" sqref="D2"/>
    </sheetView>
  </sheetViews>
  <sheetFormatPr defaultColWidth="9" defaultRowHeight="14.25"/>
  <cols>
    <col min="1" max="1" width="14" style="6" customWidth="1"/>
    <col min="2" max="7" width="8.875" style="6" customWidth="1"/>
    <col min="8" max="10" width="9" style="6" customWidth="1"/>
    <col min="11" max="16384" width="9" style="2"/>
  </cols>
  <sheetData>
    <row r="1" spans="1:10" s="13" customFormat="1" ht="17.25" thickBot="1">
      <c r="A1" s="14" t="s">
        <v>1</v>
      </c>
      <c r="B1" s="139" t="s">
        <v>0</v>
      </c>
      <c r="C1" s="139"/>
      <c r="D1" s="139"/>
      <c r="E1" s="139"/>
      <c r="F1" s="139"/>
      <c r="G1" s="140"/>
      <c r="H1" s="12"/>
      <c r="I1" s="12"/>
      <c r="J1" s="12"/>
    </row>
    <row r="2" spans="1:10" s="13" customFormat="1" ht="16.5">
      <c r="A2" s="15" t="s">
        <v>2</v>
      </c>
      <c r="B2" s="16">
        <v>0</v>
      </c>
      <c r="C2" s="17">
        <v>1</v>
      </c>
      <c r="D2" s="17">
        <v>2</v>
      </c>
      <c r="E2" s="17">
        <v>3</v>
      </c>
      <c r="F2" s="17">
        <v>4</v>
      </c>
      <c r="G2" s="18">
        <v>5</v>
      </c>
      <c r="H2" s="12"/>
      <c r="I2" s="12"/>
      <c r="J2" s="12"/>
    </row>
    <row r="3" spans="1:10" s="13" customFormat="1">
      <c r="A3" s="25">
        <v>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7">
        <v>0</v>
      </c>
      <c r="H3" s="12"/>
      <c r="I3" s="12"/>
      <c r="J3" s="12"/>
    </row>
    <row r="4" spans="1:10" s="13" customFormat="1">
      <c r="A4" s="113">
        <v>68501</v>
      </c>
      <c r="B4" s="26">
        <v>2010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  <c r="H4" s="12"/>
      <c r="I4" s="12"/>
      <c r="J4" s="12"/>
    </row>
    <row r="5" spans="1:10" s="13" customFormat="1">
      <c r="A5" s="113">
        <v>69001</v>
      </c>
      <c r="B5" s="26">
        <v>2040</v>
      </c>
      <c r="C5" s="26">
        <v>0</v>
      </c>
      <c r="D5" s="26">
        <v>0</v>
      </c>
      <c r="E5" s="26">
        <v>0</v>
      </c>
      <c r="F5" s="26">
        <v>0</v>
      </c>
      <c r="G5" s="27">
        <v>0</v>
      </c>
      <c r="H5" s="12"/>
      <c r="I5" s="12"/>
      <c r="J5" s="12"/>
    </row>
    <row r="6" spans="1:10">
      <c r="A6" s="113">
        <v>69501</v>
      </c>
      <c r="B6" s="26">
        <v>2060</v>
      </c>
      <c r="C6" s="26">
        <v>0</v>
      </c>
      <c r="D6" s="26">
        <v>0</v>
      </c>
      <c r="E6" s="26">
        <v>0</v>
      </c>
      <c r="F6" s="26">
        <v>0</v>
      </c>
      <c r="G6" s="27">
        <v>0</v>
      </c>
    </row>
    <row r="7" spans="1:10">
      <c r="A7" s="113">
        <v>70001</v>
      </c>
      <c r="B7" s="26">
        <v>2100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</row>
    <row r="8" spans="1:10">
      <c r="A8" s="113">
        <v>70501</v>
      </c>
      <c r="B8" s="26">
        <v>2160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</row>
    <row r="9" spans="1:10">
      <c r="A9" s="113">
        <v>71001</v>
      </c>
      <c r="B9" s="26">
        <v>2220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</row>
    <row r="10" spans="1:10">
      <c r="A10" s="113">
        <v>71501</v>
      </c>
      <c r="B10" s="26">
        <v>2280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</row>
    <row r="11" spans="1:10">
      <c r="A11" s="113">
        <v>72001</v>
      </c>
      <c r="B11" s="26">
        <v>2340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10">
      <c r="A12" s="113">
        <v>72501</v>
      </c>
      <c r="B12" s="26">
        <v>2400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</row>
    <row r="13" spans="1:10">
      <c r="A13" s="113">
        <v>73001</v>
      </c>
      <c r="B13" s="26">
        <v>2460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</row>
    <row r="14" spans="1:10">
      <c r="A14" s="113">
        <v>73501</v>
      </c>
      <c r="B14" s="26">
        <v>2520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10">
      <c r="A15" s="113">
        <v>74001</v>
      </c>
      <c r="B15" s="26">
        <v>2580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</row>
    <row r="16" spans="1:10">
      <c r="A16" s="113">
        <v>74501</v>
      </c>
      <c r="B16" s="26">
        <v>2640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</row>
    <row r="17" spans="1:7">
      <c r="A17" s="113">
        <v>75001</v>
      </c>
      <c r="B17" s="26">
        <v>2700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</row>
    <row r="18" spans="1:7">
      <c r="A18" s="113">
        <v>75501</v>
      </c>
      <c r="B18" s="26">
        <v>2760</v>
      </c>
      <c r="C18" s="26">
        <v>2020</v>
      </c>
      <c r="D18" s="26">
        <v>0</v>
      </c>
      <c r="E18" s="26">
        <v>0</v>
      </c>
      <c r="F18" s="26">
        <v>0</v>
      </c>
      <c r="G18" s="27">
        <v>0</v>
      </c>
    </row>
    <row r="19" spans="1:7">
      <c r="A19" s="113">
        <v>76001</v>
      </c>
      <c r="B19" s="26">
        <v>2820</v>
      </c>
      <c r="C19" s="26">
        <v>2050</v>
      </c>
      <c r="D19" s="26">
        <v>0</v>
      </c>
      <c r="E19" s="26">
        <v>0</v>
      </c>
      <c r="F19" s="26">
        <v>0</v>
      </c>
      <c r="G19" s="27">
        <v>0</v>
      </c>
    </row>
    <row r="20" spans="1:7">
      <c r="A20" s="113">
        <v>76501</v>
      </c>
      <c r="B20" s="26">
        <v>2880</v>
      </c>
      <c r="C20" s="26">
        <v>2070</v>
      </c>
      <c r="D20" s="26">
        <v>0</v>
      </c>
      <c r="E20" s="26">
        <v>0</v>
      </c>
      <c r="F20" s="26">
        <v>0</v>
      </c>
      <c r="G20" s="27">
        <v>0</v>
      </c>
    </row>
    <row r="21" spans="1:7">
      <c r="A21" s="113">
        <v>77001</v>
      </c>
      <c r="B21" s="26">
        <v>2940</v>
      </c>
      <c r="C21" s="26">
        <v>2120</v>
      </c>
      <c r="D21" s="26">
        <v>0</v>
      </c>
      <c r="E21" s="26">
        <v>0</v>
      </c>
      <c r="F21" s="26">
        <v>0</v>
      </c>
      <c r="G21" s="27">
        <v>0</v>
      </c>
    </row>
    <row r="22" spans="1:7">
      <c r="A22" s="113">
        <v>77501</v>
      </c>
      <c r="B22" s="26">
        <v>3000</v>
      </c>
      <c r="C22" s="26">
        <v>2180</v>
      </c>
      <c r="D22" s="26">
        <v>0</v>
      </c>
      <c r="E22" s="26">
        <v>0</v>
      </c>
      <c r="F22" s="26">
        <v>0</v>
      </c>
      <c r="G22" s="27">
        <v>0</v>
      </c>
    </row>
    <row r="23" spans="1:7">
      <c r="A23" s="113">
        <v>78001</v>
      </c>
      <c r="B23" s="26">
        <v>3060</v>
      </c>
      <c r="C23" s="26">
        <v>2240</v>
      </c>
      <c r="D23" s="26">
        <v>0</v>
      </c>
      <c r="E23" s="26">
        <v>0</v>
      </c>
      <c r="F23" s="26">
        <v>0</v>
      </c>
      <c r="G23" s="27">
        <v>0</v>
      </c>
    </row>
    <row r="24" spans="1:7">
      <c r="A24" s="113">
        <v>78501</v>
      </c>
      <c r="B24" s="26">
        <v>3120</v>
      </c>
      <c r="C24" s="26">
        <v>2300</v>
      </c>
      <c r="D24" s="26">
        <v>0</v>
      </c>
      <c r="E24" s="26">
        <v>0</v>
      </c>
      <c r="F24" s="26">
        <v>0</v>
      </c>
      <c r="G24" s="27">
        <v>0</v>
      </c>
    </row>
    <row r="25" spans="1:7">
      <c r="A25" s="113">
        <v>79001</v>
      </c>
      <c r="B25" s="26">
        <v>3180</v>
      </c>
      <c r="C25" s="26">
        <v>2360</v>
      </c>
      <c r="D25" s="26">
        <v>0</v>
      </c>
      <c r="E25" s="26">
        <v>0</v>
      </c>
      <c r="F25" s="26">
        <v>0</v>
      </c>
      <c r="G25" s="27">
        <v>0</v>
      </c>
    </row>
    <row r="26" spans="1:7">
      <c r="A26" s="113">
        <v>79501</v>
      </c>
      <c r="B26" s="26">
        <v>3240</v>
      </c>
      <c r="C26" s="26">
        <v>2420</v>
      </c>
      <c r="D26" s="26">
        <v>0</v>
      </c>
      <c r="E26" s="26">
        <v>0</v>
      </c>
      <c r="F26" s="26">
        <v>0</v>
      </c>
      <c r="G26" s="27">
        <v>0</v>
      </c>
    </row>
    <row r="27" spans="1:7">
      <c r="A27" s="113">
        <v>80001</v>
      </c>
      <c r="B27" s="26">
        <v>3300</v>
      </c>
      <c r="C27" s="26">
        <v>2480</v>
      </c>
      <c r="D27" s="26">
        <v>0</v>
      </c>
      <c r="E27" s="26">
        <v>0</v>
      </c>
      <c r="F27" s="26">
        <v>0</v>
      </c>
      <c r="G27" s="27">
        <v>0</v>
      </c>
    </row>
    <row r="28" spans="1:7">
      <c r="A28" s="113">
        <v>80501</v>
      </c>
      <c r="B28" s="26">
        <v>3360</v>
      </c>
      <c r="C28" s="26">
        <v>2540</v>
      </c>
      <c r="D28" s="26">
        <v>0</v>
      </c>
      <c r="E28" s="26">
        <v>0</v>
      </c>
      <c r="F28" s="26">
        <v>0</v>
      </c>
      <c r="G28" s="27">
        <v>0</v>
      </c>
    </row>
    <row r="29" spans="1:7">
      <c r="A29" s="113">
        <v>81001</v>
      </c>
      <c r="B29" s="26">
        <v>3420</v>
      </c>
      <c r="C29" s="26">
        <v>2600</v>
      </c>
      <c r="D29" s="26">
        <v>0</v>
      </c>
      <c r="E29" s="26">
        <v>0</v>
      </c>
      <c r="F29" s="26">
        <v>0</v>
      </c>
      <c r="G29" s="27">
        <v>0</v>
      </c>
    </row>
    <row r="30" spans="1:7">
      <c r="A30" s="113">
        <v>81501</v>
      </c>
      <c r="B30" s="26">
        <v>3480</v>
      </c>
      <c r="C30" s="26">
        <v>2660</v>
      </c>
      <c r="D30" s="26">
        <v>0</v>
      </c>
      <c r="E30" s="26">
        <v>0</v>
      </c>
      <c r="F30" s="26">
        <v>0</v>
      </c>
      <c r="G30" s="27">
        <v>0</v>
      </c>
    </row>
    <row r="31" spans="1:7">
      <c r="A31" s="113">
        <v>82001</v>
      </c>
      <c r="B31" s="26">
        <v>3540</v>
      </c>
      <c r="C31" s="26">
        <v>2720</v>
      </c>
      <c r="D31" s="26">
        <v>0</v>
      </c>
      <c r="E31" s="26">
        <v>0</v>
      </c>
      <c r="F31" s="26">
        <v>0</v>
      </c>
      <c r="G31" s="27">
        <v>0</v>
      </c>
    </row>
    <row r="32" spans="1:7">
      <c r="A32" s="113">
        <v>82501</v>
      </c>
      <c r="B32" s="26">
        <v>3600</v>
      </c>
      <c r="C32" s="26">
        <v>2780</v>
      </c>
      <c r="D32" s="26">
        <v>2030</v>
      </c>
      <c r="E32" s="26">
        <v>0</v>
      </c>
      <c r="F32" s="26">
        <v>0</v>
      </c>
      <c r="G32" s="27">
        <v>0</v>
      </c>
    </row>
    <row r="33" spans="1:7">
      <c r="A33" s="113">
        <v>83001</v>
      </c>
      <c r="B33" s="26">
        <v>3660</v>
      </c>
      <c r="C33" s="26">
        <v>2840</v>
      </c>
      <c r="D33" s="26">
        <v>2050</v>
      </c>
      <c r="E33" s="26">
        <v>0</v>
      </c>
      <c r="F33" s="26">
        <v>0</v>
      </c>
      <c r="G33" s="27">
        <v>0</v>
      </c>
    </row>
    <row r="34" spans="1:7">
      <c r="A34" s="113">
        <v>83501</v>
      </c>
      <c r="B34" s="26">
        <v>3720</v>
      </c>
      <c r="C34" s="26">
        <v>2900</v>
      </c>
      <c r="D34" s="26">
        <v>2080</v>
      </c>
      <c r="E34" s="26">
        <v>0</v>
      </c>
      <c r="F34" s="26">
        <v>0</v>
      </c>
      <c r="G34" s="27">
        <v>0</v>
      </c>
    </row>
    <row r="35" spans="1:7">
      <c r="A35" s="113">
        <v>84001</v>
      </c>
      <c r="B35" s="26">
        <v>3780</v>
      </c>
      <c r="C35" s="26">
        <v>2960</v>
      </c>
      <c r="D35" s="26">
        <v>2140</v>
      </c>
      <c r="E35" s="26">
        <v>0</v>
      </c>
      <c r="F35" s="26">
        <v>0</v>
      </c>
      <c r="G35" s="27">
        <v>0</v>
      </c>
    </row>
    <row r="36" spans="1:7">
      <c r="A36" s="113">
        <v>84501</v>
      </c>
      <c r="B36" s="26">
        <v>3840</v>
      </c>
      <c r="C36" s="26">
        <v>3020</v>
      </c>
      <c r="D36" s="26">
        <v>2200</v>
      </c>
      <c r="E36" s="26">
        <v>0</v>
      </c>
      <c r="F36" s="26">
        <v>0</v>
      </c>
      <c r="G36" s="27">
        <v>0</v>
      </c>
    </row>
    <row r="37" spans="1:7">
      <c r="A37" s="113">
        <v>85001</v>
      </c>
      <c r="B37" s="26">
        <v>3900</v>
      </c>
      <c r="C37" s="26">
        <v>3080</v>
      </c>
      <c r="D37" s="26">
        <v>2260</v>
      </c>
      <c r="E37" s="26">
        <v>0</v>
      </c>
      <c r="F37" s="26">
        <v>0</v>
      </c>
      <c r="G37" s="27">
        <v>0</v>
      </c>
    </row>
    <row r="38" spans="1:7">
      <c r="A38" s="113">
        <v>85501</v>
      </c>
      <c r="B38" s="26">
        <v>3960</v>
      </c>
      <c r="C38" s="26">
        <v>3140</v>
      </c>
      <c r="D38" s="26">
        <v>2320</v>
      </c>
      <c r="E38" s="26">
        <v>0</v>
      </c>
      <c r="F38" s="26">
        <v>0</v>
      </c>
      <c r="G38" s="27">
        <v>0</v>
      </c>
    </row>
    <row r="39" spans="1:7">
      <c r="A39" s="113">
        <v>86001</v>
      </c>
      <c r="B39" s="26">
        <v>4020</v>
      </c>
      <c r="C39" s="26">
        <v>3200</v>
      </c>
      <c r="D39" s="26">
        <v>2380</v>
      </c>
      <c r="E39" s="26">
        <v>0</v>
      </c>
      <c r="F39" s="26">
        <v>0</v>
      </c>
      <c r="G39" s="27">
        <v>0</v>
      </c>
    </row>
    <row r="40" spans="1:7">
      <c r="A40" s="113">
        <v>86501</v>
      </c>
      <c r="B40" s="26">
        <v>4080</v>
      </c>
      <c r="C40" s="26">
        <v>3260</v>
      </c>
      <c r="D40" s="26">
        <v>2440</v>
      </c>
      <c r="E40" s="26">
        <v>0</v>
      </c>
      <c r="F40" s="26">
        <v>0</v>
      </c>
      <c r="G40" s="27">
        <v>0</v>
      </c>
    </row>
    <row r="41" spans="1:7">
      <c r="A41" s="113">
        <v>87001</v>
      </c>
      <c r="B41" s="26">
        <v>4140</v>
      </c>
      <c r="C41" s="26">
        <v>3320</v>
      </c>
      <c r="D41" s="26">
        <v>2500</v>
      </c>
      <c r="E41" s="26">
        <v>0</v>
      </c>
      <c r="F41" s="26">
        <v>0</v>
      </c>
      <c r="G41" s="27">
        <v>0</v>
      </c>
    </row>
    <row r="42" spans="1:7">
      <c r="A42" s="113">
        <v>87501</v>
      </c>
      <c r="B42" s="26">
        <v>4200</v>
      </c>
      <c r="C42" s="26">
        <v>3380</v>
      </c>
      <c r="D42" s="26">
        <v>2560</v>
      </c>
      <c r="E42" s="26">
        <v>0</v>
      </c>
      <c r="F42" s="26">
        <v>0</v>
      </c>
      <c r="G42" s="27">
        <v>0</v>
      </c>
    </row>
    <row r="43" spans="1:7">
      <c r="A43" s="113">
        <v>88001</v>
      </c>
      <c r="B43" s="26">
        <v>4260</v>
      </c>
      <c r="C43" s="26">
        <v>3440</v>
      </c>
      <c r="D43" s="26">
        <v>2620</v>
      </c>
      <c r="E43" s="26">
        <v>0</v>
      </c>
      <c r="F43" s="26">
        <v>0</v>
      </c>
      <c r="G43" s="27">
        <v>0</v>
      </c>
    </row>
    <row r="44" spans="1:7">
      <c r="A44" s="113">
        <v>88501</v>
      </c>
      <c r="B44" s="26">
        <v>4320</v>
      </c>
      <c r="C44" s="26">
        <v>3500</v>
      </c>
      <c r="D44" s="26">
        <v>2680</v>
      </c>
      <c r="E44" s="26">
        <v>0</v>
      </c>
      <c r="F44" s="26">
        <v>0</v>
      </c>
      <c r="G44" s="27">
        <v>0</v>
      </c>
    </row>
    <row r="45" spans="1:7">
      <c r="A45" s="113">
        <v>89001</v>
      </c>
      <c r="B45" s="26">
        <v>4380</v>
      </c>
      <c r="C45" s="26">
        <v>3560</v>
      </c>
      <c r="D45" s="26">
        <v>2740</v>
      </c>
      <c r="E45" s="26">
        <v>2010</v>
      </c>
      <c r="F45" s="26">
        <v>0</v>
      </c>
      <c r="G45" s="27">
        <v>0</v>
      </c>
    </row>
    <row r="46" spans="1:7">
      <c r="A46" s="113">
        <v>89501</v>
      </c>
      <c r="B46" s="26">
        <v>4440</v>
      </c>
      <c r="C46" s="26">
        <v>3620</v>
      </c>
      <c r="D46" s="26">
        <v>2800</v>
      </c>
      <c r="E46" s="26">
        <v>2040</v>
      </c>
      <c r="F46" s="26">
        <v>0</v>
      </c>
      <c r="G46" s="27">
        <v>0</v>
      </c>
    </row>
    <row r="47" spans="1:7">
      <c r="A47" s="113">
        <v>90001</v>
      </c>
      <c r="B47" s="26">
        <v>4500</v>
      </c>
      <c r="C47" s="26">
        <v>3680</v>
      </c>
      <c r="D47" s="26">
        <v>2860</v>
      </c>
      <c r="E47" s="26">
        <v>2060</v>
      </c>
      <c r="F47" s="26">
        <v>0</v>
      </c>
      <c r="G47" s="27">
        <v>0</v>
      </c>
    </row>
    <row r="48" spans="1:7">
      <c r="A48" s="113">
        <v>90501</v>
      </c>
      <c r="B48" s="26">
        <v>4560</v>
      </c>
      <c r="C48" s="26">
        <v>3740</v>
      </c>
      <c r="D48" s="26">
        <v>2920</v>
      </c>
      <c r="E48" s="26">
        <v>2100</v>
      </c>
      <c r="F48" s="26">
        <v>0</v>
      </c>
      <c r="G48" s="27">
        <v>0</v>
      </c>
    </row>
    <row r="49" spans="1:7">
      <c r="A49" s="113">
        <v>91001</v>
      </c>
      <c r="B49" s="26">
        <v>4620</v>
      </c>
      <c r="C49" s="26">
        <v>3800</v>
      </c>
      <c r="D49" s="26">
        <v>2980</v>
      </c>
      <c r="E49" s="26">
        <v>2160</v>
      </c>
      <c r="F49" s="26">
        <v>0</v>
      </c>
      <c r="G49" s="27">
        <v>0</v>
      </c>
    </row>
    <row r="50" spans="1:7">
      <c r="A50" s="113">
        <v>91501</v>
      </c>
      <c r="B50" s="26">
        <v>4680</v>
      </c>
      <c r="C50" s="26">
        <v>3860</v>
      </c>
      <c r="D50" s="26">
        <v>3040</v>
      </c>
      <c r="E50" s="26">
        <v>2220</v>
      </c>
      <c r="F50" s="26">
        <v>0</v>
      </c>
      <c r="G50" s="27">
        <v>0</v>
      </c>
    </row>
    <row r="51" spans="1:7">
      <c r="A51" s="113">
        <v>92001</v>
      </c>
      <c r="B51" s="26">
        <v>4740</v>
      </c>
      <c r="C51" s="26">
        <v>3920</v>
      </c>
      <c r="D51" s="26">
        <v>3100</v>
      </c>
      <c r="E51" s="26">
        <v>2280</v>
      </c>
      <c r="F51" s="26">
        <v>0</v>
      </c>
      <c r="G51" s="27">
        <v>0</v>
      </c>
    </row>
    <row r="52" spans="1:7">
      <c r="A52" s="113">
        <v>92501</v>
      </c>
      <c r="B52" s="26">
        <v>4800</v>
      </c>
      <c r="C52" s="26">
        <v>3980</v>
      </c>
      <c r="D52" s="26">
        <v>3160</v>
      </c>
      <c r="E52" s="26">
        <v>2340</v>
      </c>
      <c r="F52" s="26">
        <v>0</v>
      </c>
      <c r="G52" s="27">
        <v>0</v>
      </c>
    </row>
    <row r="53" spans="1:7">
      <c r="A53" s="113">
        <v>93001</v>
      </c>
      <c r="B53" s="26">
        <v>4860</v>
      </c>
      <c r="C53" s="26">
        <v>4040</v>
      </c>
      <c r="D53" s="26">
        <v>3220</v>
      </c>
      <c r="E53" s="26">
        <v>2400</v>
      </c>
      <c r="F53" s="26">
        <v>0</v>
      </c>
      <c r="G53" s="27">
        <v>0</v>
      </c>
    </row>
    <row r="54" spans="1:7">
      <c r="A54" s="113">
        <v>93501</v>
      </c>
      <c r="B54" s="26">
        <v>4920</v>
      </c>
      <c r="C54" s="26">
        <v>4100</v>
      </c>
      <c r="D54" s="26">
        <v>3280</v>
      </c>
      <c r="E54" s="26">
        <v>2460</v>
      </c>
      <c r="F54" s="26">
        <v>0</v>
      </c>
      <c r="G54" s="27">
        <v>0</v>
      </c>
    </row>
    <row r="55" spans="1:7">
      <c r="A55" s="113">
        <v>94001</v>
      </c>
      <c r="B55" s="26">
        <v>4980</v>
      </c>
      <c r="C55" s="26">
        <v>4160</v>
      </c>
      <c r="D55" s="26">
        <v>3340</v>
      </c>
      <c r="E55" s="26">
        <v>2520</v>
      </c>
      <c r="F55" s="26">
        <v>0</v>
      </c>
      <c r="G55" s="27">
        <v>0</v>
      </c>
    </row>
    <row r="56" spans="1:7">
      <c r="A56" s="113">
        <v>94501</v>
      </c>
      <c r="B56" s="26">
        <v>5040</v>
      </c>
      <c r="C56" s="26">
        <v>4220</v>
      </c>
      <c r="D56" s="26">
        <v>3400</v>
      </c>
      <c r="E56" s="26">
        <v>2580</v>
      </c>
      <c r="F56" s="26">
        <v>0</v>
      </c>
      <c r="G56" s="27">
        <v>0</v>
      </c>
    </row>
    <row r="57" spans="1:7">
      <c r="A57" s="113">
        <v>95001</v>
      </c>
      <c r="B57" s="26">
        <v>5100</v>
      </c>
      <c r="C57" s="26">
        <v>4280</v>
      </c>
      <c r="D57" s="26">
        <v>3460</v>
      </c>
      <c r="E57" s="26">
        <v>2640</v>
      </c>
      <c r="F57" s="26">
        <v>0</v>
      </c>
      <c r="G57" s="27">
        <v>0</v>
      </c>
    </row>
    <row r="58" spans="1:7">
      <c r="A58" s="113">
        <v>95501</v>
      </c>
      <c r="B58" s="26">
        <v>5160</v>
      </c>
      <c r="C58" s="26">
        <v>4340</v>
      </c>
      <c r="D58" s="26">
        <v>3520</v>
      </c>
      <c r="E58" s="26">
        <v>2700</v>
      </c>
      <c r="F58" s="26">
        <v>0</v>
      </c>
      <c r="G58" s="27">
        <v>0</v>
      </c>
    </row>
    <row r="59" spans="1:7">
      <c r="A59" s="113">
        <v>96001</v>
      </c>
      <c r="B59" s="26">
        <v>5220</v>
      </c>
      <c r="C59" s="26">
        <v>4400</v>
      </c>
      <c r="D59" s="26">
        <v>3580</v>
      </c>
      <c r="E59" s="26">
        <v>2760</v>
      </c>
      <c r="F59" s="26">
        <v>2020</v>
      </c>
      <c r="G59" s="27">
        <v>0</v>
      </c>
    </row>
    <row r="60" spans="1:7">
      <c r="A60" s="113">
        <v>96501</v>
      </c>
      <c r="B60" s="26">
        <v>5280</v>
      </c>
      <c r="C60" s="26">
        <v>4460</v>
      </c>
      <c r="D60" s="26">
        <v>3640</v>
      </c>
      <c r="E60" s="26">
        <v>2820</v>
      </c>
      <c r="F60" s="26">
        <v>2050</v>
      </c>
      <c r="G60" s="27">
        <v>0</v>
      </c>
    </row>
    <row r="61" spans="1:7">
      <c r="A61" s="113">
        <v>97001</v>
      </c>
      <c r="B61" s="26">
        <v>5340</v>
      </c>
      <c r="C61" s="26">
        <v>4520</v>
      </c>
      <c r="D61" s="26">
        <v>3700</v>
      </c>
      <c r="E61" s="26">
        <v>2880</v>
      </c>
      <c r="F61" s="26">
        <v>2070</v>
      </c>
      <c r="G61" s="27">
        <v>0</v>
      </c>
    </row>
    <row r="62" spans="1:7">
      <c r="A62" s="113">
        <v>97501</v>
      </c>
      <c r="B62" s="26">
        <v>5400</v>
      </c>
      <c r="C62" s="26">
        <v>4580</v>
      </c>
      <c r="D62" s="26">
        <v>3760</v>
      </c>
      <c r="E62" s="26">
        <v>2940</v>
      </c>
      <c r="F62" s="26">
        <v>2120</v>
      </c>
      <c r="G62" s="27">
        <v>0</v>
      </c>
    </row>
    <row r="63" spans="1:7">
      <c r="A63" s="113">
        <v>98001</v>
      </c>
      <c r="B63" s="26">
        <v>5460</v>
      </c>
      <c r="C63" s="26">
        <v>4640</v>
      </c>
      <c r="D63" s="26">
        <v>3820</v>
      </c>
      <c r="E63" s="26">
        <v>3000</v>
      </c>
      <c r="F63" s="26">
        <v>2180</v>
      </c>
      <c r="G63" s="27">
        <v>0</v>
      </c>
    </row>
    <row r="64" spans="1:7">
      <c r="A64" s="113">
        <v>98501</v>
      </c>
      <c r="B64" s="26">
        <v>5520</v>
      </c>
      <c r="C64" s="26">
        <v>4700</v>
      </c>
      <c r="D64" s="26">
        <v>3880</v>
      </c>
      <c r="E64" s="26">
        <v>3060</v>
      </c>
      <c r="F64" s="26">
        <v>2240</v>
      </c>
      <c r="G64" s="27">
        <v>0</v>
      </c>
    </row>
    <row r="65" spans="1:7">
      <c r="A65" s="113">
        <v>99001</v>
      </c>
      <c r="B65" s="26">
        <v>5580</v>
      </c>
      <c r="C65" s="26">
        <v>4760</v>
      </c>
      <c r="D65" s="26">
        <v>3940</v>
      </c>
      <c r="E65" s="26">
        <v>3120</v>
      </c>
      <c r="F65" s="26">
        <v>2300</v>
      </c>
      <c r="G65" s="27">
        <v>0</v>
      </c>
    </row>
    <row r="66" spans="1:7">
      <c r="A66" s="113">
        <v>99501</v>
      </c>
      <c r="B66" s="26">
        <v>5640</v>
      </c>
      <c r="C66" s="26">
        <v>4820</v>
      </c>
      <c r="D66" s="26">
        <v>4000</v>
      </c>
      <c r="E66" s="26">
        <v>3180</v>
      </c>
      <c r="F66" s="26">
        <v>2360</v>
      </c>
      <c r="G66" s="27">
        <v>0</v>
      </c>
    </row>
    <row r="67" spans="1:7">
      <c r="A67" s="113">
        <v>100001</v>
      </c>
      <c r="B67" s="26">
        <v>5700</v>
      </c>
      <c r="C67" s="26">
        <v>4880</v>
      </c>
      <c r="D67" s="26">
        <v>4060</v>
      </c>
      <c r="E67" s="26">
        <v>3240</v>
      </c>
      <c r="F67" s="26">
        <v>2420</v>
      </c>
      <c r="G67" s="27">
        <v>0</v>
      </c>
    </row>
    <row r="68" spans="1:7">
      <c r="A68" s="113">
        <v>100501</v>
      </c>
      <c r="B68" s="26">
        <v>5760</v>
      </c>
      <c r="C68" s="26">
        <v>4940</v>
      </c>
      <c r="D68" s="26">
        <v>4120</v>
      </c>
      <c r="E68" s="26">
        <v>3300</v>
      </c>
      <c r="F68" s="26">
        <v>2480</v>
      </c>
      <c r="G68" s="27">
        <v>0</v>
      </c>
    </row>
    <row r="69" spans="1:7">
      <c r="A69" s="31"/>
    </row>
    <row r="70" spans="1:7">
      <c r="A70" s="31"/>
    </row>
    <row r="71" spans="1:7">
      <c r="A71" s="31"/>
    </row>
    <row r="72" spans="1:7">
      <c r="A72" s="31"/>
    </row>
    <row r="73" spans="1:7">
      <c r="A73" s="31"/>
    </row>
    <row r="74" spans="1:7">
      <c r="A74" s="31"/>
    </row>
    <row r="75" spans="1:7">
      <c r="A75" s="31"/>
    </row>
    <row r="76" spans="1:7">
      <c r="A76" s="31"/>
    </row>
    <row r="77" spans="1:7">
      <c r="A77" s="31"/>
    </row>
    <row r="78" spans="1:7">
      <c r="A78" s="31"/>
    </row>
    <row r="79" spans="1:7">
      <c r="A79" s="31"/>
    </row>
    <row r="80" spans="1:7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  <row r="203" spans="1:1">
      <c r="A203" s="31"/>
    </row>
    <row r="204" spans="1:1">
      <c r="A204" s="31"/>
    </row>
    <row r="205" spans="1:1">
      <c r="A205" s="31"/>
    </row>
    <row r="206" spans="1:1">
      <c r="A206" s="31"/>
    </row>
    <row r="207" spans="1:1">
      <c r="A207" s="31"/>
    </row>
    <row r="208" spans="1:1">
      <c r="A208" s="31"/>
    </row>
    <row r="209" spans="1:1">
      <c r="A209" s="31"/>
    </row>
    <row r="210" spans="1:1">
      <c r="A210" s="31"/>
    </row>
    <row r="211" spans="1:1">
      <c r="A211" s="31"/>
    </row>
    <row r="212" spans="1:1">
      <c r="A212" s="31"/>
    </row>
    <row r="213" spans="1:1">
      <c r="A213" s="31"/>
    </row>
    <row r="214" spans="1:1">
      <c r="A214" s="31"/>
    </row>
    <row r="215" spans="1:1">
      <c r="A215" s="31"/>
    </row>
    <row r="216" spans="1:1">
      <c r="A216" s="31"/>
    </row>
    <row r="217" spans="1:1">
      <c r="A217" s="31"/>
    </row>
    <row r="218" spans="1:1">
      <c r="A218" s="31"/>
    </row>
    <row r="219" spans="1:1">
      <c r="A219" s="31"/>
    </row>
    <row r="220" spans="1:1">
      <c r="A220" s="31"/>
    </row>
    <row r="221" spans="1:1">
      <c r="A221" s="31"/>
    </row>
    <row r="222" spans="1:1">
      <c r="A222" s="31"/>
    </row>
    <row r="223" spans="1:1">
      <c r="A223" s="31"/>
    </row>
    <row r="224" spans="1:1">
      <c r="A224" s="31"/>
    </row>
    <row r="225" spans="1:1">
      <c r="A225" s="31"/>
    </row>
    <row r="226" spans="1:1">
      <c r="A226" s="31"/>
    </row>
    <row r="227" spans="1:1">
      <c r="A227" s="31"/>
    </row>
    <row r="228" spans="1:1">
      <c r="A228" s="31"/>
    </row>
    <row r="229" spans="1:1">
      <c r="A229" s="31"/>
    </row>
    <row r="230" spans="1:1">
      <c r="A230" s="31"/>
    </row>
    <row r="231" spans="1:1">
      <c r="A231" s="31"/>
    </row>
    <row r="232" spans="1:1">
      <c r="A232" s="31"/>
    </row>
    <row r="233" spans="1:1">
      <c r="A233" s="31"/>
    </row>
    <row r="234" spans="1:1">
      <c r="A234" s="31"/>
    </row>
    <row r="235" spans="1:1">
      <c r="A235" s="31"/>
    </row>
    <row r="236" spans="1:1">
      <c r="A236" s="31"/>
    </row>
    <row r="237" spans="1:1">
      <c r="A237" s="31"/>
    </row>
    <row r="238" spans="1:1">
      <c r="A238" s="31"/>
    </row>
    <row r="239" spans="1:1">
      <c r="A239" s="31"/>
    </row>
    <row r="240" spans="1:1">
      <c r="A240" s="31"/>
    </row>
    <row r="241" spans="1:1">
      <c r="A241" s="31"/>
    </row>
    <row r="242" spans="1:1">
      <c r="A242" s="31"/>
    </row>
    <row r="243" spans="1:1">
      <c r="A243" s="31"/>
    </row>
    <row r="244" spans="1:1">
      <c r="A244" s="31"/>
    </row>
    <row r="245" spans="1:1">
      <c r="A245" s="31"/>
    </row>
    <row r="246" spans="1:1">
      <c r="A246" s="31"/>
    </row>
    <row r="247" spans="1:1">
      <c r="A247" s="31"/>
    </row>
    <row r="248" spans="1:1">
      <c r="A248" s="31"/>
    </row>
    <row r="249" spans="1:1">
      <c r="A249" s="31"/>
    </row>
    <row r="250" spans="1:1">
      <c r="A250" s="31"/>
    </row>
    <row r="251" spans="1:1">
      <c r="A251" s="31"/>
    </row>
    <row r="252" spans="1:1">
      <c r="A252" s="31"/>
    </row>
    <row r="253" spans="1:1">
      <c r="A253" s="31"/>
    </row>
    <row r="254" spans="1:1">
      <c r="A254" s="31"/>
    </row>
    <row r="255" spans="1:1">
      <c r="A255" s="31"/>
    </row>
    <row r="256" spans="1:1">
      <c r="A256" s="31"/>
    </row>
    <row r="257" spans="1:1">
      <c r="A257" s="31"/>
    </row>
    <row r="258" spans="1:1">
      <c r="A258" s="31"/>
    </row>
    <row r="259" spans="1:1">
      <c r="A259" s="31"/>
    </row>
    <row r="260" spans="1:1">
      <c r="A260" s="31"/>
    </row>
    <row r="261" spans="1:1">
      <c r="A261" s="31"/>
    </row>
    <row r="262" spans="1:1">
      <c r="A262" s="31"/>
    </row>
    <row r="263" spans="1:1">
      <c r="A263" s="31"/>
    </row>
    <row r="264" spans="1:1">
      <c r="A264" s="31"/>
    </row>
    <row r="265" spans="1:1">
      <c r="A265" s="31"/>
    </row>
    <row r="266" spans="1:1">
      <c r="A266" s="31"/>
    </row>
    <row r="267" spans="1:1">
      <c r="A267" s="31"/>
    </row>
    <row r="268" spans="1:1">
      <c r="A268" s="31"/>
    </row>
    <row r="269" spans="1:1">
      <c r="A269" s="31"/>
    </row>
    <row r="270" spans="1:1">
      <c r="A270" s="31"/>
    </row>
    <row r="271" spans="1:1">
      <c r="A271" s="31"/>
    </row>
    <row r="272" spans="1:1">
      <c r="A272" s="31"/>
    </row>
    <row r="273" spans="1:1">
      <c r="A273" s="31"/>
    </row>
    <row r="274" spans="1:1">
      <c r="A274" s="31"/>
    </row>
    <row r="275" spans="1:1">
      <c r="A275" s="31"/>
    </row>
    <row r="276" spans="1:1">
      <c r="A276" s="31"/>
    </row>
    <row r="277" spans="1:1">
      <c r="A277" s="31"/>
    </row>
    <row r="278" spans="1:1">
      <c r="A278" s="31"/>
    </row>
    <row r="279" spans="1:1">
      <c r="A279" s="31"/>
    </row>
    <row r="280" spans="1:1">
      <c r="A280" s="31"/>
    </row>
    <row r="281" spans="1:1">
      <c r="A281" s="31"/>
    </row>
    <row r="282" spans="1:1">
      <c r="A282" s="31"/>
    </row>
    <row r="283" spans="1:1">
      <c r="A283" s="31"/>
    </row>
    <row r="284" spans="1:1">
      <c r="A284" s="31"/>
    </row>
    <row r="285" spans="1:1">
      <c r="A285" s="31"/>
    </row>
    <row r="286" spans="1:1">
      <c r="A286" s="31"/>
    </row>
    <row r="287" spans="1:1">
      <c r="A287" s="31"/>
    </row>
    <row r="288" spans="1:1">
      <c r="A288" s="31"/>
    </row>
    <row r="289" spans="1:1">
      <c r="A289" s="31"/>
    </row>
    <row r="290" spans="1:1">
      <c r="A290" s="31"/>
    </row>
    <row r="291" spans="1:1">
      <c r="A291" s="31"/>
    </row>
    <row r="292" spans="1:1">
      <c r="A292" s="31"/>
    </row>
    <row r="293" spans="1:1">
      <c r="A293" s="31"/>
    </row>
    <row r="294" spans="1:1">
      <c r="A294" s="31"/>
    </row>
    <row r="295" spans="1:1">
      <c r="A295" s="31"/>
    </row>
    <row r="296" spans="1:1">
      <c r="A296" s="31"/>
    </row>
    <row r="297" spans="1:1">
      <c r="A297" s="31"/>
    </row>
    <row r="298" spans="1:1">
      <c r="A298" s="31"/>
    </row>
    <row r="299" spans="1:1">
      <c r="A299" s="31"/>
    </row>
    <row r="300" spans="1:1">
      <c r="A300" s="31"/>
    </row>
    <row r="301" spans="1:1">
      <c r="A301" s="31"/>
    </row>
    <row r="302" spans="1:1">
      <c r="A302" s="31"/>
    </row>
    <row r="303" spans="1:1">
      <c r="A303" s="31"/>
    </row>
    <row r="304" spans="1:1">
      <c r="A304" s="31"/>
    </row>
    <row r="305" spans="1:1">
      <c r="A305" s="31"/>
    </row>
    <row r="306" spans="1:1">
      <c r="A306" s="31"/>
    </row>
    <row r="307" spans="1:1">
      <c r="A307" s="31"/>
    </row>
    <row r="308" spans="1:1">
      <c r="A308" s="31"/>
    </row>
    <row r="309" spans="1:1">
      <c r="A309" s="31"/>
    </row>
    <row r="310" spans="1:1">
      <c r="A310" s="31"/>
    </row>
    <row r="311" spans="1:1">
      <c r="A311" s="31"/>
    </row>
    <row r="312" spans="1:1">
      <c r="A312" s="31"/>
    </row>
    <row r="313" spans="1:1">
      <c r="A313" s="31"/>
    </row>
    <row r="314" spans="1:1">
      <c r="A314" s="31"/>
    </row>
    <row r="315" spans="1:1">
      <c r="A315" s="31"/>
    </row>
    <row r="316" spans="1:1">
      <c r="A316" s="31"/>
    </row>
    <row r="317" spans="1:1">
      <c r="A317" s="31"/>
    </row>
    <row r="318" spans="1:1">
      <c r="A318" s="31"/>
    </row>
    <row r="319" spans="1:1">
      <c r="A319" s="31"/>
    </row>
    <row r="320" spans="1:1">
      <c r="A320" s="31"/>
    </row>
    <row r="321" spans="1:1">
      <c r="A321" s="31"/>
    </row>
    <row r="322" spans="1:1">
      <c r="A322" s="31"/>
    </row>
    <row r="323" spans="1:1">
      <c r="A323" s="31"/>
    </row>
    <row r="324" spans="1:1">
      <c r="A324" s="31"/>
    </row>
    <row r="325" spans="1:1">
      <c r="A325" s="31"/>
    </row>
    <row r="326" spans="1:1">
      <c r="A326" s="31"/>
    </row>
    <row r="327" spans="1:1">
      <c r="A327" s="31"/>
    </row>
    <row r="328" spans="1:1">
      <c r="A328" s="31"/>
    </row>
    <row r="329" spans="1:1">
      <c r="A329" s="31"/>
    </row>
    <row r="330" spans="1:1">
      <c r="A330" s="31"/>
    </row>
    <row r="331" spans="1:1">
      <c r="A331" s="31"/>
    </row>
    <row r="332" spans="1:1">
      <c r="A332" s="31"/>
    </row>
    <row r="333" spans="1:1">
      <c r="A333" s="31"/>
    </row>
    <row r="334" spans="1:1">
      <c r="A334" s="31"/>
    </row>
    <row r="335" spans="1:1">
      <c r="A335" s="31"/>
    </row>
    <row r="336" spans="1:1">
      <c r="A336" s="31"/>
    </row>
    <row r="337" spans="1:1">
      <c r="A337" s="31"/>
    </row>
    <row r="338" spans="1:1">
      <c r="A338" s="31"/>
    </row>
    <row r="339" spans="1:1">
      <c r="A339" s="31"/>
    </row>
    <row r="340" spans="1:1">
      <c r="A340" s="31"/>
    </row>
    <row r="341" spans="1:1">
      <c r="A341" s="31"/>
    </row>
    <row r="342" spans="1:1">
      <c r="A342" s="31"/>
    </row>
    <row r="343" spans="1:1">
      <c r="A343" s="31"/>
    </row>
    <row r="344" spans="1:1">
      <c r="A344" s="31"/>
    </row>
    <row r="345" spans="1:1">
      <c r="A345" s="31"/>
    </row>
    <row r="346" spans="1:1">
      <c r="A346" s="31"/>
    </row>
    <row r="347" spans="1:1">
      <c r="A347" s="31"/>
    </row>
    <row r="348" spans="1:1">
      <c r="A348" s="31"/>
    </row>
    <row r="349" spans="1:1">
      <c r="A349" s="31"/>
    </row>
    <row r="350" spans="1:1">
      <c r="A350" s="31"/>
    </row>
    <row r="351" spans="1:1">
      <c r="A351" s="31"/>
    </row>
    <row r="352" spans="1:1">
      <c r="A352" s="31"/>
    </row>
    <row r="353" spans="1:1">
      <c r="A353" s="31"/>
    </row>
    <row r="354" spans="1:1">
      <c r="A354" s="31"/>
    </row>
    <row r="355" spans="1:1">
      <c r="A355" s="31"/>
    </row>
    <row r="356" spans="1:1">
      <c r="A356" s="31"/>
    </row>
    <row r="357" spans="1:1">
      <c r="A357" s="31"/>
    </row>
    <row r="358" spans="1:1">
      <c r="A358" s="31"/>
    </row>
    <row r="359" spans="1:1">
      <c r="A359" s="31"/>
    </row>
    <row r="360" spans="1:1">
      <c r="A360" s="31"/>
    </row>
    <row r="361" spans="1:1">
      <c r="A361" s="31"/>
    </row>
    <row r="362" spans="1:1">
      <c r="A362" s="31"/>
    </row>
    <row r="363" spans="1:1">
      <c r="A363" s="31"/>
    </row>
    <row r="364" spans="1:1">
      <c r="A364" s="31"/>
    </row>
    <row r="365" spans="1:1">
      <c r="A365" s="31"/>
    </row>
    <row r="366" spans="1:1">
      <c r="A366" s="31"/>
    </row>
    <row r="367" spans="1:1">
      <c r="A367" s="31"/>
    </row>
    <row r="368" spans="1:1">
      <c r="A368" s="31"/>
    </row>
    <row r="369" spans="1:1">
      <c r="A369" s="31"/>
    </row>
    <row r="370" spans="1:1">
      <c r="A370" s="31"/>
    </row>
    <row r="371" spans="1:1">
      <c r="A371" s="31"/>
    </row>
    <row r="372" spans="1:1">
      <c r="A372" s="31"/>
    </row>
    <row r="373" spans="1:1">
      <c r="A373" s="31"/>
    </row>
    <row r="374" spans="1:1">
      <c r="A374" s="31"/>
    </row>
    <row r="375" spans="1:1">
      <c r="A375" s="31"/>
    </row>
    <row r="376" spans="1:1">
      <c r="A376" s="31"/>
    </row>
    <row r="377" spans="1:1">
      <c r="A377" s="31"/>
    </row>
    <row r="378" spans="1:1">
      <c r="A378" s="31"/>
    </row>
    <row r="379" spans="1:1">
      <c r="A379" s="31"/>
    </row>
    <row r="380" spans="1:1">
      <c r="A380" s="31"/>
    </row>
    <row r="381" spans="1:1">
      <c r="A381" s="31"/>
    </row>
    <row r="382" spans="1:1">
      <c r="A382" s="31"/>
    </row>
    <row r="383" spans="1:1">
      <c r="A383" s="31"/>
    </row>
  </sheetData>
  <mergeCells count="1">
    <mergeCell ref="B1:G1"/>
  </mergeCells>
  <phoneticPr fontId="5" type="noConversion"/>
  <pageMargins left="0.75" right="0.75" top="1" bottom="1" header="0.5" footer="0.5"/>
  <pageSetup paperSize="9" orientation="landscape" horizontalDpi="300" verticalDpi="180" r:id="rId1"/>
  <headerFooter alignWithMargins="0">
    <oddHeader>&amp;A</oddHeader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29"/>
  <sheetViews>
    <sheetView workbookViewId="0">
      <pane ySplit="2" topLeftCell="A3" activePane="bottomLeft" state="frozen"/>
      <selection pane="bottomLeft" activeCell="B25" sqref="B25"/>
    </sheetView>
  </sheetViews>
  <sheetFormatPr defaultColWidth="9" defaultRowHeight="16.5"/>
  <cols>
    <col min="1" max="1" width="12.75" style="1" customWidth="1"/>
    <col min="2" max="3" width="7.75" style="1" customWidth="1"/>
    <col min="4" max="4" width="9" style="1" customWidth="1"/>
    <col min="5" max="5" width="14.625" style="1" bestFit="1" customWidth="1"/>
    <col min="6" max="6" width="6.875" style="1" bestFit="1" customWidth="1"/>
    <col min="7" max="7" width="13.875" style="1" bestFit="1" customWidth="1"/>
    <col min="8" max="16384" width="9" style="1"/>
  </cols>
  <sheetData>
    <row r="1" spans="1:8" ht="20.45" customHeight="1">
      <c r="A1" s="23" t="s">
        <v>80</v>
      </c>
      <c r="B1" s="23" t="s">
        <v>81</v>
      </c>
      <c r="C1" s="23" t="s">
        <v>82</v>
      </c>
      <c r="E1" s="22" t="s">
        <v>79</v>
      </c>
      <c r="F1" s="30">
        <v>6.5000000000000002E-2</v>
      </c>
      <c r="G1" s="22" t="s">
        <v>86</v>
      </c>
      <c r="H1" s="30">
        <v>0.01</v>
      </c>
    </row>
    <row r="2" spans="1:8" ht="19.899999999999999" customHeight="1">
      <c r="A2" s="24" t="s">
        <v>83</v>
      </c>
      <c r="B2" s="24" t="s">
        <v>84</v>
      </c>
      <c r="C2" s="24" t="s">
        <v>85</v>
      </c>
      <c r="E2" s="20" t="s">
        <v>77</v>
      </c>
      <c r="F2" s="21">
        <v>0.2</v>
      </c>
      <c r="G2" s="20" t="s">
        <v>78</v>
      </c>
      <c r="H2" s="21">
        <v>0.7</v>
      </c>
    </row>
    <row r="3" spans="1:8">
      <c r="A3" s="32">
        <v>0</v>
      </c>
      <c r="B3" s="33">
        <v>0</v>
      </c>
      <c r="C3" s="33">
        <v>0</v>
      </c>
    </row>
    <row r="4" spans="1:8">
      <c r="A4" s="35">
        <v>17280</v>
      </c>
      <c r="B4" s="34">
        <f>ROUND(A4*$F$1*$F$2,0)+ROUND(A4*$H$1*$F$2,0)</f>
        <v>260</v>
      </c>
      <c r="C4" s="34">
        <f>ROUND(A4*$F$1*$H$2,0)+ROUND(A4*$H$1*$H$2,0)</f>
        <v>907</v>
      </c>
    </row>
    <row r="5" spans="1:8">
      <c r="A5" s="35">
        <v>17400</v>
      </c>
      <c r="B5" s="34">
        <f t="shared" ref="B5:B25" si="0">ROUND(A5*$F$1*$F$2,0)+ROUND(A5*$H$1*$F$2,0)</f>
        <v>261</v>
      </c>
      <c r="C5" s="34">
        <f t="shared" ref="C5:C25" si="1">ROUND(A5*$F$1*$H$2,0)+ROUND(A5*$H$1*$H$2,0)</f>
        <v>914</v>
      </c>
    </row>
    <row r="6" spans="1:8">
      <c r="A6" s="35">
        <v>18300</v>
      </c>
      <c r="B6" s="34">
        <f t="shared" si="0"/>
        <v>275</v>
      </c>
      <c r="C6" s="34">
        <f t="shared" si="1"/>
        <v>961</v>
      </c>
    </row>
    <row r="7" spans="1:8">
      <c r="A7" s="35">
        <v>19200</v>
      </c>
      <c r="B7" s="34">
        <f t="shared" si="0"/>
        <v>288</v>
      </c>
      <c r="C7" s="34">
        <f t="shared" si="1"/>
        <v>1008</v>
      </c>
    </row>
    <row r="8" spans="1:8">
      <c r="A8" s="35">
        <v>20100</v>
      </c>
      <c r="B8" s="34">
        <f t="shared" si="0"/>
        <v>301</v>
      </c>
      <c r="C8" s="34">
        <f t="shared" si="1"/>
        <v>1056</v>
      </c>
    </row>
    <row r="9" spans="1:8">
      <c r="A9" s="35">
        <v>21000</v>
      </c>
      <c r="B9" s="34">
        <f t="shared" si="0"/>
        <v>315</v>
      </c>
      <c r="C9" s="34">
        <f t="shared" si="1"/>
        <v>1103</v>
      </c>
    </row>
    <row r="10" spans="1:8">
      <c r="A10" s="35">
        <v>21900</v>
      </c>
      <c r="B10" s="34">
        <f t="shared" si="0"/>
        <v>329</v>
      </c>
      <c r="C10" s="34">
        <f t="shared" si="1"/>
        <v>1149</v>
      </c>
    </row>
    <row r="11" spans="1:8">
      <c r="A11" s="35">
        <v>22800</v>
      </c>
      <c r="B11" s="34">
        <f t="shared" si="0"/>
        <v>342</v>
      </c>
      <c r="C11" s="34">
        <f t="shared" si="1"/>
        <v>1197</v>
      </c>
    </row>
    <row r="12" spans="1:8">
      <c r="A12" s="35">
        <v>24000</v>
      </c>
      <c r="B12" s="34">
        <f t="shared" si="0"/>
        <v>360</v>
      </c>
      <c r="C12" s="34">
        <f t="shared" si="1"/>
        <v>1260</v>
      </c>
    </row>
    <row r="13" spans="1:8">
      <c r="A13" s="35">
        <v>25200</v>
      </c>
      <c r="B13" s="34">
        <f t="shared" si="0"/>
        <v>378</v>
      </c>
      <c r="C13" s="34">
        <f t="shared" si="1"/>
        <v>1323</v>
      </c>
    </row>
    <row r="14" spans="1:8">
      <c r="A14" s="35">
        <v>26400</v>
      </c>
      <c r="B14" s="34">
        <f t="shared" si="0"/>
        <v>396</v>
      </c>
      <c r="C14" s="34">
        <f t="shared" si="1"/>
        <v>1386</v>
      </c>
    </row>
    <row r="15" spans="1:8">
      <c r="A15" s="35">
        <v>27600</v>
      </c>
      <c r="B15" s="34">
        <f t="shared" si="0"/>
        <v>414</v>
      </c>
      <c r="C15" s="34">
        <f t="shared" si="1"/>
        <v>1449</v>
      </c>
      <c r="F15" s="5"/>
    </row>
    <row r="16" spans="1:8">
      <c r="A16" s="35">
        <v>28800</v>
      </c>
      <c r="B16" s="34">
        <f t="shared" si="0"/>
        <v>432</v>
      </c>
      <c r="C16" s="34">
        <f t="shared" si="1"/>
        <v>1512</v>
      </c>
    </row>
    <row r="17" spans="1:3">
      <c r="A17" s="35">
        <v>30300</v>
      </c>
      <c r="B17" s="34">
        <f t="shared" si="0"/>
        <v>455</v>
      </c>
      <c r="C17" s="34">
        <f t="shared" si="1"/>
        <v>1591</v>
      </c>
    </row>
    <row r="18" spans="1:3">
      <c r="A18" s="35">
        <v>31800</v>
      </c>
      <c r="B18" s="34">
        <f t="shared" si="0"/>
        <v>477</v>
      </c>
      <c r="C18" s="34">
        <f t="shared" si="1"/>
        <v>1670</v>
      </c>
    </row>
    <row r="19" spans="1:3">
      <c r="A19" s="35">
        <v>33300</v>
      </c>
      <c r="B19" s="34">
        <f t="shared" si="0"/>
        <v>500</v>
      </c>
      <c r="C19" s="34">
        <f t="shared" si="1"/>
        <v>1748</v>
      </c>
    </row>
    <row r="20" spans="1:3">
      <c r="A20" s="35">
        <v>34800</v>
      </c>
      <c r="B20" s="34">
        <f t="shared" si="0"/>
        <v>522</v>
      </c>
      <c r="C20" s="34">
        <f t="shared" si="1"/>
        <v>1827</v>
      </c>
    </row>
    <row r="21" spans="1:3">
      <c r="A21" s="35">
        <v>36300</v>
      </c>
      <c r="B21" s="34">
        <f t="shared" si="0"/>
        <v>545</v>
      </c>
      <c r="C21" s="34">
        <f t="shared" si="1"/>
        <v>1906</v>
      </c>
    </row>
    <row r="22" spans="1:3">
      <c r="A22" s="35">
        <v>38200</v>
      </c>
      <c r="B22" s="34">
        <f t="shared" si="0"/>
        <v>573</v>
      </c>
      <c r="C22" s="34">
        <f t="shared" si="1"/>
        <v>2005</v>
      </c>
    </row>
    <row r="23" spans="1:3">
      <c r="A23" s="35">
        <v>40100</v>
      </c>
      <c r="B23" s="34">
        <f t="shared" si="0"/>
        <v>601</v>
      </c>
      <c r="C23" s="34">
        <f t="shared" si="1"/>
        <v>2106</v>
      </c>
    </row>
    <row r="24" spans="1:3">
      <c r="A24" s="35">
        <v>42000</v>
      </c>
      <c r="B24" s="34">
        <f t="shared" si="0"/>
        <v>630</v>
      </c>
      <c r="C24" s="34">
        <f t="shared" si="1"/>
        <v>2205</v>
      </c>
    </row>
    <row r="25" spans="1:3">
      <c r="A25" s="35">
        <v>43900</v>
      </c>
      <c r="B25" s="34">
        <f t="shared" si="0"/>
        <v>659</v>
      </c>
      <c r="C25" s="34">
        <f t="shared" si="1"/>
        <v>2304</v>
      </c>
    </row>
    <row r="26" spans="1:3">
      <c r="A26" s="28"/>
      <c r="B26" s="29"/>
      <c r="C26" s="29"/>
    </row>
    <row r="27" spans="1:3">
      <c r="A27" s="3"/>
      <c r="B27" s="4"/>
      <c r="C27" s="4"/>
    </row>
    <row r="28" spans="1:3">
      <c r="A28" s="3"/>
      <c r="B28" s="4"/>
      <c r="C28" s="4"/>
    </row>
    <row r="29" spans="1:3">
      <c r="A29" s="3"/>
      <c r="B29" s="4"/>
      <c r="C29" s="4"/>
    </row>
  </sheetData>
  <phoneticPr fontId="5" type="noConversion"/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M67"/>
  <sheetViews>
    <sheetView showGridLines="0" workbookViewId="0">
      <pane ySplit="5" topLeftCell="A6" activePane="bottomLeft" state="frozenSplit"/>
      <selection pane="bottomLeft" activeCell="F3" sqref="F3"/>
    </sheetView>
  </sheetViews>
  <sheetFormatPr defaultColWidth="8.875" defaultRowHeight="15.75"/>
  <cols>
    <col min="1" max="1" width="8.875" style="36"/>
    <col min="2" max="2" width="12.5" style="36" customWidth="1"/>
    <col min="3" max="3" width="12.25" style="36" customWidth="1"/>
    <col min="4" max="4" width="11.625" style="36" bestFit="1" customWidth="1"/>
    <col min="5" max="5" width="8" style="36" customWidth="1"/>
    <col min="6" max="6" width="9.125" style="36" customWidth="1"/>
    <col min="7" max="7" width="11.25" style="36" customWidth="1"/>
    <col min="8" max="8" width="11.375" style="36" customWidth="1"/>
    <col min="9" max="9" width="12.125" style="36" customWidth="1"/>
    <col min="10" max="10" width="0" style="36" hidden="1" customWidth="1"/>
    <col min="11" max="11" width="1.25" style="36" hidden="1" customWidth="1"/>
    <col min="12" max="12" width="8.875" style="36"/>
    <col min="13" max="13" width="11.125" style="36" customWidth="1"/>
    <col min="14" max="16384" width="8.875" style="36"/>
  </cols>
  <sheetData>
    <row r="1" spans="2:13" ht="25.5">
      <c r="C1" s="37" t="s">
        <v>87</v>
      </c>
      <c r="D1" s="38"/>
      <c r="E1" s="38"/>
      <c r="F1" s="38"/>
      <c r="G1" s="38"/>
      <c r="H1" s="38"/>
      <c r="I1" s="38"/>
      <c r="J1" s="38"/>
      <c r="K1" s="38"/>
    </row>
    <row r="2" spans="2:13" ht="16.5">
      <c r="C2" s="38" t="s">
        <v>88</v>
      </c>
      <c r="D2" s="38"/>
      <c r="E2" s="38"/>
      <c r="F2" s="38"/>
      <c r="G2" s="38"/>
      <c r="H2" s="38"/>
      <c r="I2" s="38"/>
      <c r="J2" s="38"/>
      <c r="K2" s="38"/>
    </row>
    <row r="3" spans="2:13">
      <c r="C3" s="38"/>
      <c r="D3" s="38"/>
      <c r="E3" s="38"/>
      <c r="F3" s="38"/>
      <c r="G3" s="38"/>
      <c r="H3" s="38"/>
      <c r="I3" s="38"/>
      <c r="J3" s="38"/>
      <c r="K3" s="38"/>
      <c r="M3" s="39" t="s">
        <v>89</v>
      </c>
    </row>
    <row r="4" spans="2:13" ht="16.5" thickBot="1">
      <c r="B4" s="144" t="s">
        <v>90</v>
      </c>
      <c r="C4" s="114"/>
      <c r="D4" s="115" t="s">
        <v>93</v>
      </c>
      <c r="E4" s="115"/>
      <c r="F4" s="116"/>
      <c r="G4" s="115"/>
      <c r="H4" s="115"/>
      <c r="I4" s="115"/>
      <c r="J4" s="117"/>
      <c r="K4" s="117"/>
      <c r="L4" s="146" t="s">
        <v>104</v>
      </c>
      <c r="M4" s="146" t="s">
        <v>105</v>
      </c>
    </row>
    <row r="5" spans="2:13" ht="87" thickTop="1" thickBot="1">
      <c r="B5" s="145"/>
      <c r="C5" s="131" t="s">
        <v>91</v>
      </c>
      <c r="D5" s="118" t="s">
        <v>94</v>
      </c>
      <c r="E5" s="119" t="s">
        <v>92</v>
      </c>
      <c r="F5" s="132" t="s">
        <v>103</v>
      </c>
      <c r="G5" s="120" t="s">
        <v>95</v>
      </c>
      <c r="H5" s="121" t="s">
        <v>96</v>
      </c>
      <c r="I5" s="121" t="s">
        <v>97</v>
      </c>
      <c r="J5" s="117"/>
      <c r="K5" s="117"/>
      <c r="L5" s="147"/>
      <c r="M5" s="147"/>
    </row>
    <row r="6" spans="2:13" ht="16.5" thickTop="1">
      <c r="B6" s="40">
        <v>1</v>
      </c>
      <c r="C6" s="41">
        <v>17280</v>
      </c>
      <c r="D6" s="42">
        <f t="shared" ref="D6:D37" si="0">+ROUND(C6*0.0517*0.3,0)</f>
        <v>268</v>
      </c>
      <c r="E6" s="43">
        <f t="shared" ref="E6:E37" si="1">D6-F6</f>
        <v>32</v>
      </c>
      <c r="F6" s="44">
        <f t="shared" ref="F6:F25" si="2">+ROUND(C6*0.0455*0.3,0)</f>
        <v>236</v>
      </c>
      <c r="G6" s="45">
        <f t="shared" ref="G6:G37" si="3">+F6*2</f>
        <v>472</v>
      </c>
      <c r="H6" s="46">
        <f t="shared" ref="H6:H37" si="4">+F6*3</f>
        <v>708</v>
      </c>
      <c r="I6" s="46">
        <f t="shared" ref="I6:I37" si="5">+F6*4</f>
        <v>944</v>
      </c>
      <c r="J6" s="47"/>
      <c r="K6" s="48">
        <v>1</v>
      </c>
      <c r="L6" s="49">
        <f t="shared" ref="L6:L37" si="6">+ROUND(C6*0.0517*0.6*1.7,0)</f>
        <v>911</v>
      </c>
      <c r="M6" s="50">
        <f t="shared" ref="M6:M37" si="7">+ROUND(C6*0.0517*0.1*1.7,0)</f>
        <v>152</v>
      </c>
    </row>
    <row r="7" spans="2:13">
      <c r="B7" s="51">
        <v>2</v>
      </c>
      <c r="C7" s="52">
        <v>17400</v>
      </c>
      <c r="D7" s="53">
        <f t="shared" si="0"/>
        <v>270</v>
      </c>
      <c r="E7" s="54">
        <f t="shared" si="1"/>
        <v>32</v>
      </c>
      <c r="F7" s="55">
        <f t="shared" si="2"/>
        <v>238</v>
      </c>
      <c r="G7" s="56">
        <f t="shared" si="3"/>
        <v>476</v>
      </c>
      <c r="H7" s="56">
        <f t="shared" si="4"/>
        <v>714</v>
      </c>
      <c r="I7" s="56">
        <f t="shared" si="5"/>
        <v>952</v>
      </c>
      <c r="J7" s="57"/>
      <c r="K7" s="51">
        <v>2</v>
      </c>
      <c r="L7" s="58">
        <f t="shared" si="6"/>
        <v>918</v>
      </c>
      <c r="M7" s="59">
        <f t="shared" si="7"/>
        <v>153</v>
      </c>
    </row>
    <row r="8" spans="2:13">
      <c r="B8" s="51">
        <f t="shared" ref="B8:B39" si="8">+B7+1</f>
        <v>3</v>
      </c>
      <c r="C8" s="52">
        <v>18300</v>
      </c>
      <c r="D8" s="53">
        <f t="shared" si="0"/>
        <v>284</v>
      </c>
      <c r="E8" s="54">
        <f t="shared" si="1"/>
        <v>34</v>
      </c>
      <c r="F8" s="55">
        <f t="shared" si="2"/>
        <v>250</v>
      </c>
      <c r="G8" s="56">
        <f t="shared" si="3"/>
        <v>500</v>
      </c>
      <c r="H8" s="56">
        <f t="shared" si="4"/>
        <v>750</v>
      </c>
      <c r="I8" s="56">
        <f t="shared" si="5"/>
        <v>1000</v>
      </c>
      <c r="J8" s="57"/>
      <c r="K8" s="51">
        <v>3</v>
      </c>
      <c r="L8" s="58">
        <f t="shared" si="6"/>
        <v>965</v>
      </c>
      <c r="M8" s="59">
        <f t="shared" si="7"/>
        <v>161</v>
      </c>
    </row>
    <row r="9" spans="2:13">
      <c r="B9" s="51">
        <f t="shared" si="8"/>
        <v>4</v>
      </c>
      <c r="C9" s="52">
        <v>19200</v>
      </c>
      <c r="D9" s="53">
        <f t="shared" si="0"/>
        <v>298</v>
      </c>
      <c r="E9" s="54">
        <f t="shared" si="1"/>
        <v>36</v>
      </c>
      <c r="F9" s="55">
        <f t="shared" si="2"/>
        <v>262</v>
      </c>
      <c r="G9" s="56">
        <f t="shared" si="3"/>
        <v>524</v>
      </c>
      <c r="H9" s="56">
        <f t="shared" si="4"/>
        <v>786</v>
      </c>
      <c r="I9" s="56">
        <f t="shared" si="5"/>
        <v>1048</v>
      </c>
      <c r="J9" s="57"/>
      <c r="K9" s="51">
        <v>4</v>
      </c>
      <c r="L9" s="58">
        <f t="shared" si="6"/>
        <v>1012</v>
      </c>
      <c r="M9" s="59">
        <f t="shared" si="7"/>
        <v>169</v>
      </c>
    </row>
    <row r="10" spans="2:13">
      <c r="B10" s="51">
        <f t="shared" si="8"/>
        <v>5</v>
      </c>
      <c r="C10" s="52">
        <v>20100</v>
      </c>
      <c r="D10" s="53">
        <f t="shared" si="0"/>
        <v>312</v>
      </c>
      <c r="E10" s="54">
        <f t="shared" si="1"/>
        <v>38</v>
      </c>
      <c r="F10" s="55">
        <f t="shared" si="2"/>
        <v>274</v>
      </c>
      <c r="G10" s="56">
        <f t="shared" si="3"/>
        <v>548</v>
      </c>
      <c r="H10" s="56">
        <f t="shared" si="4"/>
        <v>822</v>
      </c>
      <c r="I10" s="56">
        <f t="shared" si="5"/>
        <v>1096</v>
      </c>
      <c r="J10" s="57"/>
      <c r="K10" s="51">
        <v>5</v>
      </c>
      <c r="L10" s="58">
        <f t="shared" si="6"/>
        <v>1060</v>
      </c>
      <c r="M10" s="59">
        <f t="shared" si="7"/>
        <v>177</v>
      </c>
    </row>
    <row r="11" spans="2:13">
      <c r="B11" s="51">
        <f t="shared" si="8"/>
        <v>6</v>
      </c>
      <c r="C11" s="52">
        <v>21000</v>
      </c>
      <c r="D11" s="53">
        <f t="shared" si="0"/>
        <v>326</v>
      </c>
      <c r="E11" s="54">
        <f t="shared" si="1"/>
        <v>39</v>
      </c>
      <c r="F11" s="55">
        <f t="shared" si="2"/>
        <v>287</v>
      </c>
      <c r="G11" s="56">
        <f t="shared" si="3"/>
        <v>574</v>
      </c>
      <c r="H11" s="56">
        <f t="shared" si="4"/>
        <v>861</v>
      </c>
      <c r="I11" s="56">
        <f t="shared" si="5"/>
        <v>1148</v>
      </c>
      <c r="J11" s="57"/>
      <c r="K11" s="51">
        <v>6</v>
      </c>
      <c r="L11" s="58">
        <f t="shared" si="6"/>
        <v>1107</v>
      </c>
      <c r="M11" s="59">
        <f t="shared" si="7"/>
        <v>185</v>
      </c>
    </row>
    <row r="12" spans="2:13">
      <c r="B12" s="51">
        <f t="shared" si="8"/>
        <v>7</v>
      </c>
      <c r="C12" s="52">
        <v>21900</v>
      </c>
      <c r="D12" s="53">
        <f t="shared" si="0"/>
        <v>340</v>
      </c>
      <c r="E12" s="54">
        <f t="shared" si="1"/>
        <v>41</v>
      </c>
      <c r="F12" s="55">
        <f t="shared" si="2"/>
        <v>299</v>
      </c>
      <c r="G12" s="56">
        <f t="shared" si="3"/>
        <v>598</v>
      </c>
      <c r="H12" s="56">
        <f t="shared" si="4"/>
        <v>897</v>
      </c>
      <c r="I12" s="56">
        <f t="shared" si="5"/>
        <v>1196</v>
      </c>
      <c r="J12" s="57"/>
      <c r="K12" s="51">
        <v>7</v>
      </c>
      <c r="L12" s="58">
        <f t="shared" si="6"/>
        <v>1155</v>
      </c>
      <c r="M12" s="59">
        <f t="shared" si="7"/>
        <v>192</v>
      </c>
    </row>
    <row r="13" spans="2:13">
      <c r="B13" s="60">
        <f t="shared" si="8"/>
        <v>8</v>
      </c>
      <c r="C13" s="61">
        <v>22800</v>
      </c>
      <c r="D13" s="62">
        <f t="shared" si="0"/>
        <v>354</v>
      </c>
      <c r="E13" s="63">
        <f t="shared" si="1"/>
        <v>43</v>
      </c>
      <c r="F13" s="64">
        <f t="shared" si="2"/>
        <v>311</v>
      </c>
      <c r="G13" s="65">
        <f t="shared" si="3"/>
        <v>622</v>
      </c>
      <c r="H13" s="62">
        <f t="shared" si="4"/>
        <v>933</v>
      </c>
      <c r="I13" s="62">
        <f t="shared" si="5"/>
        <v>1244</v>
      </c>
      <c r="J13" s="57"/>
      <c r="K13" s="60">
        <v>8</v>
      </c>
      <c r="L13" s="66">
        <f t="shared" si="6"/>
        <v>1202</v>
      </c>
      <c r="M13" s="67">
        <f t="shared" si="7"/>
        <v>200</v>
      </c>
    </row>
    <row r="14" spans="2:13">
      <c r="B14" s="51">
        <f t="shared" si="8"/>
        <v>9</v>
      </c>
      <c r="C14" s="52">
        <v>24000</v>
      </c>
      <c r="D14" s="68">
        <f t="shared" si="0"/>
        <v>372</v>
      </c>
      <c r="E14" s="54">
        <f t="shared" si="1"/>
        <v>44</v>
      </c>
      <c r="F14" s="55">
        <f t="shared" si="2"/>
        <v>328</v>
      </c>
      <c r="G14" s="56">
        <f t="shared" si="3"/>
        <v>656</v>
      </c>
      <c r="H14" s="56">
        <f t="shared" si="4"/>
        <v>984</v>
      </c>
      <c r="I14" s="56">
        <f t="shared" si="5"/>
        <v>1312</v>
      </c>
      <c r="J14" s="57"/>
      <c r="K14" s="51">
        <v>9</v>
      </c>
      <c r="L14" s="69">
        <f t="shared" si="6"/>
        <v>1266</v>
      </c>
      <c r="M14" s="70">
        <f t="shared" si="7"/>
        <v>211</v>
      </c>
    </row>
    <row r="15" spans="2:13">
      <c r="B15" s="51">
        <f t="shared" si="8"/>
        <v>10</v>
      </c>
      <c r="C15" s="52">
        <v>25200</v>
      </c>
      <c r="D15" s="53">
        <f t="shared" si="0"/>
        <v>391</v>
      </c>
      <c r="E15" s="54">
        <f t="shared" si="1"/>
        <v>47</v>
      </c>
      <c r="F15" s="55">
        <f t="shared" si="2"/>
        <v>344</v>
      </c>
      <c r="G15" s="56">
        <f t="shared" si="3"/>
        <v>688</v>
      </c>
      <c r="H15" s="56">
        <f t="shared" si="4"/>
        <v>1032</v>
      </c>
      <c r="I15" s="56">
        <f t="shared" si="5"/>
        <v>1376</v>
      </c>
      <c r="J15" s="57"/>
      <c r="K15" s="51">
        <v>10</v>
      </c>
      <c r="L15" s="58">
        <f t="shared" si="6"/>
        <v>1329</v>
      </c>
      <c r="M15" s="59">
        <f t="shared" si="7"/>
        <v>221</v>
      </c>
    </row>
    <row r="16" spans="2:13">
      <c r="B16" s="51">
        <f t="shared" si="8"/>
        <v>11</v>
      </c>
      <c r="C16" s="52">
        <v>26400</v>
      </c>
      <c r="D16" s="53">
        <f t="shared" si="0"/>
        <v>409</v>
      </c>
      <c r="E16" s="54">
        <f t="shared" si="1"/>
        <v>49</v>
      </c>
      <c r="F16" s="55">
        <f t="shared" si="2"/>
        <v>360</v>
      </c>
      <c r="G16" s="56">
        <f t="shared" si="3"/>
        <v>720</v>
      </c>
      <c r="H16" s="56">
        <f t="shared" si="4"/>
        <v>1080</v>
      </c>
      <c r="I16" s="56">
        <f t="shared" si="5"/>
        <v>1440</v>
      </c>
      <c r="J16" s="57"/>
      <c r="K16" s="51">
        <v>11</v>
      </c>
      <c r="L16" s="58">
        <f t="shared" si="6"/>
        <v>1392</v>
      </c>
      <c r="M16" s="59">
        <f t="shared" si="7"/>
        <v>232</v>
      </c>
    </row>
    <row r="17" spans="2:13">
      <c r="B17" s="51">
        <f t="shared" si="8"/>
        <v>12</v>
      </c>
      <c r="C17" s="52">
        <v>27600</v>
      </c>
      <c r="D17" s="53">
        <f t="shared" si="0"/>
        <v>428</v>
      </c>
      <c r="E17" s="54">
        <f t="shared" si="1"/>
        <v>51</v>
      </c>
      <c r="F17" s="55">
        <f t="shared" si="2"/>
        <v>377</v>
      </c>
      <c r="G17" s="56">
        <f t="shared" si="3"/>
        <v>754</v>
      </c>
      <c r="H17" s="56">
        <f t="shared" si="4"/>
        <v>1131</v>
      </c>
      <c r="I17" s="56">
        <f t="shared" si="5"/>
        <v>1508</v>
      </c>
      <c r="J17" s="57"/>
      <c r="K17" s="51">
        <v>12</v>
      </c>
      <c r="L17" s="58">
        <f t="shared" si="6"/>
        <v>1455</v>
      </c>
      <c r="M17" s="59">
        <f t="shared" si="7"/>
        <v>243</v>
      </c>
    </row>
    <row r="18" spans="2:13">
      <c r="B18" s="60">
        <f t="shared" si="8"/>
        <v>13</v>
      </c>
      <c r="C18" s="71">
        <v>28800</v>
      </c>
      <c r="D18" s="62">
        <f t="shared" si="0"/>
        <v>447</v>
      </c>
      <c r="E18" s="72">
        <f t="shared" si="1"/>
        <v>54</v>
      </c>
      <c r="F18" s="64">
        <f t="shared" si="2"/>
        <v>393</v>
      </c>
      <c r="G18" s="65">
        <f t="shared" si="3"/>
        <v>786</v>
      </c>
      <c r="H18" s="65">
        <f t="shared" si="4"/>
        <v>1179</v>
      </c>
      <c r="I18" s="65">
        <f t="shared" si="5"/>
        <v>1572</v>
      </c>
      <c r="J18" s="57"/>
      <c r="K18" s="60">
        <v>13</v>
      </c>
      <c r="L18" s="66">
        <f t="shared" si="6"/>
        <v>1519</v>
      </c>
      <c r="M18" s="67">
        <f t="shared" si="7"/>
        <v>253</v>
      </c>
    </row>
    <row r="19" spans="2:13">
      <c r="B19" s="51">
        <f t="shared" si="8"/>
        <v>14</v>
      </c>
      <c r="C19" s="52">
        <v>30300</v>
      </c>
      <c r="D19" s="68">
        <f t="shared" si="0"/>
        <v>470</v>
      </c>
      <c r="E19" s="54">
        <f t="shared" si="1"/>
        <v>56</v>
      </c>
      <c r="F19" s="55">
        <f t="shared" si="2"/>
        <v>414</v>
      </c>
      <c r="G19" s="56">
        <f t="shared" si="3"/>
        <v>828</v>
      </c>
      <c r="H19" s="56">
        <f t="shared" si="4"/>
        <v>1242</v>
      </c>
      <c r="I19" s="56">
        <f t="shared" si="5"/>
        <v>1656</v>
      </c>
      <c r="J19" s="57"/>
      <c r="K19" s="51">
        <v>14</v>
      </c>
      <c r="L19" s="69">
        <f t="shared" si="6"/>
        <v>1598</v>
      </c>
      <c r="M19" s="70">
        <f t="shared" si="7"/>
        <v>266</v>
      </c>
    </row>
    <row r="20" spans="2:13">
      <c r="B20" s="51">
        <f t="shared" si="8"/>
        <v>15</v>
      </c>
      <c r="C20" s="52">
        <v>31800</v>
      </c>
      <c r="D20" s="53">
        <f t="shared" si="0"/>
        <v>493</v>
      </c>
      <c r="E20" s="54">
        <f t="shared" si="1"/>
        <v>59</v>
      </c>
      <c r="F20" s="55">
        <f t="shared" si="2"/>
        <v>434</v>
      </c>
      <c r="G20" s="56">
        <f t="shared" si="3"/>
        <v>868</v>
      </c>
      <c r="H20" s="56">
        <f t="shared" si="4"/>
        <v>1302</v>
      </c>
      <c r="I20" s="56">
        <f t="shared" si="5"/>
        <v>1736</v>
      </c>
      <c r="J20" s="57"/>
      <c r="K20" s="51">
        <v>15</v>
      </c>
      <c r="L20" s="58">
        <f t="shared" si="6"/>
        <v>1677</v>
      </c>
      <c r="M20" s="59">
        <f t="shared" si="7"/>
        <v>279</v>
      </c>
    </row>
    <row r="21" spans="2:13">
      <c r="B21" s="51">
        <f t="shared" si="8"/>
        <v>16</v>
      </c>
      <c r="C21" s="52">
        <v>33300</v>
      </c>
      <c r="D21" s="53">
        <f t="shared" si="0"/>
        <v>516</v>
      </c>
      <c r="E21" s="54">
        <f t="shared" si="1"/>
        <v>61</v>
      </c>
      <c r="F21" s="55">
        <f t="shared" si="2"/>
        <v>455</v>
      </c>
      <c r="G21" s="56">
        <f t="shared" si="3"/>
        <v>910</v>
      </c>
      <c r="H21" s="56">
        <f t="shared" si="4"/>
        <v>1365</v>
      </c>
      <c r="I21" s="56">
        <f t="shared" si="5"/>
        <v>1820</v>
      </c>
      <c r="J21" s="57"/>
      <c r="K21" s="51">
        <v>16</v>
      </c>
      <c r="L21" s="58">
        <f t="shared" si="6"/>
        <v>1756</v>
      </c>
      <c r="M21" s="59">
        <f t="shared" si="7"/>
        <v>293</v>
      </c>
    </row>
    <row r="22" spans="2:13">
      <c r="B22" s="51">
        <f t="shared" si="8"/>
        <v>17</v>
      </c>
      <c r="C22" s="52">
        <v>34800</v>
      </c>
      <c r="D22" s="53">
        <f t="shared" si="0"/>
        <v>540</v>
      </c>
      <c r="E22" s="54">
        <f t="shared" si="1"/>
        <v>65</v>
      </c>
      <c r="F22" s="55">
        <f t="shared" si="2"/>
        <v>475</v>
      </c>
      <c r="G22" s="56">
        <f t="shared" si="3"/>
        <v>950</v>
      </c>
      <c r="H22" s="56">
        <f t="shared" si="4"/>
        <v>1425</v>
      </c>
      <c r="I22" s="56">
        <f t="shared" si="5"/>
        <v>1900</v>
      </c>
      <c r="J22" s="57"/>
      <c r="K22" s="51">
        <v>17</v>
      </c>
      <c r="L22" s="58">
        <f t="shared" si="6"/>
        <v>1835</v>
      </c>
      <c r="M22" s="59">
        <f t="shared" si="7"/>
        <v>306</v>
      </c>
    </row>
    <row r="23" spans="2:13">
      <c r="B23" s="60">
        <f t="shared" si="8"/>
        <v>18</v>
      </c>
      <c r="C23" s="71">
        <v>36300</v>
      </c>
      <c r="D23" s="62">
        <f t="shared" si="0"/>
        <v>563</v>
      </c>
      <c r="E23" s="72">
        <f t="shared" si="1"/>
        <v>68</v>
      </c>
      <c r="F23" s="64">
        <f t="shared" si="2"/>
        <v>495</v>
      </c>
      <c r="G23" s="65">
        <f t="shared" si="3"/>
        <v>990</v>
      </c>
      <c r="H23" s="65">
        <f t="shared" si="4"/>
        <v>1485</v>
      </c>
      <c r="I23" s="65">
        <f t="shared" si="5"/>
        <v>1980</v>
      </c>
      <c r="J23" s="57"/>
      <c r="K23" s="60">
        <v>18</v>
      </c>
      <c r="L23" s="66">
        <f t="shared" si="6"/>
        <v>1914</v>
      </c>
      <c r="M23" s="67">
        <f t="shared" si="7"/>
        <v>319</v>
      </c>
    </row>
    <row r="24" spans="2:13">
      <c r="B24" s="51">
        <f t="shared" si="8"/>
        <v>19</v>
      </c>
      <c r="C24" s="52">
        <v>38200</v>
      </c>
      <c r="D24" s="68">
        <f t="shared" si="0"/>
        <v>592</v>
      </c>
      <c r="E24" s="54">
        <f t="shared" si="1"/>
        <v>71</v>
      </c>
      <c r="F24" s="55">
        <f t="shared" si="2"/>
        <v>521</v>
      </c>
      <c r="G24" s="56">
        <f t="shared" si="3"/>
        <v>1042</v>
      </c>
      <c r="H24" s="56">
        <f t="shared" si="4"/>
        <v>1563</v>
      </c>
      <c r="I24" s="56">
        <f t="shared" si="5"/>
        <v>2084</v>
      </c>
      <c r="J24" s="57"/>
      <c r="K24" s="51">
        <v>19</v>
      </c>
      <c r="L24" s="69">
        <f t="shared" si="6"/>
        <v>2014</v>
      </c>
      <c r="M24" s="70">
        <f t="shared" si="7"/>
        <v>336</v>
      </c>
    </row>
    <row r="25" spans="2:13">
      <c r="B25" s="51">
        <f t="shared" si="8"/>
        <v>20</v>
      </c>
      <c r="C25" s="52">
        <v>40100</v>
      </c>
      <c r="D25" s="53">
        <f t="shared" si="0"/>
        <v>622</v>
      </c>
      <c r="E25" s="54">
        <f t="shared" si="1"/>
        <v>75</v>
      </c>
      <c r="F25" s="55">
        <f t="shared" si="2"/>
        <v>547</v>
      </c>
      <c r="G25" s="56">
        <f t="shared" si="3"/>
        <v>1094</v>
      </c>
      <c r="H25" s="56">
        <f t="shared" si="4"/>
        <v>1641</v>
      </c>
      <c r="I25" s="56">
        <f t="shared" si="5"/>
        <v>2188</v>
      </c>
      <c r="J25" s="57"/>
      <c r="K25" s="51">
        <v>20</v>
      </c>
      <c r="L25" s="58">
        <f t="shared" si="6"/>
        <v>2115</v>
      </c>
      <c r="M25" s="59">
        <f t="shared" si="7"/>
        <v>352</v>
      </c>
    </row>
    <row r="26" spans="2:13">
      <c r="B26" s="51">
        <f t="shared" si="8"/>
        <v>21</v>
      </c>
      <c r="C26" s="73">
        <v>42000</v>
      </c>
      <c r="D26" s="74">
        <f t="shared" si="0"/>
        <v>651</v>
      </c>
      <c r="E26" s="75">
        <f t="shared" si="1"/>
        <v>16</v>
      </c>
      <c r="F26" s="76">
        <f>ROUND(C26*5.17%*0.3,0)-ROUND(C26*(0.62%)*0.3*0.2,0)</f>
        <v>635</v>
      </c>
      <c r="G26" s="77">
        <f t="shared" si="3"/>
        <v>1270</v>
      </c>
      <c r="H26" s="77">
        <f t="shared" si="4"/>
        <v>1905</v>
      </c>
      <c r="I26" s="77">
        <f t="shared" si="5"/>
        <v>2540</v>
      </c>
      <c r="J26" s="57"/>
      <c r="K26" s="51">
        <v>21</v>
      </c>
      <c r="L26" s="58">
        <f t="shared" si="6"/>
        <v>2215</v>
      </c>
      <c r="M26" s="59">
        <f t="shared" si="7"/>
        <v>369</v>
      </c>
    </row>
    <row r="27" spans="2:13">
      <c r="B27" s="51">
        <f t="shared" si="8"/>
        <v>22</v>
      </c>
      <c r="C27" s="73">
        <v>43900</v>
      </c>
      <c r="D27" s="74">
        <f t="shared" si="0"/>
        <v>681</v>
      </c>
      <c r="E27" s="75">
        <f t="shared" si="1"/>
        <v>16</v>
      </c>
      <c r="F27" s="76">
        <f>ROUND(C27*5.17%*0.3,0)-ROUND(C27*(0.62%)*0.3*0.2,0)</f>
        <v>665</v>
      </c>
      <c r="G27" s="77">
        <f t="shared" si="3"/>
        <v>1330</v>
      </c>
      <c r="H27" s="77">
        <f t="shared" si="4"/>
        <v>1995</v>
      </c>
      <c r="I27" s="77">
        <f t="shared" si="5"/>
        <v>2660</v>
      </c>
      <c r="J27" s="57"/>
      <c r="K27" s="51">
        <v>22</v>
      </c>
      <c r="L27" s="58">
        <f t="shared" si="6"/>
        <v>2315</v>
      </c>
      <c r="M27" s="59">
        <f t="shared" si="7"/>
        <v>386</v>
      </c>
    </row>
    <row r="28" spans="2:13">
      <c r="B28" s="60">
        <f t="shared" si="8"/>
        <v>23</v>
      </c>
      <c r="C28" s="78">
        <v>45800</v>
      </c>
      <c r="D28" s="79">
        <f t="shared" si="0"/>
        <v>710</v>
      </c>
      <c r="E28" s="80">
        <f t="shared" si="1"/>
        <v>17</v>
      </c>
      <c r="F28" s="81">
        <f>ROUND(C28*5.17%*0.3,0)-ROUND(C28*(0.62%)*0.3*0.2,0)</f>
        <v>693</v>
      </c>
      <c r="G28" s="82">
        <f t="shared" si="3"/>
        <v>1386</v>
      </c>
      <c r="H28" s="82">
        <f t="shared" si="4"/>
        <v>2079</v>
      </c>
      <c r="I28" s="82">
        <f t="shared" si="5"/>
        <v>2772</v>
      </c>
      <c r="J28" s="57"/>
      <c r="K28" s="60">
        <v>23</v>
      </c>
      <c r="L28" s="66">
        <f t="shared" si="6"/>
        <v>2415</v>
      </c>
      <c r="M28" s="67">
        <f t="shared" si="7"/>
        <v>403</v>
      </c>
    </row>
    <row r="29" spans="2:13">
      <c r="B29" s="51">
        <f t="shared" si="8"/>
        <v>24</v>
      </c>
      <c r="C29" s="83">
        <v>48200</v>
      </c>
      <c r="D29" s="84">
        <f t="shared" si="0"/>
        <v>748</v>
      </c>
      <c r="E29" s="75">
        <f t="shared" si="1"/>
        <v>18</v>
      </c>
      <c r="F29" s="76">
        <f>ROUND(C29*5.17%*0.3,0)-ROUND(C29*(0.62%)*0.3*0.2,0)</f>
        <v>730</v>
      </c>
      <c r="G29" s="77">
        <f t="shared" si="3"/>
        <v>1460</v>
      </c>
      <c r="H29" s="77">
        <f t="shared" si="4"/>
        <v>2190</v>
      </c>
      <c r="I29" s="77">
        <f t="shared" si="5"/>
        <v>2920</v>
      </c>
      <c r="J29" s="57"/>
      <c r="K29" s="51">
        <v>24</v>
      </c>
      <c r="L29" s="69">
        <f t="shared" si="6"/>
        <v>2542</v>
      </c>
      <c r="M29" s="70">
        <f t="shared" si="7"/>
        <v>424</v>
      </c>
    </row>
    <row r="30" spans="2:13">
      <c r="B30" s="51">
        <f t="shared" si="8"/>
        <v>25</v>
      </c>
      <c r="C30" s="83">
        <v>50600</v>
      </c>
      <c r="D30" s="74">
        <f t="shared" si="0"/>
        <v>785</v>
      </c>
      <c r="E30" s="75">
        <f t="shared" si="1"/>
        <v>19</v>
      </c>
      <c r="F30" s="76">
        <f>ROUND(C30*5.17%*0.3,0)-ROUND(C30*(0.62%)*0.3*0.2,0)</f>
        <v>766</v>
      </c>
      <c r="G30" s="77">
        <f t="shared" si="3"/>
        <v>1532</v>
      </c>
      <c r="H30" s="77">
        <f t="shared" si="4"/>
        <v>2298</v>
      </c>
      <c r="I30" s="77">
        <f t="shared" si="5"/>
        <v>3064</v>
      </c>
      <c r="J30" s="57"/>
      <c r="K30" s="51">
        <v>25</v>
      </c>
      <c r="L30" s="58">
        <f t="shared" si="6"/>
        <v>2668</v>
      </c>
      <c r="M30" s="59">
        <f t="shared" si="7"/>
        <v>445</v>
      </c>
    </row>
    <row r="31" spans="2:13">
      <c r="B31" s="51">
        <f t="shared" si="8"/>
        <v>26</v>
      </c>
      <c r="C31" s="85">
        <v>53000</v>
      </c>
      <c r="D31" s="51">
        <f t="shared" si="0"/>
        <v>822</v>
      </c>
      <c r="E31" s="86">
        <f t="shared" si="1"/>
        <v>0</v>
      </c>
      <c r="F31" s="87">
        <f t="shared" ref="F31:F60" si="9">+ROUND(C31*0.0517*0.3,0)</f>
        <v>822</v>
      </c>
      <c r="G31" s="88">
        <f t="shared" si="3"/>
        <v>1644</v>
      </c>
      <c r="H31" s="88">
        <f t="shared" si="4"/>
        <v>2466</v>
      </c>
      <c r="I31" s="88">
        <f t="shared" si="5"/>
        <v>3288</v>
      </c>
      <c r="J31" s="57"/>
      <c r="K31" s="51">
        <v>26</v>
      </c>
      <c r="L31" s="58">
        <f t="shared" si="6"/>
        <v>2795</v>
      </c>
      <c r="M31" s="59">
        <f t="shared" si="7"/>
        <v>466</v>
      </c>
    </row>
    <row r="32" spans="2:13">
      <c r="B32" s="51">
        <f t="shared" si="8"/>
        <v>27</v>
      </c>
      <c r="C32" s="85">
        <v>55400</v>
      </c>
      <c r="D32" s="51">
        <f t="shared" si="0"/>
        <v>859</v>
      </c>
      <c r="E32" s="86">
        <f t="shared" si="1"/>
        <v>0</v>
      </c>
      <c r="F32" s="87">
        <f t="shared" si="9"/>
        <v>859</v>
      </c>
      <c r="G32" s="88">
        <f t="shared" si="3"/>
        <v>1718</v>
      </c>
      <c r="H32" s="88">
        <f t="shared" si="4"/>
        <v>2577</v>
      </c>
      <c r="I32" s="88">
        <f t="shared" si="5"/>
        <v>3436</v>
      </c>
      <c r="J32" s="57"/>
      <c r="K32" s="51">
        <v>27</v>
      </c>
      <c r="L32" s="58">
        <f t="shared" si="6"/>
        <v>2921</v>
      </c>
      <c r="M32" s="59">
        <f t="shared" si="7"/>
        <v>487</v>
      </c>
    </row>
    <row r="33" spans="2:13">
      <c r="B33" s="60">
        <f t="shared" si="8"/>
        <v>28</v>
      </c>
      <c r="C33" s="89">
        <v>57800</v>
      </c>
      <c r="D33" s="51">
        <f t="shared" si="0"/>
        <v>896</v>
      </c>
      <c r="E33" s="86">
        <f t="shared" si="1"/>
        <v>0</v>
      </c>
      <c r="F33" s="87">
        <f t="shared" si="9"/>
        <v>896</v>
      </c>
      <c r="G33" s="90">
        <f t="shared" si="3"/>
        <v>1792</v>
      </c>
      <c r="H33" s="90">
        <f t="shared" si="4"/>
        <v>2688</v>
      </c>
      <c r="I33" s="90">
        <f t="shared" si="5"/>
        <v>3584</v>
      </c>
      <c r="J33" s="57"/>
      <c r="K33" s="60">
        <v>28</v>
      </c>
      <c r="L33" s="66">
        <f t="shared" si="6"/>
        <v>3048</v>
      </c>
      <c r="M33" s="67">
        <f t="shared" si="7"/>
        <v>508</v>
      </c>
    </row>
    <row r="34" spans="2:13">
      <c r="B34" s="91">
        <f t="shared" si="8"/>
        <v>29</v>
      </c>
      <c r="C34" s="92">
        <v>60800</v>
      </c>
      <c r="D34" s="91">
        <f t="shared" si="0"/>
        <v>943</v>
      </c>
      <c r="E34" s="93">
        <f t="shared" si="1"/>
        <v>0</v>
      </c>
      <c r="F34" s="94">
        <f t="shared" si="9"/>
        <v>943</v>
      </c>
      <c r="G34" s="95">
        <f t="shared" si="3"/>
        <v>1886</v>
      </c>
      <c r="H34" s="91">
        <f t="shared" si="4"/>
        <v>2829</v>
      </c>
      <c r="I34" s="91">
        <f t="shared" si="5"/>
        <v>3772</v>
      </c>
      <c r="J34" s="57"/>
      <c r="K34" s="51">
        <v>29</v>
      </c>
      <c r="L34" s="69">
        <f t="shared" si="6"/>
        <v>3206</v>
      </c>
      <c r="M34" s="70">
        <f t="shared" si="7"/>
        <v>534</v>
      </c>
    </row>
    <row r="35" spans="2:13">
      <c r="B35" s="51">
        <f t="shared" si="8"/>
        <v>30</v>
      </c>
      <c r="C35" s="85">
        <v>63800</v>
      </c>
      <c r="D35" s="51">
        <f t="shared" si="0"/>
        <v>990</v>
      </c>
      <c r="E35" s="96">
        <f t="shared" si="1"/>
        <v>0</v>
      </c>
      <c r="F35" s="87">
        <f t="shared" si="9"/>
        <v>990</v>
      </c>
      <c r="G35" s="88">
        <f t="shared" si="3"/>
        <v>1980</v>
      </c>
      <c r="H35" s="51">
        <f t="shared" si="4"/>
        <v>2970</v>
      </c>
      <c r="I35" s="51">
        <f t="shared" si="5"/>
        <v>3960</v>
      </c>
      <c r="J35" s="57"/>
      <c r="K35" s="51">
        <v>30</v>
      </c>
      <c r="L35" s="58">
        <f t="shared" si="6"/>
        <v>3364</v>
      </c>
      <c r="M35" s="59">
        <f t="shared" si="7"/>
        <v>561</v>
      </c>
    </row>
    <row r="36" spans="2:13">
      <c r="B36" s="51">
        <f t="shared" si="8"/>
        <v>31</v>
      </c>
      <c r="C36" s="85">
        <v>66800</v>
      </c>
      <c r="D36" s="51">
        <f t="shared" si="0"/>
        <v>1036</v>
      </c>
      <c r="E36" s="96">
        <f t="shared" si="1"/>
        <v>0</v>
      </c>
      <c r="F36" s="87">
        <f t="shared" si="9"/>
        <v>1036</v>
      </c>
      <c r="G36" s="88">
        <f t="shared" si="3"/>
        <v>2072</v>
      </c>
      <c r="H36" s="51">
        <f t="shared" si="4"/>
        <v>3108</v>
      </c>
      <c r="I36" s="51">
        <f t="shared" si="5"/>
        <v>4144</v>
      </c>
      <c r="J36" s="57"/>
      <c r="K36" s="51">
        <v>31</v>
      </c>
      <c r="L36" s="58">
        <f t="shared" si="6"/>
        <v>3523</v>
      </c>
      <c r="M36" s="59">
        <f t="shared" si="7"/>
        <v>587</v>
      </c>
    </row>
    <row r="37" spans="2:13">
      <c r="B37" s="51">
        <f t="shared" si="8"/>
        <v>32</v>
      </c>
      <c r="C37" s="85">
        <v>69800</v>
      </c>
      <c r="D37" s="51">
        <f t="shared" si="0"/>
        <v>1083</v>
      </c>
      <c r="E37" s="96">
        <f t="shared" si="1"/>
        <v>0</v>
      </c>
      <c r="F37" s="87">
        <f t="shared" si="9"/>
        <v>1083</v>
      </c>
      <c r="G37" s="88">
        <f t="shared" si="3"/>
        <v>2166</v>
      </c>
      <c r="H37" s="51">
        <f t="shared" si="4"/>
        <v>3249</v>
      </c>
      <c r="I37" s="51">
        <f t="shared" si="5"/>
        <v>4332</v>
      </c>
      <c r="J37" s="57"/>
      <c r="K37" s="51">
        <v>32</v>
      </c>
      <c r="L37" s="58">
        <f t="shared" si="6"/>
        <v>3681</v>
      </c>
      <c r="M37" s="59">
        <f t="shared" si="7"/>
        <v>613</v>
      </c>
    </row>
    <row r="38" spans="2:13">
      <c r="B38" s="60">
        <f t="shared" si="8"/>
        <v>33</v>
      </c>
      <c r="C38" s="97">
        <v>72800</v>
      </c>
      <c r="D38" s="51">
        <f t="shared" ref="D38:D60" si="10">+ROUND(C38*0.0517*0.3,0)</f>
        <v>1129</v>
      </c>
      <c r="E38" s="96">
        <f t="shared" ref="E38:E60" si="11">D38-F38</f>
        <v>0</v>
      </c>
      <c r="F38" s="87">
        <f t="shared" si="9"/>
        <v>1129</v>
      </c>
      <c r="G38" s="90">
        <f t="shared" ref="G38:G60" si="12">+F38*2</f>
        <v>2258</v>
      </c>
      <c r="H38" s="60">
        <f t="shared" ref="H38:H60" si="13">+F38*3</f>
        <v>3387</v>
      </c>
      <c r="I38" s="60">
        <f t="shared" ref="I38:I60" si="14">+F38*4</f>
        <v>4516</v>
      </c>
      <c r="J38" s="57"/>
      <c r="K38" s="60">
        <v>33</v>
      </c>
      <c r="L38" s="66">
        <f t="shared" ref="L38:L60" si="15">+ROUND(C38*0.0517*0.6*1.7,0)</f>
        <v>3839</v>
      </c>
      <c r="M38" s="67">
        <f t="shared" ref="M38:M60" si="16">+ROUND(C38*0.0517*0.1*1.7,0)</f>
        <v>640</v>
      </c>
    </row>
    <row r="39" spans="2:13">
      <c r="B39" s="51">
        <f t="shared" si="8"/>
        <v>34</v>
      </c>
      <c r="C39" s="98">
        <v>76500</v>
      </c>
      <c r="D39" s="91">
        <f t="shared" si="10"/>
        <v>1187</v>
      </c>
      <c r="E39" s="99">
        <f t="shared" si="11"/>
        <v>0</v>
      </c>
      <c r="F39" s="94">
        <f t="shared" si="9"/>
        <v>1187</v>
      </c>
      <c r="G39" s="95">
        <f t="shared" si="12"/>
        <v>2374</v>
      </c>
      <c r="H39" s="95">
        <f t="shared" si="13"/>
        <v>3561</v>
      </c>
      <c r="I39" s="95">
        <f t="shared" si="14"/>
        <v>4748</v>
      </c>
      <c r="J39" s="57"/>
      <c r="K39" s="51">
        <v>34</v>
      </c>
      <c r="L39" s="69">
        <f t="shared" si="15"/>
        <v>4034</v>
      </c>
      <c r="M39" s="70">
        <f t="shared" si="16"/>
        <v>672</v>
      </c>
    </row>
    <row r="40" spans="2:13">
      <c r="B40" s="51">
        <f t="shared" ref="B40:B60" si="17">+B39+1</f>
        <v>35</v>
      </c>
      <c r="C40" s="100">
        <v>80200</v>
      </c>
      <c r="D40" s="51">
        <f t="shared" si="10"/>
        <v>1244</v>
      </c>
      <c r="E40" s="86">
        <f t="shared" si="11"/>
        <v>0</v>
      </c>
      <c r="F40" s="87">
        <f t="shared" si="9"/>
        <v>1244</v>
      </c>
      <c r="G40" s="88">
        <f t="shared" si="12"/>
        <v>2488</v>
      </c>
      <c r="H40" s="88">
        <f t="shared" si="13"/>
        <v>3732</v>
      </c>
      <c r="I40" s="88">
        <f t="shared" si="14"/>
        <v>4976</v>
      </c>
      <c r="J40" s="57"/>
      <c r="K40" s="51">
        <v>35</v>
      </c>
      <c r="L40" s="58">
        <f t="shared" si="15"/>
        <v>4229</v>
      </c>
      <c r="M40" s="59">
        <f t="shared" si="16"/>
        <v>705</v>
      </c>
    </row>
    <row r="41" spans="2:13">
      <c r="B41" s="51">
        <f t="shared" si="17"/>
        <v>36</v>
      </c>
      <c r="C41" s="85">
        <v>83900</v>
      </c>
      <c r="D41" s="51">
        <f t="shared" si="10"/>
        <v>1301</v>
      </c>
      <c r="E41" s="86">
        <f t="shared" si="11"/>
        <v>0</v>
      </c>
      <c r="F41" s="87">
        <f t="shared" si="9"/>
        <v>1301</v>
      </c>
      <c r="G41" s="88">
        <f t="shared" si="12"/>
        <v>2602</v>
      </c>
      <c r="H41" s="88">
        <f t="shared" si="13"/>
        <v>3903</v>
      </c>
      <c r="I41" s="88">
        <f t="shared" si="14"/>
        <v>5204</v>
      </c>
      <c r="J41" s="57"/>
      <c r="K41" s="51">
        <v>36</v>
      </c>
      <c r="L41" s="58">
        <f t="shared" si="15"/>
        <v>4424</v>
      </c>
      <c r="M41" s="59">
        <f t="shared" si="16"/>
        <v>737</v>
      </c>
    </row>
    <row r="42" spans="2:13">
      <c r="B42" s="60">
        <f t="shared" si="17"/>
        <v>37</v>
      </c>
      <c r="C42" s="97">
        <v>87600</v>
      </c>
      <c r="D42" s="51">
        <f t="shared" si="10"/>
        <v>1359</v>
      </c>
      <c r="E42" s="86">
        <f t="shared" si="11"/>
        <v>0</v>
      </c>
      <c r="F42" s="87">
        <f t="shared" si="9"/>
        <v>1359</v>
      </c>
      <c r="G42" s="90">
        <f t="shared" si="12"/>
        <v>2718</v>
      </c>
      <c r="H42" s="90">
        <f t="shared" si="13"/>
        <v>4077</v>
      </c>
      <c r="I42" s="90">
        <f t="shared" si="14"/>
        <v>5436</v>
      </c>
      <c r="J42" s="57"/>
      <c r="K42" s="60">
        <v>37</v>
      </c>
      <c r="L42" s="66">
        <f t="shared" si="15"/>
        <v>4619</v>
      </c>
      <c r="M42" s="67">
        <f t="shared" si="16"/>
        <v>770</v>
      </c>
    </row>
    <row r="43" spans="2:13">
      <c r="B43" s="51">
        <f t="shared" si="17"/>
        <v>38</v>
      </c>
      <c r="C43" s="92">
        <v>92100</v>
      </c>
      <c r="D43" s="91">
        <f t="shared" si="10"/>
        <v>1428</v>
      </c>
      <c r="E43" s="93">
        <f t="shared" si="11"/>
        <v>0</v>
      </c>
      <c r="F43" s="94">
        <f t="shared" si="9"/>
        <v>1428</v>
      </c>
      <c r="G43" s="95">
        <f t="shared" si="12"/>
        <v>2856</v>
      </c>
      <c r="H43" s="91">
        <f t="shared" si="13"/>
        <v>4284</v>
      </c>
      <c r="I43" s="91">
        <f t="shared" si="14"/>
        <v>5712</v>
      </c>
      <c r="J43" s="57"/>
      <c r="K43" s="51">
        <v>38</v>
      </c>
      <c r="L43" s="69">
        <f t="shared" si="15"/>
        <v>4857</v>
      </c>
      <c r="M43" s="70">
        <f t="shared" si="16"/>
        <v>809</v>
      </c>
    </row>
    <row r="44" spans="2:13">
      <c r="B44" s="51">
        <f t="shared" si="17"/>
        <v>39</v>
      </c>
      <c r="C44" s="85">
        <v>96600</v>
      </c>
      <c r="D44" s="51">
        <f t="shared" si="10"/>
        <v>1498</v>
      </c>
      <c r="E44" s="96">
        <f t="shared" si="11"/>
        <v>0</v>
      </c>
      <c r="F44" s="87">
        <f t="shared" si="9"/>
        <v>1498</v>
      </c>
      <c r="G44" s="88">
        <f t="shared" si="12"/>
        <v>2996</v>
      </c>
      <c r="H44" s="51">
        <f t="shared" si="13"/>
        <v>4494</v>
      </c>
      <c r="I44" s="51">
        <f t="shared" si="14"/>
        <v>5992</v>
      </c>
      <c r="J44" s="57"/>
      <c r="K44" s="51">
        <v>39</v>
      </c>
      <c r="L44" s="58">
        <f t="shared" si="15"/>
        <v>5094</v>
      </c>
      <c r="M44" s="59">
        <f t="shared" si="16"/>
        <v>849</v>
      </c>
    </row>
    <row r="45" spans="2:13">
      <c r="B45" s="51">
        <f t="shared" si="17"/>
        <v>40</v>
      </c>
      <c r="C45" s="85">
        <v>101100</v>
      </c>
      <c r="D45" s="51">
        <f t="shared" si="10"/>
        <v>1568</v>
      </c>
      <c r="E45" s="96">
        <f t="shared" si="11"/>
        <v>0</v>
      </c>
      <c r="F45" s="87">
        <f t="shared" si="9"/>
        <v>1568</v>
      </c>
      <c r="G45" s="88">
        <f t="shared" si="12"/>
        <v>3136</v>
      </c>
      <c r="H45" s="51">
        <f t="shared" si="13"/>
        <v>4704</v>
      </c>
      <c r="I45" s="51">
        <f t="shared" si="14"/>
        <v>6272</v>
      </c>
      <c r="J45" s="57"/>
      <c r="K45" s="51">
        <v>40</v>
      </c>
      <c r="L45" s="58">
        <f t="shared" si="15"/>
        <v>5331</v>
      </c>
      <c r="M45" s="59">
        <f t="shared" si="16"/>
        <v>889</v>
      </c>
    </row>
    <row r="46" spans="2:13">
      <c r="B46" s="51">
        <f t="shared" si="17"/>
        <v>41</v>
      </c>
      <c r="C46" s="85">
        <v>105600</v>
      </c>
      <c r="D46" s="51">
        <f t="shared" si="10"/>
        <v>1638</v>
      </c>
      <c r="E46" s="96">
        <f t="shared" si="11"/>
        <v>0</v>
      </c>
      <c r="F46" s="87">
        <f t="shared" si="9"/>
        <v>1638</v>
      </c>
      <c r="G46" s="88">
        <f t="shared" si="12"/>
        <v>3276</v>
      </c>
      <c r="H46" s="51">
        <f t="shared" si="13"/>
        <v>4914</v>
      </c>
      <c r="I46" s="51">
        <f t="shared" si="14"/>
        <v>6552</v>
      </c>
      <c r="J46" s="57"/>
      <c r="K46" s="51">
        <v>41</v>
      </c>
      <c r="L46" s="58">
        <f t="shared" si="15"/>
        <v>5569</v>
      </c>
      <c r="M46" s="59">
        <f t="shared" si="16"/>
        <v>928</v>
      </c>
    </row>
    <row r="47" spans="2:13">
      <c r="B47" s="60">
        <f t="shared" si="17"/>
        <v>42</v>
      </c>
      <c r="C47" s="97">
        <v>110100</v>
      </c>
      <c r="D47" s="51">
        <f t="shared" si="10"/>
        <v>1708</v>
      </c>
      <c r="E47" s="96">
        <f t="shared" si="11"/>
        <v>0</v>
      </c>
      <c r="F47" s="87">
        <f t="shared" si="9"/>
        <v>1708</v>
      </c>
      <c r="G47" s="90">
        <f t="shared" si="12"/>
        <v>3416</v>
      </c>
      <c r="H47" s="60">
        <f t="shared" si="13"/>
        <v>5124</v>
      </c>
      <c r="I47" s="60">
        <f t="shared" si="14"/>
        <v>6832</v>
      </c>
      <c r="J47" s="57"/>
      <c r="K47" s="60">
        <v>42</v>
      </c>
      <c r="L47" s="66">
        <f t="shared" si="15"/>
        <v>5806</v>
      </c>
      <c r="M47" s="67">
        <f t="shared" si="16"/>
        <v>968</v>
      </c>
    </row>
    <row r="48" spans="2:13">
      <c r="B48" s="51">
        <f t="shared" si="17"/>
        <v>43</v>
      </c>
      <c r="C48" s="98">
        <v>115500</v>
      </c>
      <c r="D48" s="91">
        <f t="shared" si="10"/>
        <v>1791</v>
      </c>
      <c r="E48" s="99">
        <f t="shared" si="11"/>
        <v>0</v>
      </c>
      <c r="F48" s="94">
        <f t="shared" si="9"/>
        <v>1791</v>
      </c>
      <c r="G48" s="95">
        <f t="shared" si="12"/>
        <v>3582</v>
      </c>
      <c r="H48" s="95">
        <f t="shared" si="13"/>
        <v>5373</v>
      </c>
      <c r="I48" s="95">
        <f t="shared" si="14"/>
        <v>7164</v>
      </c>
      <c r="J48" s="57"/>
      <c r="K48" s="51">
        <v>43</v>
      </c>
      <c r="L48" s="69">
        <f t="shared" si="15"/>
        <v>6091</v>
      </c>
      <c r="M48" s="70">
        <f t="shared" si="16"/>
        <v>1015</v>
      </c>
    </row>
    <row r="49" spans="2:13">
      <c r="B49" s="51">
        <f t="shared" si="17"/>
        <v>44</v>
      </c>
      <c r="C49" s="100">
        <v>120900</v>
      </c>
      <c r="D49" s="51">
        <f t="shared" si="10"/>
        <v>1875</v>
      </c>
      <c r="E49" s="86">
        <f t="shared" si="11"/>
        <v>0</v>
      </c>
      <c r="F49" s="87">
        <f t="shared" si="9"/>
        <v>1875</v>
      </c>
      <c r="G49" s="88">
        <f t="shared" si="12"/>
        <v>3750</v>
      </c>
      <c r="H49" s="88">
        <f t="shared" si="13"/>
        <v>5625</v>
      </c>
      <c r="I49" s="88">
        <f t="shared" si="14"/>
        <v>7500</v>
      </c>
      <c r="J49" s="57"/>
      <c r="K49" s="51">
        <v>44</v>
      </c>
      <c r="L49" s="58">
        <f t="shared" si="15"/>
        <v>6376</v>
      </c>
      <c r="M49" s="59">
        <f t="shared" si="16"/>
        <v>1063</v>
      </c>
    </row>
    <row r="50" spans="2:13">
      <c r="B50" s="51">
        <f t="shared" si="17"/>
        <v>45</v>
      </c>
      <c r="C50" s="85">
        <v>126300</v>
      </c>
      <c r="D50" s="51">
        <f t="shared" si="10"/>
        <v>1959</v>
      </c>
      <c r="E50" s="86">
        <f t="shared" si="11"/>
        <v>0</v>
      </c>
      <c r="F50" s="87">
        <f t="shared" si="9"/>
        <v>1959</v>
      </c>
      <c r="G50" s="88">
        <f t="shared" si="12"/>
        <v>3918</v>
      </c>
      <c r="H50" s="88">
        <f t="shared" si="13"/>
        <v>5877</v>
      </c>
      <c r="I50" s="88">
        <f t="shared" si="14"/>
        <v>7836</v>
      </c>
      <c r="J50" s="57"/>
      <c r="K50" s="51">
        <v>45</v>
      </c>
      <c r="L50" s="58">
        <f t="shared" si="15"/>
        <v>6660</v>
      </c>
      <c r="M50" s="59">
        <f t="shared" si="16"/>
        <v>1110</v>
      </c>
    </row>
    <row r="51" spans="2:13">
      <c r="B51" s="51">
        <f t="shared" si="17"/>
        <v>46</v>
      </c>
      <c r="C51" s="85">
        <v>131700</v>
      </c>
      <c r="D51" s="51">
        <f t="shared" si="10"/>
        <v>2043</v>
      </c>
      <c r="E51" s="86">
        <f t="shared" si="11"/>
        <v>0</v>
      </c>
      <c r="F51" s="87">
        <f t="shared" si="9"/>
        <v>2043</v>
      </c>
      <c r="G51" s="88">
        <f t="shared" si="12"/>
        <v>4086</v>
      </c>
      <c r="H51" s="88">
        <f t="shared" si="13"/>
        <v>6129</v>
      </c>
      <c r="I51" s="88">
        <f t="shared" si="14"/>
        <v>8172</v>
      </c>
      <c r="J51" s="57"/>
      <c r="K51" s="51">
        <v>46</v>
      </c>
      <c r="L51" s="101">
        <f t="shared" si="15"/>
        <v>6945</v>
      </c>
      <c r="M51" s="59">
        <f t="shared" si="16"/>
        <v>1158</v>
      </c>
    </row>
    <row r="52" spans="2:13">
      <c r="B52" s="51">
        <f t="shared" si="17"/>
        <v>47</v>
      </c>
      <c r="C52" s="100">
        <v>137100</v>
      </c>
      <c r="D52" s="51">
        <f t="shared" si="10"/>
        <v>2126</v>
      </c>
      <c r="E52" s="86">
        <f t="shared" si="11"/>
        <v>0</v>
      </c>
      <c r="F52" s="87">
        <f t="shared" si="9"/>
        <v>2126</v>
      </c>
      <c r="G52" s="88">
        <f t="shared" si="12"/>
        <v>4252</v>
      </c>
      <c r="H52" s="88">
        <f t="shared" si="13"/>
        <v>6378</v>
      </c>
      <c r="I52" s="88">
        <f t="shared" si="14"/>
        <v>8504</v>
      </c>
      <c r="J52" s="57"/>
      <c r="K52" s="51">
        <f t="shared" ref="K52:K60" si="18">+K51+1</f>
        <v>47</v>
      </c>
      <c r="L52" s="101">
        <f t="shared" si="15"/>
        <v>7230</v>
      </c>
      <c r="M52" s="59">
        <f t="shared" si="16"/>
        <v>1205</v>
      </c>
    </row>
    <row r="53" spans="2:13">
      <c r="B53" s="51">
        <f t="shared" si="17"/>
        <v>48</v>
      </c>
      <c r="C53" s="100">
        <v>142500</v>
      </c>
      <c r="D53" s="51">
        <f t="shared" si="10"/>
        <v>2210</v>
      </c>
      <c r="E53" s="86">
        <f t="shared" si="11"/>
        <v>0</v>
      </c>
      <c r="F53" s="87">
        <f t="shared" si="9"/>
        <v>2210</v>
      </c>
      <c r="G53" s="88">
        <f t="shared" si="12"/>
        <v>4420</v>
      </c>
      <c r="H53" s="88">
        <f t="shared" si="13"/>
        <v>6630</v>
      </c>
      <c r="I53" s="88">
        <f t="shared" si="14"/>
        <v>8840</v>
      </c>
      <c r="J53" s="57"/>
      <c r="K53" s="51">
        <f t="shared" si="18"/>
        <v>48</v>
      </c>
      <c r="L53" s="101">
        <f t="shared" si="15"/>
        <v>7515</v>
      </c>
      <c r="M53" s="59">
        <f t="shared" si="16"/>
        <v>1252</v>
      </c>
    </row>
    <row r="54" spans="2:13">
      <c r="B54" s="51">
        <f t="shared" si="17"/>
        <v>49</v>
      </c>
      <c r="C54" s="85">
        <v>147900</v>
      </c>
      <c r="D54" s="51">
        <f t="shared" si="10"/>
        <v>2294</v>
      </c>
      <c r="E54" s="86">
        <f t="shared" si="11"/>
        <v>0</v>
      </c>
      <c r="F54" s="87">
        <f t="shared" si="9"/>
        <v>2294</v>
      </c>
      <c r="G54" s="88">
        <f t="shared" si="12"/>
        <v>4588</v>
      </c>
      <c r="H54" s="88">
        <f t="shared" si="13"/>
        <v>6882</v>
      </c>
      <c r="I54" s="88">
        <f t="shared" si="14"/>
        <v>9176</v>
      </c>
      <c r="J54" s="57"/>
      <c r="K54" s="51">
        <f t="shared" si="18"/>
        <v>49</v>
      </c>
      <c r="L54" s="101">
        <f t="shared" si="15"/>
        <v>7799</v>
      </c>
      <c r="M54" s="59">
        <f t="shared" si="16"/>
        <v>1300</v>
      </c>
    </row>
    <row r="55" spans="2:13">
      <c r="B55" s="60">
        <f t="shared" si="17"/>
        <v>50</v>
      </c>
      <c r="C55" s="97">
        <v>150000</v>
      </c>
      <c r="D55" s="60">
        <f t="shared" si="10"/>
        <v>2327</v>
      </c>
      <c r="E55" s="102">
        <f t="shared" si="11"/>
        <v>0</v>
      </c>
      <c r="F55" s="103">
        <f t="shared" si="9"/>
        <v>2327</v>
      </c>
      <c r="G55" s="90">
        <f t="shared" si="12"/>
        <v>4654</v>
      </c>
      <c r="H55" s="90">
        <f t="shared" si="13"/>
        <v>6981</v>
      </c>
      <c r="I55" s="90">
        <f t="shared" si="14"/>
        <v>9308</v>
      </c>
      <c r="J55" s="57"/>
      <c r="K55" s="60">
        <f t="shared" si="18"/>
        <v>50</v>
      </c>
      <c r="L55" s="101">
        <f t="shared" si="15"/>
        <v>7910</v>
      </c>
      <c r="M55" s="67">
        <f t="shared" si="16"/>
        <v>1318</v>
      </c>
    </row>
    <row r="56" spans="2:13">
      <c r="B56" s="51">
        <f t="shared" si="17"/>
        <v>51</v>
      </c>
      <c r="C56" s="98">
        <v>156400</v>
      </c>
      <c r="D56" s="91">
        <f t="shared" si="10"/>
        <v>2426</v>
      </c>
      <c r="E56" s="99">
        <f t="shared" si="11"/>
        <v>0</v>
      </c>
      <c r="F56" s="94">
        <f t="shared" si="9"/>
        <v>2426</v>
      </c>
      <c r="G56" s="95">
        <f t="shared" si="12"/>
        <v>4852</v>
      </c>
      <c r="H56" s="95">
        <f t="shared" si="13"/>
        <v>7278</v>
      </c>
      <c r="I56" s="95">
        <f t="shared" si="14"/>
        <v>9704</v>
      </c>
      <c r="J56" s="57"/>
      <c r="K56" s="51">
        <f t="shared" si="18"/>
        <v>51</v>
      </c>
      <c r="L56" s="69">
        <f t="shared" si="15"/>
        <v>8248</v>
      </c>
      <c r="M56" s="70">
        <f t="shared" si="16"/>
        <v>1375</v>
      </c>
    </row>
    <row r="57" spans="2:13">
      <c r="B57" s="51">
        <f t="shared" si="17"/>
        <v>52</v>
      </c>
      <c r="C57" s="100">
        <v>162800</v>
      </c>
      <c r="D57" s="51">
        <f t="shared" si="10"/>
        <v>2525</v>
      </c>
      <c r="E57" s="86">
        <f t="shared" si="11"/>
        <v>0</v>
      </c>
      <c r="F57" s="87">
        <f t="shared" si="9"/>
        <v>2525</v>
      </c>
      <c r="G57" s="88">
        <f t="shared" si="12"/>
        <v>5050</v>
      </c>
      <c r="H57" s="88">
        <f t="shared" si="13"/>
        <v>7575</v>
      </c>
      <c r="I57" s="88">
        <f t="shared" si="14"/>
        <v>10100</v>
      </c>
      <c r="J57" s="57"/>
      <c r="K57" s="51">
        <f t="shared" si="18"/>
        <v>52</v>
      </c>
      <c r="L57" s="101">
        <f t="shared" si="15"/>
        <v>8585</v>
      </c>
      <c r="M57" s="59">
        <f t="shared" si="16"/>
        <v>1431</v>
      </c>
    </row>
    <row r="58" spans="2:13">
      <c r="B58" s="51">
        <f t="shared" si="17"/>
        <v>53</v>
      </c>
      <c r="C58" s="85">
        <v>169200</v>
      </c>
      <c r="D58" s="51">
        <f t="shared" si="10"/>
        <v>2624</v>
      </c>
      <c r="E58" s="86">
        <f t="shared" si="11"/>
        <v>0</v>
      </c>
      <c r="F58" s="87">
        <f t="shared" si="9"/>
        <v>2624</v>
      </c>
      <c r="G58" s="88">
        <f t="shared" si="12"/>
        <v>5248</v>
      </c>
      <c r="H58" s="88">
        <f t="shared" si="13"/>
        <v>7872</v>
      </c>
      <c r="I58" s="88">
        <f t="shared" si="14"/>
        <v>10496</v>
      </c>
      <c r="J58" s="57"/>
      <c r="K58" s="51">
        <f t="shared" si="18"/>
        <v>53</v>
      </c>
      <c r="L58" s="101">
        <f t="shared" si="15"/>
        <v>8923</v>
      </c>
      <c r="M58" s="59">
        <f t="shared" si="16"/>
        <v>1487</v>
      </c>
    </row>
    <row r="59" spans="2:13">
      <c r="B59" s="51">
        <f t="shared" si="17"/>
        <v>54</v>
      </c>
      <c r="C59" s="85">
        <v>175600</v>
      </c>
      <c r="D59" s="51">
        <f t="shared" si="10"/>
        <v>2724</v>
      </c>
      <c r="E59" s="86">
        <f t="shared" si="11"/>
        <v>0</v>
      </c>
      <c r="F59" s="87">
        <f t="shared" si="9"/>
        <v>2724</v>
      </c>
      <c r="G59" s="88">
        <f t="shared" si="12"/>
        <v>5448</v>
      </c>
      <c r="H59" s="88">
        <f t="shared" si="13"/>
        <v>8172</v>
      </c>
      <c r="I59" s="88">
        <f t="shared" si="14"/>
        <v>10896</v>
      </c>
      <c r="J59" s="57"/>
      <c r="K59" s="51">
        <f t="shared" si="18"/>
        <v>54</v>
      </c>
      <c r="L59" s="101">
        <f t="shared" si="15"/>
        <v>9260</v>
      </c>
      <c r="M59" s="59">
        <f t="shared" si="16"/>
        <v>1543</v>
      </c>
    </row>
    <row r="60" spans="2:13" ht="16.5" thickBot="1">
      <c r="B60" s="60">
        <f t="shared" si="17"/>
        <v>55</v>
      </c>
      <c r="C60" s="89">
        <v>182000</v>
      </c>
      <c r="D60" s="60">
        <f t="shared" si="10"/>
        <v>2823</v>
      </c>
      <c r="E60" s="102">
        <f t="shared" si="11"/>
        <v>0</v>
      </c>
      <c r="F60" s="104">
        <f t="shared" si="9"/>
        <v>2823</v>
      </c>
      <c r="G60" s="105">
        <f t="shared" si="12"/>
        <v>5646</v>
      </c>
      <c r="H60" s="105">
        <f t="shared" si="13"/>
        <v>8469</v>
      </c>
      <c r="I60" s="105">
        <f t="shared" si="14"/>
        <v>11292</v>
      </c>
      <c r="J60" s="106"/>
      <c r="K60" s="107">
        <f t="shared" si="18"/>
        <v>55</v>
      </c>
      <c r="L60" s="108">
        <f t="shared" si="15"/>
        <v>9598</v>
      </c>
      <c r="M60" s="109">
        <f t="shared" si="16"/>
        <v>1600</v>
      </c>
    </row>
    <row r="61" spans="2:13" ht="21" customHeight="1" thickTop="1">
      <c r="B61" s="148" t="s">
        <v>98</v>
      </c>
      <c r="C61" s="149"/>
      <c r="D61" s="149"/>
      <c r="E61" s="110"/>
      <c r="J61" s="111"/>
      <c r="K61" s="112" t="s">
        <v>99</v>
      </c>
      <c r="M61" s="112" t="s">
        <v>100</v>
      </c>
    </row>
    <row r="62" spans="2:13" ht="16.5">
      <c r="B62" s="150" t="s">
        <v>101</v>
      </c>
      <c r="C62" s="143"/>
      <c r="D62" s="143"/>
      <c r="E62" s="143"/>
      <c r="F62" s="143"/>
      <c r="G62" s="143"/>
      <c r="H62" s="143"/>
      <c r="I62" s="143"/>
    </row>
    <row r="63" spans="2:13">
      <c r="B63" s="141" t="s">
        <v>102</v>
      </c>
      <c r="C63" s="142"/>
      <c r="D63" s="142"/>
      <c r="E63" s="142"/>
      <c r="F63" s="142"/>
      <c r="G63" s="142"/>
      <c r="H63" s="142"/>
      <c r="I63" s="142"/>
      <c r="J63" s="143"/>
      <c r="K63" s="143"/>
      <c r="L63" s="143"/>
      <c r="M63" s="143"/>
    </row>
    <row r="64" spans="2:13">
      <c r="B64" s="142"/>
      <c r="C64" s="142"/>
      <c r="D64" s="142"/>
      <c r="E64" s="142"/>
      <c r="F64" s="142"/>
      <c r="G64" s="142"/>
      <c r="H64" s="142"/>
      <c r="I64" s="142"/>
      <c r="J64" s="143"/>
      <c r="K64" s="143"/>
      <c r="L64" s="143"/>
      <c r="M64" s="143"/>
    </row>
    <row r="65" spans="2:13" ht="9" customHeight="1">
      <c r="B65" s="142"/>
      <c r="C65" s="142"/>
      <c r="D65" s="142"/>
      <c r="E65" s="142"/>
      <c r="F65" s="142"/>
      <c r="G65" s="142"/>
      <c r="H65" s="142"/>
      <c r="I65" s="142"/>
      <c r="J65" s="143"/>
      <c r="K65" s="143"/>
      <c r="L65" s="143"/>
      <c r="M65" s="143"/>
    </row>
    <row r="66" spans="2:13" ht="15.75" hidden="1" customHeight="1">
      <c r="B66" s="142"/>
      <c r="C66" s="142"/>
      <c r="D66" s="142"/>
      <c r="E66" s="142"/>
      <c r="F66" s="142"/>
      <c r="G66" s="142"/>
      <c r="H66" s="142"/>
      <c r="I66" s="142"/>
      <c r="J66" s="143"/>
      <c r="K66" s="143"/>
      <c r="L66" s="143"/>
      <c r="M66" s="143"/>
    </row>
    <row r="67" spans="2:13" ht="12.75" customHeight="1">
      <c r="B67" s="142"/>
      <c r="C67" s="142"/>
      <c r="D67" s="142"/>
      <c r="E67" s="142"/>
      <c r="F67" s="142"/>
      <c r="G67" s="142"/>
      <c r="H67" s="142"/>
      <c r="I67" s="142"/>
      <c r="J67" s="143"/>
      <c r="K67" s="143"/>
      <c r="L67" s="143"/>
      <c r="M67" s="143"/>
    </row>
  </sheetData>
  <mergeCells count="6">
    <mergeCell ref="B63:M67"/>
    <mergeCell ref="B4:B5"/>
    <mergeCell ref="L4:L5"/>
    <mergeCell ref="M4:M5"/>
    <mergeCell ref="B61:D61"/>
    <mergeCell ref="B62:I62"/>
  </mergeCells>
  <phoneticPr fontId="5" type="noConversion"/>
  <printOptions gridLinesSet="0"/>
  <pageMargins left="0.74803149606299213" right="0.74803149606299213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tabSelected="1" zoomScale="115" zoomScaleNormal="115" workbookViewId="0">
      <pane ySplit="3" topLeftCell="A7" activePane="bottomLeft" state="frozen"/>
      <selection pane="bottomLeft" activeCell="E2" sqref="E2"/>
    </sheetView>
  </sheetViews>
  <sheetFormatPr defaultRowHeight="16.5"/>
  <cols>
    <col min="11" max="11" width="7.75" customWidth="1"/>
  </cols>
  <sheetData>
    <row r="1" spans="1:12" ht="21">
      <c r="A1" s="138" t="s">
        <v>189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s="134" customFormat="1" ht="21">
      <c r="A2" s="133"/>
      <c r="B2" s="133"/>
      <c r="C2" s="133"/>
      <c r="D2" s="133"/>
      <c r="E2" s="135" t="s">
        <v>232</v>
      </c>
      <c r="F2" s="135" t="s">
        <v>231</v>
      </c>
      <c r="G2" s="133"/>
      <c r="H2" s="133"/>
      <c r="I2" s="133"/>
      <c r="J2" s="133"/>
    </row>
    <row r="3" spans="1:12" ht="33">
      <c r="A3" s="122" t="s">
        <v>190</v>
      </c>
      <c r="B3" s="127" t="s">
        <v>191</v>
      </c>
      <c r="C3" s="122" t="s">
        <v>192</v>
      </c>
      <c r="D3" s="122" t="s">
        <v>193</v>
      </c>
      <c r="E3" s="125" t="s">
        <v>194</v>
      </c>
      <c r="F3" s="124" t="s">
        <v>195</v>
      </c>
      <c r="G3" s="126" t="s">
        <v>196</v>
      </c>
      <c r="H3" s="122" t="s">
        <v>197</v>
      </c>
      <c r="I3" s="122" t="s">
        <v>198</v>
      </c>
      <c r="J3" s="122" t="s">
        <v>199</v>
      </c>
      <c r="K3" s="130" t="s">
        <v>229</v>
      </c>
      <c r="L3" s="130" t="s">
        <v>230</v>
      </c>
    </row>
    <row r="4" spans="1:12">
      <c r="A4" s="19" t="s">
        <v>200</v>
      </c>
      <c r="B4" s="19">
        <v>36000</v>
      </c>
      <c r="C4">
        <v>3200</v>
      </c>
      <c r="D4">
        <f>SUM(B4:C4)</f>
        <v>39200</v>
      </c>
      <c r="E4">
        <f t="shared" ref="E4:E33" si="0">VLOOKUP(D4,所得稅額表,VLOOKUP(A4,員工基本資料,4,FALSE)+2,TRUE)</f>
        <v>0</v>
      </c>
      <c r="F4">
        <f t="shared" ref="F4:F33" si="1">VLOOKUP(D4,健保負擔表,VLOOKUP(A4,員工基本資料,5,FALSE)+4,TRUE)</f>
        <v>1563</v>
      </c>
      <c r="G4">
        <f t="shared" ref="G4:G33" si="2">VLOOKUP(D4, 勞保負擔表, 2, TRUE )</f>
        <v>573</v>
      </c>
      <c r="H4">
        <v>300</v>
      </c>
      <c r="I4">
        <f xml:space="preserve"> E4+F4+G4+H4</f>
        <v>2436</v>
      </c>
      <c r="J4">
        <f>D4-I4</f>
        <v>36764</v>
      </c>
      <c r="K4">
        <f t="shared" ref="K4:K33" si="3">VLOOKUP(A4,員工基本資料,4,FALSE)</f>
        <v>2</v>
      </c>
      <c r="L4">
        <f t="shared" ref="L4:L33" si="4">VLOOKUP(D4,所得稅額表,2,TRUE)</f>
        <v>0</v>
      </c>
    </row>
    <row r="5" spans="1:12">
      <c r="A5" s="19" t="s">
        <v>201</v>
      </c>
      <c r="B5" s="19">
        <v>39540</v>
      </c>
      <c r="D5">
        <f t="shared" ref="D5:D33" si="5">SUM(B5:C5)</f>
        <v>39540</v>
      </c>
      <c r="E5">
        <f t="shared" si="0"/>
        <v>0</v>
      </c>
      <c r="F5">
        <f t="shared" si="1"/>
        <v>521</v>
      </c>
      <c r="G5">
        <f t="shared" si="2"/>
        <v>573</v>
      </c>
      <c r="H5">
        <v>800</v>
      </c>
      <c r="I5">
        <f t="shared" ref="I5:I33" si="6" xml:space="preserve"> E5+F5+G5+H5</f>
        <v>1894</v>
      </c>
      <c r="J5">
        <f t="shared" ref="J5:J33" si="7">D5-I5</f>
        <v>37646</v>
      </c>
      <c r="K5">
        <f t="shared" si="3"/>
        <v>0</v>
      </c>
      <c r="L5">
        <f t="shared" si="4"/>
        <v>0</v>
      </c>
    </row>
    <row r="6" spans="1:12">
      <c r="A6" s="19" t="s">
        <v>202</v>
      </c>
      <c r="B6" s="19">
        <v>26000</v>
      </c>
      <c r="D6">
        <f t="shared" si="5"/>
        <v>26000</v>
      </c>
      <c r="E6">
        <f t="shared" si="0"/>
        <v>0</v>
      </c>
      <c r="F6">
        <f t="shared" si="1"/>
        <v>344</v>
      </c>
      <c r="G6">
        <f t="shared" si="2"/>
        <v>378</v>
      </c>
      <c r="I6">
        <f t="shared" si="6"/>
        <v>722</v>
      </c>
      <c r="J6">
        <f t="shared" si="7"/>
        <v>25278</v>
      </c>
      <c r="K6">
        <f t="shared" si="3"/>
        <v>1</v>
      </c>
      <c r="L6">
        <f t="shared" si="4"/>
        <v>0</v>
      </c>
    </row>
    <row r="7" spans="1:12">
      <c r="A7" s="19" t="s">
        <v>203</v>
      </c>
      <c r="B7" s="19">
        <v>33000</v>
      </c>
      <c r="C7">
        <v>450</v>
      </c>
      <c r="D7">
        <f t="shared" si="5"/>
        <v>33450</v>
      </c>
      <c r="E7">
        <f t="shared" si="0"/>
        <v>0</v>
      </c>
      <c r="F7">
        <f t="shared" si="1"/>
        <v>1365</v>
      </c>
      <c r="G7">
        <f t="shared" si="2"/>
        <v>500</v>
      </c>
      <c r="I7">
        <f t="shared" si="6"/>
        <v>1865</v>
      </c>
      <c r="J7">
        <f t="shared" si="7"/>
        <v>31585</v>
      </c>
      <c r="K7">
        <f t="shared" si="3"/>
        <v>1</v>
      </c>
      <c r="L7">
        <f t="shared" si="4"/>
        <v>0</v>
      </c>
    </row>
    <row r="8" spans="1:12">
      <c r="A8" s="19" t="s">
        <v>204</v>
      </c>
      <c r="B8" s="19">
        <v>40000</v>
      </c>
      <c r="D8">
        <f t="shared" si="5"/>
        <v>40000</v>
      </c>
      <c r="E8">
        <f t="shared" si="0"/>
        <v>0</v>
      </c>
      <c r="F8">
        <f t="shared" si="1"/>
        <v>1563</v>
      </c>
      <c r="G8">
        <f t="shared" si="2"/>
        <v>573</v>
      </c>
      <c r="H8">
        <v>300</v>
      </c>
      <c r="I8">
        <f t="shared" si="6"/>
        <v>2436</v>
      </c>
      <c r="J8">
        <f t="shared" si="7"/>
        <v>37564</v>
      </c>
      <c r="K8">
        <f t="shared" si="3"/>
        <v>2</v>
      </c>
      <c r="L8">
        <f t="shared" si="4"/>
        <v>0</v>
      </c>
    </row>
    <row r="9" spans="1:12">
      <c r="A9" s="19" t="s">
        <v>205</v>
      </c>
      <c r="B9" s="19">
        <v>55000</v>
      </c>
      <c r="C9">
        <v>5000</v>
      </c>
      <c r="D9">
        <f t="shared" si="5"/>
        <v>60000</v>
      </c>
      <c r="E9">
        <f t="shared" si="0"/>
        <v>0</v>
      </c>
      <c r="F9">
        <f t="shared" si="1"/>
        <v>2688</v>
      </c>
      <c r="G9">
        <f t="shared" si="2"/>
        <v>659</v>
      </c>
      <c r="I9">
        <f t="shared" si="6"/>
        <v>3347</v>
      </c>
      <c r="J9">
        <f t="shared" si="7"/>
        <v>56653</v>
      </c>
      <c r="K9">
        <f t="shared" si="3"/>
        <v>3</v>
      </c>
      <c r="L9">
        <f t="shared" si="4"/>
        <v>0</v>
      </c>
    </row>
    <row r="10" spans="1:12">
      <c r="A10" s="19" t="s">
        <v>206</v>
      </c>
      <c r="B10" s="19">
        <v>53000</v>
      </c>
      <c r="D10">
        <f t="shared" si="5"/>
        <v>53000</v>
      </c>
      <c r="E10">
        <f t="shared" si="0"/>
        <v>0</v>
      </c>
      <c r="F10">
        <f t="shared" si="1"/>
        <v>1644</v>
      </c>
      <c r="G10">
        <f t="shared" si="2"/>
        <v>659</v>
      </c>
      <c r="H10">
        <v>450</v>
      </c>
      <c r="I10">
        <f t="shared" si="6"/>
        <v>2753</v>
      </c>
      <c r="J10">
        <f t="shared" si="7"/>
        <v>50247</v>
      </c>
      <c r="K10">
        <f t="shared" si="3"/>
        <v>3</v>
      </c>
      <c r="L10">
        <f t="shared" si="4"/>
        <v>0</v>
      </c>
    </row>
    <row r="11" spans="1:12">
      <c r="A11" s="19" t="s">
        <v>207</v>
      </c>
      <c r="B11" s="19">
        <v>26400</v>
      </c>
      <c r="D11">
        <f t="shared" si="5"/>
        <v>26400</v>
      </c>
      <c r="E11">
        <f t="shared" si="0"/>
        <v>0</v>
      </c>
      <c r="F11">
        <f t="shared" si="1"/>
        <v>360</v>
      </c>
      <c r="G11">
        <f t="shared" si="2"/>
        <v>396</v>
      </c>
      <c r="I11">
        <f t="shared" si="6"/>
        <v>756</v>
      </c>
      <c r="J11">
        <f t="shared" si="7"/>
        <v>25644</v>
      </c>
      <c r="K11">
        <f t="shared" si="3"/>
        <v>2</v>
      </c>
      <c r="L11">
        <f t="shared" si="4"/>
        <v>0</v>
      </c>
    </row>
    <row r="12" spans="1:12">
      <c r="A12" s="19" t="s">
        <v>208</v>
      </c>
      <c r="B12" s="19">
        <v>28540</v>
      </c>
      <c r="C12">
        <v>1800</v>
      </c>
      <c r="D12">
        <f t="shared" si="5"/>
        <v>30340</v>
      </c>
      <c r="E12">
        <f t="shared" si="0"/>
        <v>0</v>
      </c>
      <c r="F12">
        <f t="shared" si="1"/>
        <v>414</v>
      </c>
      <c r="G12">
        <f t="shared" si="2"/>
        <v>455</v>
      </c>
      <c r="I12">
        <f t="shared" si="6"/>
        <v>869</v>
      </c>
      <c r="J12">
        <f t="shared" si="7"/>
        <v>29471</v>
      </c>
      <c r="K12">
        <f t="shared" si="3"/>
        <v>1</v>
      </c>
      <c r="L12">
        <f t="shared" si="4"/>
        <v>0</v>
      </c>
    </row>
    <row r="13" spans="1:12">
      <c r="A13" s="19" t="s">
        <v>209</v>
      </c>
      <c r="B13" s="19">
        <v>32000</v>
      </c>
      <c r="D13">
        <f t="shared" si="5"/>
        <v>32000</v>
      </c>
      <c r="E13">
        <f t="shared" si="0"/>
        <v>0</v>
      </c>
      <c r="F13">
        <f t="shared" si="1"/>
        <v>434</v>
      </c>
      <c r="G13">
        <f t="shared" si="2"/>
        <v>477</v>
      </c>
      <c r="I13">
        <f t="shared" si="6"/>
        <v>911</v>
      </c>
      <c r="J13">
        <f t="shared" si="7"/>
        <v>31089</v>
      </c>
      <c r="K13">
        <f t="shared" si="3"/>
        <v>0</v>
      </c>
      <c r="L13">
        <f t="shared" si="4"/>
        <v>0</v>
      </c>
    </row>
    <row r="14" spans="1:12">
      <c r="A14" s="19" t="s">
        <v>210</v>
      </c>
      <c r="B14" s="19">
        <v>43000</v>
      </c>
      <c r="D14">
        <f t="shared" si="5"/>
        <v>43000</v>
      </c>
      <c r="E14">
        <f t="shared" si="0"/>
        <v>0</v>
      </c>
      <c r="F14">
        <f t="shared" si="1"/>
        <v>635</v>
      </c>
      <c r="G14">
        <f t="shared" si="2"/>
        <v>630</v>
      </c>
      <c r="I14">
        <f t="shared" si="6"/>
        <v>1265</v>
      </c>
      <c r="J14">
        <f t="shared" si="7"/>
        <v>41735</v>
      </c>
      <c r="K14">
        <f t="shared" si="3"/>
        <v>0</v>
      </c>
      <c r="L14">
        <f t="shared" si="4"/>
        <v>0</v>
      </c>
    </row>
    <row r="15" spans="1:12">
      <c r="A15" s="19" t="s">
        <v>211</v>
      </c>
      <c r="B15" s="19">
        <v>52000</v>
      </c>
      <c r="D15">
        <f t="shared" si="5"/>
        <v>52000</v>
      </c>
      <c r="E15">
        <f t="shared" si="0"/>
        <v>0</v>
      </c>
      <c r="F15">
        <f t="shared" si="1"/>
        <v>766</v>
      </c>
      <c r="G15">
        <f t="shared" si="2"/>
        <v>659</v>
      </c>
      <c r="I15">
        <f t="shared" si="6"/>
        <v>1425</v>
      </c>
      <c r="J15">
        <f t="shared" si="7"/>
        <v>50575</v>
      </c>
      <c r="K15">
        <f t="shared" si="3"/>
        <v>0</v>
      </c>
      <c r="L15">
        <f t="shared" si="4"/>
        <v>0</v>
      </c>
    </row>
    <row r="16" spans="1:12">
      <c r="A16" s="19" t="s">
        <v>212</v>
      </c>
      <c r="B16" s="19">
        <v>38500</v>
      </c>
      <c r="C16">
        <v>3450</v>
      </c>
      <c r="D16">
        <f t="shared" si="5"/>
        <v>41950</v>
      </c>
      <c r="E16">
        <f t="shared" si="0"/>
        <v>0</v>
      </c>
      <c r="F16">
        <f t="shared" si="1"/>
        <v>547</v>
      </c>
      <c r="G16">
        <f t="shared" si="2"/>
        <v>601</v>
      </c>
      <c r="H16">
        <v>780</v>
      </c>
      <c r="I16">
        <f t="shared" si="6"/>
        <v>1928</v>
      </c>
      <c r="J16">
        <f t="shared" si="7"/>
        <v>40022</v>
      </c>
      <c r="K16">
        <f t="shared" si="3"/>
        <v>2</v>
      </c>
      <c r="L16">
        <f t="shared" si="4"/>
        <v>0</v>
      </c>
    </row>
    <row r="17" spans="1:12">
      <c r="A17" s="19" t="s">
        <v>213</v>
      </c>
      <c r="B17" s="19">
        <v>48000</v>
      </c>
      <c r="D17">
        <f t="shared" si="5"/>
        <v>48000</v>
      </c>
      <c r="E17">
        <f t="shared" si="0"/>
        <v>0</v>
      </c>
      <c r="F17">
        <f t="shared" si="1"/>
        <v>1386</v>
      </c>
      <c r="G17">
        <f t="shared" si="2"/>
        <v>659</v>
      </c>
      <c r="H17">
        <v>300</v>
      </c>
      <c r="I17">
        <f t="shared" si="6"/>
        <v>2345</v>
      </c>
      <c r="J17">
        <f t="shared" si="7"/>
        <v>45655</v>
      </c>
      <c r="K17">
        <f t="shared" si="3"/>
        <v>1</v>
      </c>
      <c r="L17">
        <f t="shared" si="4"/>
        <v>0</v>
      </c>
    </row>
    <row r="18" spans="1:12">
      <c r="A18" s="19" t="s">
        <v>214</v>
      </c>
      <c r="B18" s="19">
        <v>29500</v>
      </c>
      <c r="C18">
        <v>2000</v>
      </c>
      <c r="D18">
        <f t="shared" si="5"/>
        <v>31500</v>
      </c>
      <c r="E18">
        <f t="shared" si="0"/>
        <v>0</v>
      </c>
      <c r="F18">
        <f t="shared" si="1"/>
        <v>414</v>
      </c>
      <c r="G18">
        <f t="shared" si="2"/>
        <v>455</v>
      </c>
      <c r="H18">
        <v>800</v>
      </c>
      <c r="I18">
        <f t="shared" si="6"/>
        <v>1669</v>
      </c>
      <c r="J18">
        <f t="shared" si="7"/>
        <v>29831</v>
      </c>
      <c r="K18">
        <f t="shared" si="3"/>
        <v>0</v>
      </c>
      <c r="L18">
        <f t="shared" si="4"/>
        <v>0</v>
      </c>
    </row>
    <row r="19" spans="1:12">
      <c r="A19" s="19" t="s">
        <v>215</v>
      </c>
      <c r="B19" s="19">
        <v>34260</v>
      </c>
      <c r="D19">
        <f t="shared" si="5"/>
        <v>34260</v>
      </c>
      <c r="E19">
        <f t="shared" si="0"/>
        <v>0</v>
      </c>
      <c r="F19">
        <f t="shared" si="1"/>
        <v>1365</v>
      </c>
      <c r="G19">
        <f t="shared" si="2"/>
        <v>500</v>
      </c>
      <c r="I19">
        <f t="shared" si="6"/>
        <v>1865</v>
      </c>
      <c r="J19">
        <f t="shared" si="7"/>
        <v>32395</v>
      </c>
      <c r="K19">
        <f t="shared" si="3"/>
        <v>2</v>
      </c>
      <c r="L19">
        <f t="shared" si="4"/>
        <v>0</v>
      </c>
    </row>
    <row r="20" spans="1:12">
      <c r="A20" s="19" t="s">
        <v>216</v>
      </c>
      <c r="B20" s="19">
        <v>38450</v>
      </c>
      <c r="D20">
        <f t="shared" si="5"/>
        <v>38450</v>
      </c>
      <c r="E20">
        <f t="shared" si="0"/>
        <v>0</v>
      </c>
      <c r="F20">
        <f t="shared" si="1"/>
        <v>521</v>
      </c>
      <c r="G20">
        <f t="shared" si="2"/>
        <v>573</v>
      </c>
      <c r="I20">
        <f t="shared" si="6"/>
        <v>1094</v>
      </c>
      <c r="J20">
        <f t="shared" si="7"/>
        <v>37356</v>
      </c>
      <c r="K20">
        <f t="shared" si="3"/>
        <v>1</v>
      </c>
      <c r="L20">
        <f t="shared" si="4"/>
        <v>0</v>
      </c>
    </row>
    <row r="21" spans="1:12">
      <c r="A21" s="19" t="s">
        <v>217</v>
      </c>
      <c r="B21" s="19">
        <v>38000</v>
      </c>
      <c r="D21">
        <f t="shared" si="5"/>
        <v>38000</v>
      </c>
      <c r="E21">
        <f t="shared" si="0"/>
        <v>0</v>
      </c>
      <c r="F21">
        <f t="shared" si="1"/>
        <v>495</v>
      </c>
      <c r="G21">
        <f t="shared" si="2"/>
        <v>545</v>
      </c>
      <c r="I21">
        <f t="shared" si="6"/>
        <v>1040</v>
      </c>
      <c r="J21">
        <f t="shared" si="7"/>
        <v>36960</v>
      </c>
      <c r="K21">
        <f t="shared" si="3"/>
        <v>3</v>
      </c>
      <c r="L21">
        <f t="shared" si="4"/>
        <v>0</v>
      </c>
    </row>
    <row r="22" spans="1:12">
      <c r="A22" s="19" t="s">
        <v>218</v>
      </c>
      <c r="B22" s="19">
        <v>62000</v>
      </c>
      <c r="C22">
        <v>780</v>
      </c>
      <c r="D22">
        <f t="shared" si="5"/>
        <v>62780</v>
      </c>
      <c r="E22">
        <f t="shared" si="0"/>
        <v>0</v>
      </c>
      <c r="F22">
        <f t="shared" si="1"/>
        <v>943</v>
      </c>
      <c r="G22">
        <f t="shared" si="2"/>
        <v>659</v>
      </c>
      <c r="H22">
        <v>430</v>
      </c>
      <c r="I22">
        <f t="shared" si="6"/>
        <v>2032</v>
      </c>
      <c r="J22">
        <f t="shared" si="7"/>
        <v>60748</v>
      </c>
      <c r="K22">
        <f t="shared" si="3"/>
        <v>0</v>
      </c>
      <c r="L22">
        <f t="shared" si="4"/>
        <v>0</v>
      </c>
    </row>
    <row r="23" spans="1:12">
      <c r="A23" s="19" t="s">
        <v>219</v>
      </c>
      <c r="B23" s="19">
        <v>42000</v>
      </c>
      <c r="D23">
        <f t="shared" si="5"/>
        <v>42000</v>
      </c>
      <c r="E23">
        <f t="shared" si="0"/>
        <v>0</v>
      </c>
      <c r="F23">
        <f t="shared" si="1"/>
        <v>635</v>
      </c>
      <c r="G23">
        <f t="shared" si="2"/>
        <v>630</v>
      </c>
      <c r="I23">
        <f t="shared" si="6"/>
        <v>1265</v>
      </c>
      <c r="J23">
        <f t="shared" si="7"/>
        <v>40735</v>
      </c>
      <c r="K23">
        <f t="shared" si="3"/>
        <v>0</v>
      </c>
      <c r="L23">
        <f t="shared" si="4"/>
        <v>0</v>
      </c>
    </row>
    <row r="24" spans="1:12">
      <c r="A24" s="19" t="s">
        <v>220</v>
      </c>
      <c r="B24" s="19">
        <v>41560</v>
      </c>
      <c r="D24">
        <f t="shared" si="5"/>
        <v>41560</v>
      </c>
      <c r="E24">
        <f t="shared" si="0"/>
        <v>0</v>
      </c>
      <c r="F24">
        <f t="shared" si="1"/>
        <v>547</v>
      </c>
      <c r="G24">
        <f t="shared" si="2"/>
        <v>601</v>
      </c>
      <c r="I24">
        <f t="shared" si="6"/>
        <v>1148</v>
      </c>
      <c r="J24">
        <f t="shared" si="7"/>
        <v>40412</v>
      </c>
      <c r="K24">
        <f t="shared" si="3"/>
        <v>0</v>
      </c>
      <c r="L24">
        <f t="shared" si="4"/>
        <v>0</v>
      </c>
    </row>
    <row r="25" spans="1:12">
      <c r="A25" s="19" t="s">
        <v>221</v>
      </c>
      <c r="B25" s="19">
        <v>24500</v>
      </c>
      <c r="D25">
        <f t="shared" si="5"/>
        <v>24500</v>
      </c>
      <c r="E25">
        <f t="shared" si="0"/>
        <v>0</v>
      </c>
      <c r="F25">
        <f t="shared" si="1"/>
        <v>328</v>
      </c>
      <c r="G25">
        <f t="shared" si="2"/>
        <v>360</v>
      </c>
      <c r="I25">
        <f t="shared" si="6"/>
        <v>688</v>
      </c>
      <c r="J25">
        <f t="shared" si="7"/>
        <v>23812</v>
      </c>
      <c r="K25">
        <f t="shared" si="3"/>
        <v>0</v>
      </c>
      <c r="L25">
        <f t="shared" si="4"/>
        <v>0</v>
      </c>
    </row>
    <row r="26" spans="1:12">
      <c r="A26" s="19" t="s">
        <v>222</v>
      </c>
      <c r="B26" s="19">
        <v>76000</v>
      </c>
      <c r="C26">
        <v>2000</v>
      </c>
      <c r="D26">
        <f t="shared" si="5"/>
        <v>78000</v>
      </c>
      <c r="E26">
        <f t="shared" si="0"/>
        <v>2180</v>
      </c>
      <c r="F26">
        <f t="shared" si="1"/>
        <v>2374</v>
      </c>
      <c r="G26">
        <f t="shared" si="2"/>
        <v>659</v>
      </c>
      <c r="H26">
        <v>1200</v>
      </c>
      <c r="I26">
        <f t="shared" si="6"/>
        <v>6413</v>
      </c>
      <c r="J26">
        <f t="shared" si="7"/>
        <v>71587</v>
      </c>
      <c r="K26">
        <f t="shared" si="3"/>
        <v>1</v>
      </c>
      <c r="L26">
        <f t="shared" si="4"/>
        <v>3000</v>
      </c>
    </row>
    <row r="27" spans="1:12">
      <c r="A27" s="19" t="s">
        <v>223</v>
      </c>
      <c r="B27" s="19">
        <v>33500</v>
      </c>
      <c r="D27">
        <f t="shared" si="5"/>
        <v>33500</v>
      </c>
      <c r="E27">
        <f t="shared" si="0"/>
        <v>0</v>
      </c>
      <c r="F27">
        <f t="shared" si="1"/>
        <v>455</v>
      </c>
      <c r="G27">
        <f t="shared" si="2"/>
        <v>500</v>
      </c>
      <c r="I27">
        <f t="shared" si="6"/>
        <v>955</v>
      </c>
      <c r="J27">
        <f t="shared" si="7"/>
        <v>32545</v>
      </c>
      <c r="K27">
        <f t="shared" si="3"/>
        <v>0</v>
      </c>
      <c r="L27">
        <f t="shared" si="4"/>
        <v>0</v>
      </c>
    </row>
    <row r="28" spans="1:12">
      <c r="A28" s="19" t="s">
        <v>224</v>
      </c>
      <c r="B28" s="19">
        <v>77000</v>
      </c>
      <c r="D28">
        <f t="shared" si="5"/>
        <v>77000</v>
      </c>
      <c r="E28">
        <f t="shared" si="0"/>
        <v>2070</v>
      </c>
      <c r="F28">
        <f t="shared" si="1"/>
        <v>1187</v>
      </c>
      <c r="G28">
        <f t="shared" si="2"/>
        <v>659</v>
      </c>
      <c r="H28">
        <v>350</v>
      </c>
      <c r="I28">
        <f t="shared" si="6"/>
        <v>4266</v>
      </c>
      <c r="J28">
        <f t="shared" si="7"/>
        <v>72734</v>
      </c>
      <c r="K28">
        <f t="shared" si="3"/>
        <v>1</v>
      </c>
      <c r="L28">
        <f t="shared" si="4"/>
        <v>2880</v>
      </c>
    </row>
    <row r="29" spans="1:12">
      <c r="A29" s="19" t="s">
        <v>225</v>
      </c>
      <c r="B29" s="19">
        <v>32000</v>
      </c>
      <c r="C29">
        <v>1000</v>
      </c>
      <c r="D29">
        <f t="shared" si="5"/>
        <v>33000</v>
      </c>
      <c r="E29">
        <f t="shared" si="0"/>
        <v>0</v>
      </c>
      <c r="F29">
        <f t="shared" si="1"/>
        <v>434</v>
      </c>
      <c r="G29">
        <f t="shared" si="2"/>
        <v>477</v>
      </c>
      <c r="H29">
        <v>800</v>
      </c>
      <c r="I29">
        <f t="shared" si="6"/>
        <v>1711</v>
      </c>
      <c r="J29">
        <f t="shared" si="7"/>
        <v>31289</v>
      </c>
      <c r="K29">
        <f t="shared" si="3"/>
        <v>2</v>
      </c>
      <c r="L29">
        <f t="shared" si="4"/>
        <v>0</v>
      </c>
    </row>
    <row r="30" spans="1:12">
      <c r="A30" s="19" t="s">
        <v>226</v>
      </c>
      <c r="B30" s="19">
        <v>52000</v>
      </c>
      <c r="D30">
        <f t="shared" si="5"/>
        <v>52000</v>
      </c>
      <c r="E30">
        <f t="shared" si="0"/>
        <v>0</v>
      </c>
      <c r="F30">
        <f t="shared" si="1"/>
        <v>766</v>
      </c>
      <c r="G30">
        <f t="shared" si="2"/>
        <v>659</v>
      </c>
      <c r="I30">
        <f t="shared" si="6"/>
        <v>1425</v>
      </c>
      <c r="J30">
        <f t="shared" si="7"/>
        <v>50575</v>
      </c>
      <c r="K30">
        <f t="shared" si="3"/>
        <v>1</v>
      </c>
      <c r="L30">
        <f t="shared" si="4"/>
        <v>0</v>
      </c>
    </row>
    <row r="31" spans="1:12">
      <c r="A31" s="19" t="s">
        <v>149</v>
      </c>
      <c r="B31" s="19">
        <v>38900</v>
      </c>
      <c r="D31">
        <f t="shared" si="5"/>
        <v>38900</v>
      </c>
      <c r="E31">
        <f t="shared" si="0"/>
        <v>0</v>
      </c>
      <c r="F31">
        <f t="shared" si="1"/>
        <v>1563</v>
      </c>
      <c r="G31">
        <f t="shared" si="2"/>
        <v>573</v>
      </c>
      <c r="I31">
        <f t="shared" si="6"/>
        <v>2136</v>
      </c>
      <c r="J31">
        <f t="shared" si="7"/>
        <v>36764</v>
      </c>
      <c r="K31">
        <f t="shared" si="3"/>
        <v>2</v>
      </c>
      <c r="L31">
        <f t="shared" si="4"/>
        <v>0</v>
      </c>
    </row>
    <row r="32" spans="1:12">
      <c r="A32" s="19" t="s">
        <v>227</v>
      </c>
      <c r="B32" s="19">
        <v>41000</v>
      </c>
      <c r="D32">
        <f t="shared" si="5"/>
        <v>41000</v>
      </c>
      <c r="E32">
        <f t="shared" si="0"/>
        <v>0</v>
      </c>
      <c r="F32">
        <f t="shared" si="1"/>
        <v>1641</v>
      </c>
      <c r="G32">
        <f t="shared" si="2"/>
        <v>601</v>
      </c>
      <c r="H32">
        <v>1200</v>
      </c>
      <c r="I32">
        <f t="shared" si="6"/>
        <v>3442</v>
      </c>
      <c r="J32">
        <f t="shared" si="7"/>
        <v>37558</v>
      </c>
      <c r="K32">
        <f t="shared" si="3"/>
        <v>3</v>
      </c>
      <c r="L32">
        <f t="shared" si="4"/>
        <v>0</v>
      </c>
    </row>
    <row r="33" spans="1:12">
      <c r="A33" s="19" t="s">
        <v>228</v>
      </c>
      <c r="B33" s="19">
        <v>43000</v>
      </c>
      <c r="C33">
        <v>1000</v>
      </c>
      <c r="D33">
        <f t="shared" si="5"/>
        <v>44000</v>
      </c>
      <c r="E33">
        <f t="shared" si="0"/>
        <v>0</v>
      </c>
      <c r="F33">
        <f t="shared" si="1"/>
        <v>665</v>
      </c>
      <c r="G33">
        <f t="shared" si="2"/>
        <v>659</v>
      </c>
      <c r="I33">
        <f t="shared" si="6"/>
        <v>1324</v>
      </c>
      <c r="J33">
        <f t="shared" si="7"/>
        <v>42676</v>
      </c>
      <c r="K33">
        <f t="shared" si="3"/>
        <v>0</v>
      </c>
      <c r="L33">
        <f t="shared" si="4"/>
        <v>0</v>
      </c>
    </row>
  </sheetData>
  <mergeCells count="1">
    <mergeCell ref="A1:J1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2" topLeftCell="A3" activePane="bottomLeft" state="frozen"/>
      <selection pane="bottomLeft" activeCell="C3" sqref="C3"/>
    </sheetView>
  </sheetViews>
  <sheetFormatPr defaultRowHeight="16.5"/>
  <sheetData>
    <row r="1" spans="1:10" ht="2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">
      <c r="A2" s="122" t="s">
        <v>107</v>
      </c>
      <c r="B2" s="123" t="s">
        <v>108</v>
      </c>
      <c r="C2" s="122" t="s">
        <v>109</v>
      </c>
      <c r="D2" s="122" t="s">
        <v>110</v>
      </c>
      <c r="E2" s="123" t="s">
        <v>111</v>
      </c>
      <c r="F2" s="123" t="s">
        <v>112</v>
      </c>
      <c r="G2" s="123" t="s">
        <v>113</v>
      </c>
      <c r="H2" s="122" t="s">
        <v>114</v>
      </c>
      <c r="I2" s="122" t="s">
        <v>115</v>
      </c>
      <c r="J2" s="122" t="s">
        <v>116</v>
      </c>
    </row>
    <row r="3" spans="1:10">
      <c r="A3" s="19" t="s">
        <v>117</v>
      </c>
      <c r="B3" s="19">
        <v>36000</v>
      </c>
      <c r="C3">
        <v>3200</v>
      </c>
      <c r="H3">
        <v>300</v>
      </c>
    </row>
    <row r="4" spans="1:10">
      <c r="A4" s="19" t="s">
        <v>118</v>
      </c>
      <c r="B4" s="19">
        <v>39540</v>
      </c>
      <c r="H4">
        <v>800</v>
      </c>
    </row>
    <row r="5" spans="1:10">
      <c r="A5" s="19" t="s">
        <v>119</v>
      </c>
      <c r="B5" s="19">
        <v>26000</v>
      </c>
    </row>
    <row r="6" spans="1:10">
      <c r="A6" s="19" t="s">
        <v>120</v>
      </c>
      <c r="B6" s="19">
        <v>33000</v>
      </c>
      <c r="C6">
        <v>450</v>
      </c>
    </row>
    <row r="7" spans="1:10">
      <c r="A7" s="19" t="s">
        <v>121</v>
      </c>
      <c r="B7" s="19">
        <v>40000</v>
      </c>
      <c r="H7">
        <v>300</v>
      </c>
    </row>
    <row r="8" spans="1:10">
      <c r="A8" s="19" t="s">
        <v>122</v>
      </c>
      <c r="B8" s="19">
        <v>55000</v>
      </c>
      <c r="C8">
        <v>5000</v>
      </c>
    </row>
    <row r="9" spans="1:10">
      <c r="A9" s="19" t="s">
        <v>123</v>
      </c>
      <c r="B9" s="19">
        <v>53000</v>
      </c>
      <c r="H9">
        <v>450</v>
      </c>
    </row>
    <row r="10" spans="1:10">
      <c r="A10" s="19" t="s">
        <v>124</v>
      </c>
      <c r="B10" s="19">
        <v>26400</v>
      </c>
    </row>
    <row r="11" spans="1:10">
      <c r="A11" s="19" t="s">
        <v>125</v>
      </c>
      <c r="B11" s="19">
        <v>28540</v>
      </c>
      <c r="C11">
        <v>1800</v>
      </c>
    </row>
    <row r="12" spans="1:10">
      <c r="A12" s="19" t="s">
        <v>126</v>
      </c>
      <c r="B12" s="19">
        <v>32000</v>
      </c>
    </row>
    <row r="13" spans="1:10">
      <c r="A13" s="19" t="s">
        <v>127</v>
      </c>
      <c r="B13" s="19">
        <v>43000</v>
      </c>
    </row>
    <row r="14" spans="1:10">
      <c r="A14" s="19" t="s">
        <v>128</v>
      </c>
      <c r="B14" s="19">
        <v>52000</v>
      </c>
    </row>
    <row r="15" spans="1:10">
      <c r="A15" s="19" t="s">
        <v>129</v>
      </c>
      <c r="B15" s="19">
        <v>38500</v>
      </c>
      <c r="C15">
        <v>3450</v>
      </c>
      <c r="H15">
        <v>780</v>
      </c>
    </row>
    <row r="16" spans="1:10">
      <c r="A16" s="19" t="s">
        <v>130</v>
      </c>
      <c r="B16" s="19">
        <v>48000</v>
      </c>
      <c r="H16">
        <v>300</v>
      </c>
    </row>
    <row r="17" spans="1:8">
      <c r="A17" s="19" t="s">
        <v>131</v>
      </c>
      <c r="B17" s="19">
        <v>29500</v>
      </c>
      <c r="C17">
        <v>2000</v>
      </c>
      <c r="H17">
        <v>800</v>
      </c>
    </row>
    <row r="18" spans="1:8">
      <c r="A18" s="19" t="s">
        <v>132</v>
      </c>
      <c r="B18" s="19">
        <v>34260</v>
      </c>
    </row>
    <row r="19" spans="1:8">
      <c r="A19" s="19" t="s">
        <v>133</v>
      </c>
      <c r="B19" s="19">
        <v>38450</v>
      </c>
    </row>
    <row r="20" spans="1:8">
      <c r="A20" s="19" t="s">
        <v>134</v>
      </c>
      <c r="B20" s="19">
        <v>38000</v>
      </c>
    </row>
    <row r="21" spans="1:8">
      <c r="A21" s="19" t="s">
        <v>135</v>
      </c>
      <c r="B21" s="19">
        <v>62000</v>
      </c>
      <c r="C21">
        <v>780</v>
      </c>
      <c r="H21">
        <v>430</v>
      </c>
    </row>
    <row r="22" spans="1:8">
      <c r="A22" s="19" t="s">
        <v>136</v>
      </c>
      <c r="B22" s="19">
        <v>42000</v>
      </c>
    </row>
    <row r="23" spans="1:8">
      <c r="A23" s="19" t="s">
        <v>137</v>
      </c>
      <c r="B23" s="19">
        <v>41560</v>
      </c>
    </row>
    <row r="24" spans="1:8">
      <c r="A24" s="19" t="s">
        <v>138</v>
      </c>
      <c r="B24" s="19">
        <v>24500</v>
      </c>
    </row>
    <row r="25" spans="1:8">
      <c r="A25" s="19" t="s">
        <v>139</v>
      </c>
      <c r="B25" s="19">
        <v>76000</v>
      </c>
      <c r="C25">
        <v>2000</v>
      </c>
      <c r="H25">
        <v>1200</v>
      </c>
    </row>
    <row r="26" spans="1:8">
      <c r="A26" s="19" t="s">
        <v>140</v>
      </c>
      <c r="B26" s="19">
        <v>33500</v>
      </c>
    </row>
    <row r="27" spans="1:8">
      <c r="A27" s="19" t="s">
        <v>141</v>
      </c>
      <c r="B27" s="19">
        <v>77000</v>
      </c>
      <c r="H27">
        <v>350</v>
      </c>
    </row>
    <row r="28" spans="1:8">
      <c r="A28" s="19" t="s">
        <v>142</v>
      </c>
      <c r="B28" s="19">
        <v>32000</v>
      </c>
      <c r="C28">
        <v>1000</v>
      </c>
      <c r="H28">
        <v>800</v>
      </c>
    </row>
    <row r="29" spans="1:8">
      <c r="A29" s="19" t="s">
        <v>143</v>
      </c>
      <c r="B29" s="19">
        <v>52000</v>
      </c>
    </row>
    <row r="30" spans="1:8">
      <c r="A30" s="19" t="s">
        <v>144</v>
      </c>
      <c r="B30" s="19">
        <v>38900</v>
      </c>
    </row>
    <row r="31" spans="1:8">
      <c r="A31" s="19" t="s">
        <v>145</v>
      </c>
      <c r="B31" s="19">
        <v>41000</v>
      </c>
      <c r="H31">
        <v>1200</v>
      </c>
    </row>
    <row r="32" spans="1:8">
      <c r="A32" s="19" t="s">
        <v>146</v>
      </c>
      <c r="B32" s="19">
        <v>43000</v>
      </c>
      <c r="C32">
        <v>1000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2" topLeftCell="A3" activePane="bottomLeft" state="frozen"/>
      <selection pane="bottomLeft" activeCell="E3" sqref="E3"/>
    </sheetView>
  </sheetViews>
  <sheetFormatPr defaultRowHeight="16.5"/>
  <sheetData>
    <row r="1" spans="1:10" ht="21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">
      <c r="A2" s="122" t="s">
        <v>107</v>
      </c>
      <c r="B2" s="123" t="s">
        <v>108</v>
      </c>
      <c r="C2" s="122" t="s">
        <v>109</v>
      </c>
      <c r="D2" s="122" t="s">
        <v>110</v>
      </c>
      <c r="E2" s="123" t="s">
        <v>111</v>
      </c>
      <c r="F2" s="123" t="s">
        <v>112</v>
      </c>
      <c r="G2" s="123" t="s">
        <v>113</v>
      </c>
      <c r="H2" s="122" t="s">
        <v>114</v>
      </c>
      <c r="I2" s="122" t="s">
        <v>115</v>
      </c>
      <c r="J2" s="122" t="s">
        <v>116</v>
      </c>
    </row>
    <row r="3" spans="1:10">
      <c r="A3" s="19" t="s">
        <v>117</v>
      </c>
      <c r="B3" s="19">
        <v>36000</v>
      </c>
      <c r="C3">
        <v>3200</v>
      </c>
      <c r="D3">
        <f>SUM(B3:C3)</f>
        <v>39200</v>
      </c>
      <c r="E3">
        <f t="shared" ref="E3:E32" si="0">VLOOKUP(D3,所得稅額表,VLOOKUP(A3,員工基本資料,4,FALSE)+2,TRUE)</f>
        <v>0</v>
      </c>
      <c r="H3">
        <v>300</v>
      </c>
    </row>
    <row r="4" spans="1:10">
      <c r="A4" s="19" t="s">
        <v>118</v>
      </c>
      <c r="B4" s="19">
        <v>39540</v>
      </c>
      <c r="D4">
        <f t="shared" ref="D4:D32" si="1">SUM(B4:C4)</f>
        <v>39540</v>
      </c>
      <c r="E4">
        <f t="shared" si="0"/>
        <v>0</v>
      </c>
      <c r="H4">
        <v>800</v>
      </c>
    </row>
    <row r="5" spans="1:10">
      <c r="A5" s="19" t="s">
        <v>119</v>
      </c>
      <c r="B5" s="19">
        <v>26000</v>
      </c>
      <c r="D5">
        <f t="shared" si="1"/>
        <v>26000</v>
      </c>
      <c r="E5">
        <f t="shared" si="0"/>
        <v>0</v>
      </c>
    </row>
    <row r="6" spans="1:10">
      <c r="A6" s="19" t="s">
        <v>120</v>
      </c>
      <c r="B6" s="19">
        <v>33000</v>
      </c>
      <c r="C6">
        <v>450</v>
      </c>
      <c r="D6">
        <f t="shared" si="1"/>
        <v>33450</v>
      </c>
      <c r="E6">
        <f t="shared" si="0"/>
        <v>0</v>
      </c>
    </row>
    <row r="7" spans="1:10">
      <c r="A7" s="19" t="s">
        <v>121</v>
      </c>
      <c r="B7" s="19">
        <v>40000</v>
      </c>
      <c r="D7">
        <f t="shared" si="1"/>
        <v>40000</v>
      </c>
      <c r="E7">
        <f t="shared" si="0"/>
        <v>0</v>
      </c>
      <c r="H7">
        <v>300</v>
      </c>
    </row>
    <row r="8" spans="1:10">
      <c r="A8" s="19" t="s">
        <v>122</v>
      </c>
      <c r="B8" s="19">
        <v>55000</v>
      </c>
      <c r="C8">
        <v>5000</v>
      </c>
      <c r="D8">
        <f t="shared" si="1"/>
        <v>60000</v>
      </c>
      <c r="E8">
        <f t="shared" si="0"/>
        <v>0</v>
      </c>
    </row>
    <row r="9" spans="1:10">
      <c r="A9" s="19" t="s">
        <v>123</v>
      </c>
      <c r="B9" s="19">
        <v>53000</v>
      </c>
      <c r="D9">
        <f t="shared" si="1"/>
        <v>53000</v>
      </c>
      <c r="E9">
        <f t="shared" si="0"/>
        <v>0</v>
      </c>
      <c r="H9">
        <v>450</v>
      </c>
    </row>
    <row r="10" spans="1:10">
      <c r="A10" s="19" t="s">
        <v>124</v>
      </c>
      <c r="B10" s="19">
        <v>26400</v>
      </c>
      <c r="D10">
        <f t="shared" si="1"/>
        <v>26400</v>
      </c>
      <c r="E10">
        <f t="shared" si="0"/>
        <v>0</v>
      </c>
    </row>
    <row r="11" spans="1:10">
      <c r="A11" s="19" t="s">
        <v>125</v>
      </c>
      <c r="B11" s="19">
        <v>28540</v>
      </c>
      <c r="C11">
        <v>1800</v>
      </c>
      <c r="D11">
        <f t="shared" si="1"/>
        <v>30340</v>
      </c>
      <c r="E11">
        <f t="shared" si="0"/>
        <v>0</v>
      </c>
    </row>
    <row r="12" spans="1:10">
      <c r="A12" s="19" t="s">
        <v>126</v>
      </c>
      <c r="B12" s="19">
        <v>32000</v>
      </c>
      <c r="D12">
        <f t="shared" si="1"/>
        <v>32000</v>
      </c>
      <c r="E12">
        <f t="shared" si="0"/>
        <v>0</v>
      </c>
    </row>
    <row r="13" spans="1:10">
      <c r="A13" s="19" t="s">
        <v>127</v>
      </c>
      <c r="B13" s="19">
        <v>43000</v>
      </c>
      <c r="D13">
        <f t="shared" si="1"/>
        <v>43000</v>
      </c>
      <c r="E13">
        <f t="shared" si="0"/>
        <v>0</v>
      </c>
    </row>
    <row r="14" spans="1:10">
      <c r="A14" s="19" t="s">
        <v>128</v>
      </c>
      <c r="B14" s="19">
        <v>52000</v>
      </c>
      <c r="D14">
        <f t="shared" si="1"/>
        <v>52000</v>
      </c>
      <c r="E14">
        <f t="shared" si="0"/>
        <v>0</v>
      </c>
    </row>
    <row r="15" spans="1:10">
      <c r="A15" s="19" t="s">
        <v>129</v>
      </c>
      <c r="B15" s="19">
        <v>38500</v>
      </c>
      <c r="C15">
        <v>3450</v>
      </c>
      <c r="D15">
        <f t="shared" si="1"/>
        <v>41950</v>
      </c>
      <c r="E15">
        <f t="shared" si="0"/>
        <v>0</v>
      </c>
      <c r="H15">
        <v>780</v>
      </c>
    </row>
    <row r="16" spans="1:10">
      <c r="A16" s="19" t="s">
        <v>130</v>
      </c>
      <c r="B16" s="19">
        <v>48000</v>
      </c>
      <c r="D16">
        <f t="shared" si="1"/>
        <v>48000</v>
      </c>
      <c r="E16">
        <f t="shared" si="0"/>
        <v>0</v>
      </c>
      <c r="H16">
        <v>300</v>
      </c>
    </row>
    <row r="17" spans="1:8">
      <c r="A17" s="19" t="s">
        <v>131</v>
      </c>
      <c r="B17" s="19">
        <v>29500</v>
      </c>
      <c r="C17">
        <v>2000</v>
      </c>
      <c r="D17">
        <f t="shared" si="1"/>
        <v>31500</v>
      </c>
      <c r="E17">
        <f t="shared" si="0"/>
        <v>0</v>
      </c>
      <c r="H17">
        <v>800</v>
      </c>
    </row>
    <row r="18" spans="1:8">
      <c r="A18" s="19" t="s">
        <v>132</v>
      </c>
      <c r="B18" s="19">
        <v>34260</v>
      </c>
      <c r="D18">
        <f t="shared" si="1"/>
        <v>34260</v>
      </c>
      <c r="E18">
        <f t="shared" si="0"/>
        <v>0</v>
      </c>
    </row>
    <row r="19" spans="1:8">
      <c r="A19" s="19" t="s">
        <v>133</v>
      </c>
      <c r="B19" s="19">
        <v>38450</v>
      </c>
      <c r="D19">
        <f t="shared" si="1"/>
        <v>38450</v>
      </c>
      <c r="E19">
        <f t="shared" si="0"/>
        <v>0</v>
      </c>
    </row>
    <row r="20" spans="1:8">
      <c r="A20" s="19" t="s">
        <v>134</v>
      </c>
      <c r="B20" s="19">
        <v>38000</v>
      </c>
      <c r="D20">
        <f t="shared" si="1"/>
        <v>38000</v>
      </c>
      <c r="E20">
        <f t="shared" si="0"/>
        <v>0</v>
      </c>
    </row>
    <row r="21" spans="1:8">
      <c r="A21" s="19" t="s">
        <v>135</v>
      </c>
      <c r="B21" s="19">
        <v>62000</v>
      </c>
      <c r="C21">
        <v>780</v>
      </c>
      <c r="D21">
        <f t="shared" si="1"/>
        <v>62780</v>
      </c>
      <c r="E21">
        <f t="shared" si="0"/>
        <v>0</v>
      </c>
      <c r="H21">
        <v>430</v>
      </c>
    </row>
    <row r="22" spans="1:8">
      <c r="A22" s="19" t="s">
        <v>136</v>
      </c>
      <c r="B22" s="19">
        <v>42000</v>
      </c>
      <c r="D22">
        <f t="shared" si="1"/>
        <v>42000</v>
      </c>
      <c r="E22">
        <f t="shared" si="0"/>
        <v>0</v>
      </c>
    </row>
    <row r="23" spans="1:8">
      <c r="A23" s="19" t="s">
        <v>137</v>
      </c>
      <c r="B23" s="19">
        <v>41560</v>
      </c>
      <c r="D23">
        <f t="shared" si="1"/>
        <v>41560</v>
      </c>
      <c r="E23">
        <f t="shared" si="0"/>
        <v>0</v>
      </c>
    </row>
    <row r="24" spans="1:8">
      <c r="A24" s="19" t="s">
        <v>138</v>
      </c>
      <c r="B24" s="19">
        <v>24500</v>
      </c>
      <c r="D24">
        <f t="shared" si="1"/>
        <v>24500</v>
      </c>
      <c r="E24">
        <f t="shared" si="0"/>
        <v>0</v>
      </c>
    </row>
    <row r="25" spans="1:8">
      <c r="A25" s="19" t="s">
        <v>139</v>
      </c>
      <c r="B25" s="19">
        <v>76000</v>
      </c>
      <c r="C25">
        <v>2000</v>
      </c>
      <c r="D25">
        <f t="shared" si="1"/>
        <v>78000</v>
      </c>
      <c r="E25">
        <f t="shared" si="0"/>
        <v>2180</v>
      </c>
      <c r="H25">
        <v>1200</v>
      </c>
    </row>
    <row r="26" spans="1:8">
      <c r="A26" s="19" t="s">
        <v>140</v>
      </c>
      <c r="B26" s="19">
        <v>33500</v>
      </c>
      <c r="D26">
        <f t="shared" si="1"/>
        <v>33500</v>
      </c>
      <c r="E26">
        <f t="shared" si="0"/>
        <v>0</v>
      </c>
    </row>
    <row r="27" spans="1:8">
      <c r="A27" s="19" t="s">
        <v>141</v>
      </c>
      <c r="B27" s="19">
        <v>77000</v>
      </c>
      <c r="D27">
        <f t="shared" si="1"/>
        <v>77000</v>
      </c>
      <c r="E27">
        <f t="shared" si="0"/>
        <v>2070</v>
      </c>
      <c r="H27">
        <v>350</v>
      </c>
    </row>
    <row r="28" spans="1:8">
      <c r="A28" s="19" t="s">
        <v>142</v>
      </c>
      <c r="B28" s="19">
        <v>32000</v>
      </c>
      <c r="C28">
        <v>1000</v>
      </c>
      <c r="D28">
        <f t="shared" si="1"/>
        <v>33000</v>
      </c>
      <c r="E28">
        <f t="shared" si="0"/>
        <v>0</v>
      </c>
      <c r="H28">
        <v>800</v>
      </c>
    </row>
    <row r="29" spans="1:8">
      <c r="A29" s="19" t="s">
        <v>143</v>
      </c>
      <c r="B29" s="19">
        <v>52000</v>
      </c>
      <c r="D29">
        <f t="shared" si="1"/>
        <v>52000</v>
      </c>
      <c r="E29">
        <f t="shared" si="0"/>
        <v>0</v>
      </c>
    </row>
    <row r="30" spans="1:8">
      <c r="A30" s="19" t="s">
        <v>144</v>
      </c>
      <c r="B30" s="19">
        <v>38900</v>
      </c>
      <c r="D30">
        <f t="shared" si="1"/>
        <v>38900</v>
      </c>
      <c r="E30">
        <f t="shared" si="0"/>
        <v>0</v>
      </c>
    </row>
    <row r="31" spans="1:8">
      <c r="A31" s="19" t="s">
        <v>145</v>
      </c>
      <c r="B31" s="19">
        <v>41000</v>
      </c>
      <c r="D31">
        <f t="shared" si="1"/>
        <v>41000</v>
      </c>
      <c r="E31">
        <f t="shared" si="0"/>
        <v>0</v>
      </c>
      <c r="H31">
        <v>1200</v>
      </c>
    </row>
    <row r="32" spans="1:8">
      <c r="A32" s="19" t="s">
        <v>146</v>
      </c>
      <c r="B32" s="19">
        <v>43000</v>
      </c>
      <c r="C32">
        <v>1000</v>
      </c>
      <c r="D32">
        <f t="shared" si="1"/>
        <v>44000</v>
      </c>
      <c r="E32">
        <f t="shared" si="0"/>
        <v>0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pane ySplit="2" topLeftCell="A3" activePane="bottomLeft" state="frozen"/>
      <selection pane="bottomLeft" activeCell="F17" sqref="F17"/>
    </sheetView>
  </sheetViews>
  <sheetFormatPr defaultRowHeight="16.5"/>
  <sheetData>
    <row r="1" spans="1:10" ht="21">
      <c r="A1" s="138" t="s">
        <v>188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33">
      <c r="A2" s="122" t="s">
        <v>187</v>
      </c>
      <c r="B2" s="123" t="s">
        <v>186</v>
      </c>
      <c r="C2" s="122" t="s">
        <v>185</v>
      </c>
      <c r="D2" s="122" t="s">
        <v>184</v>
      </c>
      <c r="E2" s="123" t="s">
        <v>183</v>
      </c>
      <c r="F2" s="123" t="s">
        <v>182</v>
      </c>
      <c r="G2" s="123" t="s">
        <v>181</v>
      </c>
      <c r="H2" s="122" t="s">
        <v>180</v>
      </c>
      <c r="I2" s="122" t="s">
        <v>179</v>
      </c>
      <c r="J2" s="122" t="s">
        <v>178</v>
      </c>
    </row>
    <row r="3" spans="1:10">
      <c r="A3" s="19" t="s">
        <v>177</v>
      </c>
      <c r="B3" s="19">
        <v>36000</v>
      </c>
      <c r="C3">
        <v>3200</v>
      </c>
      <c r="D3">
        <f t="shared" ref="D3:D32" si="0">SUM(B3:C3)</f>
        <v>39200</v>
      </c>
      <c r="E3">
        <f t="shared" ref="E3:E32" si="1">VLOOKUP(D3,所得稅額表,VLOOKUP(A3,員工基本資料,4,FALSE)+2,TRUE)</f>
        <v>0</v>
      </c>
      <c r="F3">
        <f t="shared" ref="F3:F32" si="2">VLOOKUP(D3,健保負擔表,VLOOKUP(A3,員工基本資料,5,FALSE)+4,TRUE)</f>
        <v>1563</v>
      </c>
      <c r="H3">
        <v>300</v>
      </c>
    </row>
    <row r="4" spans="1:10">
      <c r="A4" s="19" t="s">
        <v>176</v>
      </c>
      <c r="B4" s="19">
        <v>39540</v>
      </c>
      <c r="D4">
        <f t="shared" si="0"/>
        <v>39540</v>
      </c>
      <c r="E4">
        <f t="shared" si="1"/>
        <v>0</v>
      </c>
      <c r="F4">
        <f t="shared" si="2"/>
        <v>521</v>
      </c>
      <c r="H4">
        <v>800</v>
      </c>
    </row>
    <row r="5" spans="1:10">
      <c r="A5" s="19" t="s">
        <v>175</v>
      </c>
      <c r="B5" s="19">
        <v>26000</v>
      </c>
      <c r="D5">
        <f t="shared" si="0"/>
        <v>26000</v>
      </c>
      <c r="E5">
        <f t="shared" si="1"/>
        <v>0</v>
      </c>
      <c r="F5">
        <f t="shared" si="2"/>
        <v>344</v>
      </c>
    </row>
    <row r="6" spans="1:10">
      <c r="A6" s="19" t="s">
        <v>174</v>
      </c>
      <c r="B6" s="19">
        <v>33000</v>
      </c>
      <c r="C6">
        <v>450</v>
      </c>
      <c r="D6">
        <f t="shared" si="0"/>
        <v>33450</v>
      </c>
      <c r="E6">
        <f t="shared" si="1"/>
        <v>0</v>
      </c>
      <c r="F6">
        <f t="shared" si="2"/>
        <v>1365</v>
      </c>
    </row>
    <row r="7" spans="1:10">
      <c r="A7" s="19" t="s">
        <v>173</v>
      </c>
      <c r="B7" s="19">
        <v>40000</v>
      </c>
      <c r="D7">
        <f t="shared" si="0"/>
        <v>40000</v>
      </c>
      <c r="E7">
        <f t="shared" si="1"/>
        <v>0</v>
      </c>
      <c r="F7">
        <f t="shared" si="2"/>
        <v>1563</v>
      </c>
      <c r="H7">
        <v>300</v>
      </c>
    </row>
    <row r="8" spans="1:10">
      <c r="A8" s="19" t="s">
        <v>172</v>
      </c>
      <c r="B8" s="19">
        <v>55000</v>
      </c>
      <c r="C8">
        <v>5000</v>
      </c>
      <c r="D8">
        <f t="shared" si="0"/>
        <v>60000</v>
      </c>
      <c r="E8">
        <f t="shared" si="1"/>
        <v>0</v>
      </c>
      <c r="F8">
        <f t="shared" si="2"/>
        <v>2688</v>
      </c>
    </row>
    <row r="9" spans="1:10">
      <c r="A9" s="19" t="s">
        <v>171</v>
      </c>
      <c r="B9" s="19">
        <v>53000</v>
      </c>
      <c r="D9">
        <f t="shared" si="0"/>
        <v>53000</v>
      </c>
      <c r="E9">
        <f t="shared" si="1"/>
        <v>0</v>
      </c>
      <c r="F9">
        <f t="shared" si="2"/>
        <v>1644</v>
      </c>
      <c r="H9">
        <v>450</v>
      </c>
    </row>
    <row r="10" spans="1:10">
      <c r="A10" s="19" t="s">
        <v>170</v>
      </c>
      <c r="B10" s="19">
        <v>26400</v>
      </c>
      <c r="D10">
        <f t="shared" si="0"/>
        <v>26400</v>
      </c>
      <c r="E10">
        <f t="shared" si="1"/>
        <v>0</v>
      </c>
      <c r="F10">
        <f t="shared" si="2"/>
        <v>360</v>
      </c>
    </row>
    <row r="11" spans="1:10">
      <c r="A11" s="19" t="s">
        <v>169</v>
      </c>
      <c r="B11" s="19">
        <v>28540</v>
      </c>
      <c r="C11">
        <v>1800</v>
      </c>
      <c r="D11">
        <f t="shared" si="0"/>
        <v>30340</v>
      </c>
      <c r="E11">
        <f t="shared" si="1"/>
        <v>0</v>
      </c>
      <c r="F11">
        <f t="shared" si="2"/>
        <v>414</v>
      </c>
    </row>
    <row r="12" spans="1:10">
      <c r="A12" s="19" t="s">
        <v>168</v>
      </c>
      <c r="B12" s="19">
        <v>32000</v>
      </c>
      <c r="D12">
        <f t="shared" si="0"/>
        <v>32000</v>
      </c>
      <c r="E12">
        <f t="shared" si="1"/>
        <v>0</v>
      </c>
      <c r="F12">
        <f t="shared" si="2"/>
        <v>434</v>
      </c>
    </row>
    <row r="13" spans="1:10">
      <c r="A13" s="19" t="s">
        <v>167</v>
      </c>
      <c r="B13" s="19">
        <v>43000</v>
      </c>
      <c r="D13">
        <f t="shared" si="0"/>
        <v>43000</v>
      </c>
      <c r="E13">
        <f t="shared" si="1"/>
        <v>0</v>
      </c>
      <c r="F13">
        <f t="shared" si="2"/>
        <v>635</v>
      </c>
    </row>
    <row r="14" spans="1:10">
      <c r="A14" s="19" t="s">
        <v>166</v>
      </c>
      <c r="B14" s="19">
        <v>52000</v>
      </c>
      <c r="D14">
        <f t="shared" si="0"/>
        <v>52000</v>
      </c>
      <c r="E14">
        <f t="shared" si="1"/>
        <v>0</v>
      </c>
      <c r="F14">
        <f t="shared" si="2"/>
        <v>766</v>
      </c>
    </row>
    <row r="15" spans="1:10">
      <c r="A15" s="19" t="s">
        <v>165</v>
      </c>
      <c r="B15" s="19">
        <v>38500</v>
      </c>
      <c r="C15">
        <v>3450</v>
      </c>
      <c r="D15">
        <f t="shared" si="0"/>
        <v>41950</v>
      </c>
      <c r="E15">
        <f t="shared" si="1"/>
        <v>0</v>
      </c>
      <c r="F15">
        <f t="shared" si="2"/>
        <v>547</v>
      </c>
      <c r="H15">
        <v>780</v>
      </c>
    </row>
    <row r="16" spans="1:10">
      <c r="A16" s="19" t="s">
        <v>164</v>
      </c>
      <c r="B16" s="19">
        <v>48000</v>
      </c>
      <c r="D16">
        <f t="shared" si="0"/>
        <v>48000</v>
      </c>
      <c r="E16">
        <f t="shared" si="1"/>
        <v>0</v>
      </c>
      <c r="F16">
        <f t="shared" si="2"/>
        <v>1386</v>
      </c>
      <c r="H16">
        <v>300</v>
      </c>
    </row>
    <row r="17" spans="1:8">
      <c r="A17" s="19" t="s">
        <v>163</v>
      </c>
      <c r="B17" s="19">
        <v>29500</v>
      </c>
      <c r="C17">
        <v>2000</v>
      </c>
      <c r="D17">
        <f t="shared" si="0"/>
        <v>31500</v>
      </c>
      <c r="E17">
        <f t="shared" si="1"/>
        <v>0</v>
      </c>
      <c r="F17">
        <f t="shared" si="2"/>
        <v>414</v>
      </c>
      <c r="H17">
        <v>800</v>
      </c>
    </row>
    <row r="18" spans="1:8">
      <c r="A18" s="19" t="s">
        <v>162</v>
      </c>
      <c r="B18" s="19">
        <v>34260</v>
      </c>
      <c r="D18">
        <f t="shared" si="0"/>
        <v>34260</v>
      </c>
      <c r="E18">
        <f t="shared" si="1"/>
        <v>0</v>
      </c>
      <c r="F18">
        <f t="shared" si="2"/>
        <v>1365</v>
      </c>
    </row>
    <row r="19" spans="1:8">
      <c r="A19" s="19" t="s">
        <v>161</v>
      </c>
      <c r="B19" s="19">
        <v>38450</v>
      </c>
      <c r="D19">
        <f t="shared" si="0"/>
        <v>38450</v>
      </c>
      <c r="E19">
        <f t="shared" si="1"/>
        <v>0</v>
      </c>
      <c r="F19">
        <f t="shared" si="2"/>
        <v>521</v>
      </c>
    </row>
    <row r="20" spans="1:8">
      <c r="A20" s="19" t="s">
        <v>160</v>
      </c>
      <c r="B20" s="19">
        <v>38000</v>
      </c>
      <c r="D20">
        <f t="shared" si="0"/>
        <v>38000</v>
      </c>
      <c r="E20">
        <f t="shared" si="1"/>
        <v>0</v>
      </c>
      <c r="F20">
        <f t="shared" si="2"/>
        <v>495</v>
      </c>
    </row>
    <row r="21" spans="1:8">
      <c r="A21" s="19" t="s">
        <v>159</v>
      </c>
      <c r="B21" s="19">
        <v>62000</v>
      </c>
      <c r="C21">
        <v>780</v>
      </c>
      <c r="D21">
        <f t="shared" si="0"/>
        <v>62780</v>
      </c>
      <c r="E21">
        <f t="shared" si="1"/>
        <v>0</v>
      </c>
      <c r="F21">
        <f t="shared" si="2"/>
        <v>943</v>
      </c>
      <c r="H21">
        <v>430</v>
      </c>
    </row>
    <row r="22" spans="1:8">
      <c r="A22" s="19" t="s">
        <v>158</v>
      </c>
      <c r="B22" s="19">
        <v>42000</v>
      </c>
      <c r="D22">
        <f t="shared" si="0"/>
        <v>42000</v>
      </c>
      <c r="E22">
        <f t="shared" si="1"/>
        <v>0</v>
      </c>
      <c r="F22">
        <f t="shared" si="2"/>
        <v>635</v>
      </c>
    </row>
    <row r="23" spans="1:8">
      <c r="A23" s="19" t="s">
        <v>157</v>
      </c>
      <c r="B23" s="19">
        <v>41560</v>
      </c>
      <c r="D23">
        <f t="shared" si="0"/>
        <v>41560</v>
      </c>
      <c r="E23">
        <f t="shared" si="1"/>
        <v>0</v>
      </c>
      <c r="F23">
        <f t="shared" si="2"/>
        <v>547</v>
      </c>
    </row>
    <row r="24" spans="1:8">
      <c r="A24" s="19" t="s">
        <v>156</v>
      </c>
      <c r="B24" s="19">
        <v>24500</v>
      </c>
      <c r="D24">
        <f t="shared" si="0"/>
        <v>24500</v>
      </c>
      <c r="E24">
        <f t="shared" si="1"/>
        <v>0</v>
      </c>
      <c r="F24">
        <f t="shared" si="2"/>
        <v>328</v>
      </c>
    </row>
    <row r="25" spans="1:8">
      <c r="A25" s="19" t="s">
        <v>155</v>
      </c>
      <c r="B25" s="19">
        <v>76000</v>
      </c>
      <c r="C25">
        <v>2000</v>
      </c>
      <c r="D25">
        <f t="shared" si="0"/>
        <v>78000</v>
      </c>
      <c r="E25">
        <f t="shared" si="1"/>
        <v>2180</v>
      </c>
      <c r="F25">
        <f t="shared" si="2"/>
        <v>2374</v>
      </c>
      <c r="H25">
        <v>1200</v>
      </c>
    </row>
    <row r="26" spans="1:8">
      <c r="A26" s="19" t="s">
        <v>154</v>
      </c>
      <c r="B26" s="19">
        <v>33500</v>
      </c>
      <c r="D26">
        <f t="shared" si="0"/>
        <v>33500</v>
      </c>
      <c r="E26">
        <f t="shared" si="1"/>
        <v>0</v>
      </c>
      <c r="F26">
        <f t="shared" si="2"/>
        <v>455</v>
      </c>
    </row>
    <row r="27" spans="1:8">
      <c r="A27" s="19" t="s">
        <v>153</v>
      </c>
      <c r="B27" s="19">
        <v>77000</v>
      </c>
      <c r="D27">
        <f t="shared" si="0"/>
        <v>77000</v>
      </c>
      <c r="E27">
        <f t="shared" si="1"/>
        <v>2070</v>
      </c>
      <c r="F27">
        <f t="shared" si="2"/>
        <v>1187</v>
      </c>
      <c r="H27">
        <v>350</v>
      </c>
    </row>
    <row r="28" spans="1:8">
      <c r="A28" s="19" t="s">
        <v>152</v>
      </c>
      <c r="B28" s="19">
        <v>32000</v>
      </c>
      <c r="C28">
        <v>1000</v>
      </c>
      <c r="D28">
        <f t="shared" si="0"/>
        <v>33000</v>
      </c>
      <c r="E28">
        <f t="shared" si="1"/>
        <v>0</v>
      </c>
      <c r="F28">
        <f t="shared" si="2"/>
        <v>434</v>
      </c>
      <c r="H28">
        <v>800</v>
      </c>
    </row>
    <row r="29" spans="1:8">
      <c r="A29" s="19" t="s">
        <v>151</v>
      </c>
      <c r="B29" s="19">
        <v>52000</v>
      </c>
      <c r="D29">
        <f t="shared" si="0"/>
        <v>52000</v>
      </c>
      <c r="E29">
        <f t="shared" si="1"/>
        <v>0</v>
      </c>
      <c r="F29">
        <f t="shared" si="2"/>
        <v>766</v>
      </c>
    </row>
    <row r="30" spans="1:8">
      <c r="A30" s="19" t="s">
        <v>150</v>
      </c>
      <c r="B30" s="19">
        <v>38900</v>
      </c>
      <c r="D30">
        <f t="shared" si="0"/>
        <v>38900</v>
      </c>
      <c r="E30">
        <f t="shared" si="1"/>
        <v>0</v>
      </c>
      <c r="F30">
        <f t="shared" si="2"/>
        <v>1563</v>
      </c>
    </row>
    <row r="31" spans="1:8">
      <c r="A31" s="19" t="s">
        <v>148</v>
      </c>
      <c r="B31" s="19">
        <v>41000</v>
      </c>
      <c r="D31">
        <f t="shared" si="0"/>
        <v>41000</v>
      </c>
      <c r="E31">
        <f t="shared" si="1"/>
        <v>0</v>
      </c>
      <c r="F31">
        <f t="shared" si="2"/>
        <v>1641</v>
      </c>
      <c r="H31">
        <v>1200</v>
      </c>
    </row>
    <row r="32" spans="1:8">
      <c r="A32" s="19" t="s">
        <v>147</v>
      </c>
      <c r="B32" s="19">
        <v>43000</v>
      </c>
      <c r="C32">
        <v>1000</v>
      </c>
      <c r="D32">
        <f t="shared" si="0"/>
        <v>44000</v>
      </c>
      <c r="E32">
        <f t="shared" si="1"/>
        <v>0</v>
      </c>
      <c r="F32">
        <f t="shared" si="2"/>
        <v>665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本章提要</vt:lpstr>
      <vt:lpstr>員工基本資料</vt:lpstr>
      <vt:lpstr>所得扣繳稅額表</vt:lpstr>
      <vt:lpstr>勞保負擔金額表</vt:lpstr>
      <vt:lpstr>健保負擔金額表</vt:lpstr>
      <vt:lpstr>薪資表(ok)</vt:lpstr>
      <vt:lpstr>薪資表(1)</vt:lpstr>
      <vt:lpstr>薪資表 (2)</vt:lpstr>
      <vt:lpstr>薪資表 (3)</vt:lpstr>
      <vt:lpstr>薪資表 (4)</vt:lpstr>
      <vt:lpstr>所得稅額表</vt:lpstr>
      <vt:lpstr>員工姓名</vt:lpstr>
      <vt:lpstr>員工基本資料</vt:lpstr>
      <vt:lpstr>健保負擔表</vt:lpstr>
      <vt:lpstr>勞保負擔表</vt:lpstr>
    </vt:vector>
  </TitlesOfParts>
  <Company>旗標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nymph</cp:lastModifiedBy>
  <cp:lastPrinted>2001-08-07T04:23:22Z</cp:lastPrinted>
  <dcterms:created xsi:type="dcterms:W3CDTF">1998-05-02T01:08:26Z</dcterms:created>
  <dcterms:modified xsi:type="dcterms:W3CDTF">2011-11-15T09:35:40Z</dcterms:modified>
</cp:coreProperties>
</file>