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9180" yWindow="150" windowWidth="14295" windowHeight="8025" tabRatio="735" activeTab="10"/>
  </bookViews>
  <sheets>
    <sheet name="summary" sheetId="11" r:id="rId1"/>
    <sheet name="現金卡" sheetId="1" r:id="rId2"/>
    <sheet name="現金卡 (round)" sheetId="2" r:id="rId3"/>
    <sheet name="預借現金" sheetId="3" r:id="rId4"/>
    <sheet name="預借現金 (2)" sheetId="7" r:id="rId5"/>
    <sheet name="小額信貸" sheetId="4" r:id="rId6"/>
    <sheet name="小額信貸 (PMT)" sheetId="5" r:id="rId7"/>
    <sheet name="比較" sheetId="6" r:id="rId8"/>
    <sheet name="還款試算" sheetId="8" r:id="rId9"/>
    <sheet name="還款試算 (PMT)" sheetId="10" r:id="rId10"/>
    <sheet name="分析藍本摘要" sheetId="9" r:id="rId11"/>
    <sheet name="分析藍本" sheetId="12" r:id="rId12"/>
  </sheets>
  <definedNames>
    <definedName name="付款期數" localSheetId="11">分析藍本!$B$4</definedName>
    <definedName name="付款期數">還款試算!$B$3</definedName>
    <definedName name="年利率" localSheetId="11">分析藍本!$B$5</definedName>
    <definedName name="年利率">還款試算!$B$4</definedName>
    <definedName name="貸款金額" localSheetId="11">分析藍本!$B$3</definedName>
    <definedName name="貸款金額">還款試算!$B$2</definedName>
  </definedNames>
  <calcPr calcId="145621"/>
</workbook>
</file>

<file path=xl/calcChain.xml><?xml version="1.0" encoding="utf-8"?>
<calcChain xmlns="http://schemas.openxmlformats.org/spreadsheetml/2006/main">
  <c r="B7" i="12" l="1"/>
  <c r="B6" i="10" l="1"/>
  <c r="C12" i="7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B7" i="7"/>
  <c r="B4" i="7"/>
  <c r="B3" i="7"/>
  <c r="C5" i="6"/>
  <c r="D4" i="6"/>
  <c r="C4" i="6"/>
  <c r="B4" i="6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F12" i="5"/>
  <c r="C12" i="5" s="1"/>
  <c r="E12" i="5"/>
  <c r="D12" i="5"/>
  <c r="B7" i="5" s="1"/>
  <c r="B3" i="5"/>
  <c r="B3" i="4"/>
  <c r="B4" i="3"/>
  <c r="B3" i="3"/>
  <c r="C11" i="2"/>
  <c r="E12" i="2" s="1"/>
  <c r="B7" i="2"/>
  <c r="B3" i="2"/>
  <c r="F13" i="5" l="1"/>
  <c r="C13" i="5" s="1"/>
  <c r="E13" i="5"/>
  <c r="F12" i="2"/>
  <c r="C12" i="2"/>
  <c r="E14" i="5" l="1"/>
  <c r="F14" i="5" s="1"/>
  <c r="C14" i="5" s="1"/>
  <c r="E13" i="2"/>
  <c r="E15" i="5" l="1"/>
  <c r="F15" i="5" s="1"/>
  <c r="C15" i="5" s="1"/>
  <c r="F13" i="2"/>
  <c r="C13" i="2" s="1"/>
  <c r="E16" i="5" l="1"/>
  <c r="F16" i="5" s="1"/>
  <c r="C16" i="5" s="1"/>
  <c r="E14" i="2"/>
  <c r="E17" i="5" l="1"/>
  <c r="F17" i="5" s="1"/>
  <c r="C17" i="5" s="1"/>
  <c r="F14" i="2"/>
  <c r="C14" i="2" s="1"/>
  <c r="E18" i="5" l="1"/>
  <c r="F18" i="5" s="1"/>
  <c r="C18" i="5" s="1"/>
  <c r="E15" i="2"/>
  <c r="E19" i="5" l="1"/>
  <c r="F19" i="5" s="1"/>
  <c r="C19" i="5" s="1"/>
  <c r="F15" i="2"/>
  <c r="C15" i="2" s="1"/>
  <c r="E20" i="5" l="1"/>
  <c r="F20" i="5" s="1"/>
  <c r="C20" i="5" s="1"/>
  <c r="E16" i="2"/>
  <c r="E21" i="5" l="1"/>
  <c r="F21" i="5" s="1"/>
  <c r="C21" i="5" s="1"/>
  <c r="F16" i="2"/>
  <c r="C16" i="2" s="1"/>
  <c r="E22" i="5" l="1"/>
  <c r="F22" i="5" s="1"/>
  <c r="C22" i="5" s="1"/>
  <c r="E17" i="2"/>
  <c r="F17" i="2" s="1"/>
  <c r="C17" i="2" s="1"/>
  <c r="E23" i="5" l="1"/>
  <c r="F23" i="5" s="1"/>
  <c r="C23" i="5" s="1"/>
  <c r="E18" i="2"/>
  <c r="F18" i="2" s="1"/>
  <c r="C18" i="2" s="1"/>
  <c r="E24" i="5" l="1"/>
  <c r="F24" i="5" s="1"/>
  <c r="C24" i="5" s="1"/>
  <c r="E19" i="2"/>
  <c r="F19" i="2" s="1"/>
  <c r="C19" i="2" s="1"/>
  <c r="E25" i="5" l="1"/>
  <c r="F25" i="5" s="1"/>
  <c r="C25" i="5" s="1"/>
  <c r="E20" i="2"/>
  <c r="F20" i="2" s="1"/>
  <c r="C20" i="2" s="1"/>
  <c r="E26" i="5" l="1"/>
  <c r="F26" i="5" s="1"/>
  <c r="C26" i="5" s="1"/>
  <c r="E21" i="2"/>
  <c r="F21" i="2" s="1"/>
  <c r="C21" i="2" s="1"/>
  <c r="E27" i="5" l="1"/>
  <c r="F27" i="5" s="1"/>
  <c r="C27" i="5" s="1"/>
  <c r="E22" i="2"/>
  <c r="F22" i="2" s="1"/>
  <c r="C22" i="2" s="1"/>
  <c r="E28" i="5" l="1"/>
  <c r="F28" i="5" s="1"/>
  <c r="C28" i="5" s="1"/>
  <c r="E23" i="2"/>
  <c r="F23" i="2" s="1"/>
  <c r="C23" i="2" s="1"/>
  <c r="E29" i="5" l="1"/>
  <c r="F29" i="5" s="1"/>
  <c r="C29" i="5"/>
  <c r="E24" i="2"/>
  <c r="F24" i="2" s="1"/>
  <c r="C24" i="2" s="1"/>
  <c r="E30" i="5" l="1"/>
  <c r="F30" i="5" s="1"/>
  <c r="C30" i="5" s="1"/>
  <c r="E25" i="2"/>
  <c r="F25" i="2" s="1"/>
  <c r="C25" i="2" s="1"/>
  <c r="E31" i="5" l="1"/>
  <c r="F31" i="5" s="1"/>
  <c r="C31" i="5" s="1"/>
  <c r="E26" i="2"/>
  <c r="F26" i="2" s="1"/>
  <c r="C26" i="2" s="1"/>
  <c r="E32" i="5" l="1"/>
  <c r="F32" i="5" s="1"/>
  <c r="C32" i="5" s="1"/>
  <c r="E27" i="2"/>
  <c r="F27" i="2" s="1"/>
  <c r="C27" i="2" s="1"/>
  <c r="E33" i="5" l="1"/>
  <c r="F33" i="5" s="1"/>
  <c r="C33" i="5" s="1"/>
  <c r="E28" i="2"/>
  <c r="F28" i="2" s="1"/>
  <c r="C28" i="2" s="1"/>
  <c r="E34" i="5" l="1"/>
  <c r="F34" i="5" s="1"/>
  <c r="C34" i="5" s="1"/>
  <c r="E35" i="5" s="1"/>
  <c r="E29" i="2"/>
  <c r="F29" i="2" s="1"/>
  <c r="C29" i="2" s="1"/>
  <c r="F35" i="5" l="1"/>
  <c r="B6" i="5"/>
  <c r="E30" i="2"/>
  <c r="F30" i="2" s="1"/>
  <c r="C30" i="2" s="1"/>
  <c r="E31" i="2" l="1"/>
  <c r="F31" i="2" s="1"/>
  <c r="C31" i="2" s="1"/>
  <c r="E32" i="2" l="1"/>
  <c r="F32" i="2" s="1"/>
  <c r="C32" i="2" s="1"/>
  <c r="E33" i="2" l="1"/>
  <c r="F33" i="2" s="1"/>
  <c r="C33" i="2" s="1"/>
  <c r="C34" i="2" l="1"/>
  <c r="E34" i="2"/>
  <c r="F34" i="2" s="1"/>
  <c r="E35" i="2" l="1"/>
  <c r="F35" i="2" s="1"/>
  <c r="C35" i="2" s="1"/>
  <c r="E36" i="2" s="1"/>
  <c r="F36" i="2" l="1"/>
  <c r="B6" i="2"/>
  <c r="B3" i="1" l="1"/>
</calcChain>
</file>

<file path=xl/sharedStrings.xml><?xml version="1.0" encoding="utf-8"?>
<sst xmlns="http://schemas.openxmlformats.org/spreadsheetml/2006/main" count="173" uniqueCount="126">
  <si>
    <t>借款金額</t>
    <phoneticPr fontId="3" type="noConversion"/>
  </si>
  <si>
    <t>利率</t>
    <phoneticPr fontId="3" type="noConversion"/>
  </si>
  <si>
    <t>每期最低應繳金額</t>
    <phoneticPr fontId="3" type="noConversion"/>
  </si>
  <si>
    <t>手續費</t>
    <phoneticPr fontId="3" type="noConversion"/>
  </si>
  <si>
    <t>預計還款時間</t>
    <phoneticPr fontId="3" type="noConversion"/>
  </si>
  <si>
    <t>(借款日)</t>
    <phoneticPr fontId="3" type="noConversion"/>
  </si>
  <si>
    <t>利息總額</t>
    <phoneticPr fontId="3" type="noConversion"/>
  </si>
  <si>
    <t>實際支付總額</t>
  </si>
  <si>
    <t>期數</t>
    <phoneticPr fontId="3" type="noConversion"/>
  </si>
  <si>
    <t>還款日</t>
    <phoneticPr fontId="3" type="noConversion"/>
  </si>
  <si>
    <t>借款金額</t>
    <phoneticPr fontId="3" type="noConversion"/>
  </si>
  <si>
    <t>每期還款金額</t>
    <phoneticPr fontId="3" type="noConversion"/>
  </si>
  <si>
    <t>利息</t>
    <phoneticPr fontId="3" type="noConversion"/>
  </si>
  <si>
    <t>還款本金</t>
    <phoneticPr fontId="3" type="noConversion"/>
  </si>
  <si>
    <t>借款金額</t>
    <phoneticPr fontId="3" type="noConversion"/>
  </si>
  <si>
    <t>利率</t>
    <phoneticPr fontId="3" type="noConversion"/>
  </si>
  <si>
    <t>每期最低應繳金額</t>
    <phoneticPr fontId="3" type="noConversion"/>
  </si>
  <si>
    <t>手續費</t>
    <phoneticPr fontId="3" type="noConversion"/>
  </si>
  <si>
    <t>預計還款時間</t>
    <phoneticPr fontId="3" type="noConversion"/>
  </si>
  <si>
    <t>25期</t>
    <phoneticPr fontId="3" type="noConversion"/>
  </si>
  <si>
    <t>利息總額</t>
    <phoneticPr fontId="3" type="noConversion"/>
  </si>
  <si>
    <t>期數</t>
    <phoneticPr fontId="3" type="noConversion"/>
  </si>
  <si>
    <t>還款日</t>
    <phoneticPr fontId="3" type="noConversion"/>
  </si>
  <si>
    <t>借款金額</t>
    <phoneticPr fontId="3" type="noConversion"/>
  </si>
  <si>
    <t>每期還款金額</t>
    <phoneticPr fontId="3" type="noConversion"/>
  </si>
  <si>
    <t>利息</t>
    <phoneticPr fontId="3" type="noConversion"/>
  </si>
  <si>
    <t>還款本金</t>
    <phoneticPr fontId="3" type="noConversion"/>
  </si>
  <si>
    <t>(借款日)</t>
    <phoneticPr fontId="3" type="noConversion"/>
  </si>
  <si>
    <t>預計還款時間</t>
    <phoneticPr fontId="3" type="noConversion"/>
  </si>
  <si>
    <t>24期</t>
    <phoneticPr fontId="3" type="noConversion"/>
  </si>
  <si>
    <t>利息總額</t>
    <phoneticPr fontId="3" type="noConversion"/>
  </si>
  <si>
    <t>期數</t>
    <phoneticPr fontId="3" type="noConversion"/>
  </si>
  <si>
    <t>還款日</t>
    <phoneticPr fontId="3" type="noConversion"/>
  </si>
  <si>
    <t>借款金額</t>
    <phoneticPr fontId="3" type="noConversion"/>
  </si>
  <si>
    <t>每期還款金額</t>
    <phoneticPr fontId="3" type="noConversion"/>
  </si>
  <si>
    <t>利息</t>
    <phoneticPr fontId="3" type="noConversion"/>
  </si>
  <si>
    <t>還款本金</t>
    <phoneticPr fontId="3" type="noConversion"/>
  </si>
  <si>
    <t>(借款日)</t>
    <phoneticPr fontId="3" type="noConversion"/>
  </si>
  <si>
    <t>借款金額</t>
    <phoneticPr fontId="3" type="noConversion"/>
  </si>
  <si>
    <t>利率</t>
    <phoneticPr fontId="3" type="noConversion"/>
  </si>
  <si>
    <t>每期最低應繳金額</t>
    <phoneticPr fontId="3" type="noConversion"/>
  </si>
  <si>
    <t>手續費</t>
    <phoneticPr fontId="3" type="noConversion"/>
  </si>
  <si>
    <t>預計還款時間</t>
    <phoneticPr fontId="3" type="noConversion"/>
  </si>
  <si>
    <t>利息總額</t>
    <phoneticPr fontId="3" type="noConversion"/>
  </si>
  <si>
    <t>期數</t>
    <phoneticPr fontId="3" type="noConversion"/>
  </si>
  <si>
    <t>還款日</t>
    <phoneticPr fontId="3" type="noConversion"/>
  </si>
  <si>
    <t>每期還款金額</t>
    <phoneticPr fontId="3" type="noConversion"/>
  </si>
  <si>
    <t>利息</t>
    <phoneticPr fontId="3" type="noConversion"/>
  </si>
  <si>
    <t>還款本金</t>
    <phoneticPr fontId="3" type="noConversion"/>
  </si>
  <si>
    <t>(借款日)</t>
    <phoneticPr fontId="3" type="noConversion"/>
  </si>
  <si>
    <t>24 期</t>
    <phoneticPr fontId="3" type="noConversion"/>
  </si>
  <si>
    <t>現金卡</t>
    <phoneticPr fontId="3" type="noConversion"/>
  </si>
  <si>
    <t>預借現金</t>
    <phoneticPr fontId="3" type="noConversion"/>
  </si>
  <si>
    <t>小額信貸</t>
    <phoneticPr fontId="3" type="noConversion"/>
  </si>
  <si>
    <t>25期</t>
    <phoneticPr fontId="3" type="noConversion"/>
  </si>
  <si>
    <t>24期</t>
    <phoneticPr fontId="3" type="noConversion"/>
  </si>
  <si>
    <t>貸款金額</t>
    <phoneticPr fontId="3" type="noConversion"/>
  </si>
  <si>
    <t>付款期數</t>
    <phoneticPr fontId="3" type="noConversion"/>
  </si>
  <si>
    <t>年利率</t>
    <phoneticPr fontId="3" type="noConversion"/>
  </si>
  <si>
    <t>每期還款</t>
    <phoneticPr fontId="3" type="noConversion"/>
  </si>
  <si>
    <t>分析藍本摘要</t>
  </si>
  <si>
    <t>現用值:</t>
  </si>
  <si>
    <t>旗旗銀行</t>
  </si>
  <si>
    <t>萬太銀行</t>
  </si>
  <si>
    <t>會峰銀行</t>
  </si>
  <si>
    <t>天山銀行</t>
  </si>
  <si>
    <t>建立者 Stone 於 2010/8/1</t>
  </si>
  <si>
    <t>建立者 Stone 於 2010/8/1
修改者 Stone 於 2010/8/1</t>
  </si>
  <si>
    <t>變數儲存格:</t>
  </si>
  <si>
    <t>貸款金額</t>
  </si>
  <si>
    <t>付款期數</t>
  </si>
  <si>
    <t>年利率</t>
  </si>
  <si>
    <t>目標儲存格:</t>
  </si>
  <si>
    <t>$B$6</t>
  </si>
  <si>
    <t>備註: 現用值欄位是在建立分析藍本</t>
  </si>
  <si>
    <t>摘要時所使用變數儲存格的值。</t>
  </si>
  <si>
    <t>每組變數儲存格均以灰網顯示。</t>
  </si>
  <si>
    <t>貸款金額</t>
    <phoneticPr fontId="3" type="noConversion"/>
  </si>
  <si>
    <t>付款期數</t>
    <phoneticPr fontId="3" type="noConversion"/>
  </si>
  <si>
    <t>年利率</t>
    <phoneticPr fontId="3" type="noConversion"/>
  </si>
  <si>
    <t>每期還款</t>
    <phoneticPr fontId="3" type="noConversion"/>
  </si>
  <si>
    <t>o比較現金卡、信用卡預借現金與小額信貸 3 種貸款的還款方式</t>
  </si>
  <si>
    <t>o利用分析藍本比較各家銀行的小額信貸方案</t>
  </si>
  <si>
    <r>
      <t>o</t>
    </r>
    <r>
      <rPr>
        <sz val="12"/>
        <color rgb="FF000000"/>
        <rFont val="新細明體"/>
        <family val="1"/>
        <charset val="136"/>
      </rPr>
      <t>請切換到</t>
    </r>
    <r>
      <rPr>
        <b/>
        <sz val="12"/>
        <color rgb="FFCC0000"/>
        <rFont val="新細明體"/>
        <family val="1"/>
        <charset val="136"/>
      </rPr>
      <t>資料</t>
    </r>
    <r>
      <rPr>
        <sz val="12"/>
        <color rgb="FF000000"/>
        <rFont val="新細明體"/>
        <family val="1"/>
        <charset val="136"/>
      </rPr>
      <t>頁次，按</t>
    </r>
    <r>
      <rPr>
        <b/>
        <sz val="12"/>
        <color rgb="FFCC0000"/>
        <rFont val="新細明體"/>
        <family val="1"/>
        <charset val="136"/>
      </rPr>
      <t>資料工具</t>
    </r>
    <r>
      <rPr>
        <sz val="12"/>
        <color rgb="FF000000"/>
        <rFont val="新細明體"/>
        <family val="1"/>
        <charset val="136"/>
      </rPr>
      <t>區的</t>
    </r>
    <r>
      <rPr>
        <b/>
        <sz val="12"/>
        <color rgb="FFCC0000"/>
        <rFont val="新細明體"/>
        <family val="1"/>
        <charset val="136"/>
      </rPr>
      <t>模擬分析</t>
    </r>
    <r>
      <rPr>
        <sz val="12"/>
        <color rgb="FF000000"/>
        <rFont val="新細明體"/>
        <family val="1"/>
        <charset val="136"/>
      </rPr>
      <t>鈕，選擇</t>
    </r>
    <r>
      <rPr>
        <b/>
        <sz val="12"/>
        <color rgb="FFCC0000"/>
        <rFont val="新細明體"/>
        <family val="1"/>
        <charset val="136"/>
      </rPr>
      <t>分析藍本管理員</t>
    </r>
    <r>
      <rPr>
        <sz val="12"/>
        <color rgb="FF000000"/>
        <rFont val="新細明體"/>
        <family val="1"/>
        <charset val="136"/>
      </rPr>
      <t>，開啟</t>
    </r>
    <r>
      <rPr>
        <b/>
        <sz val="12"/>
        <color rgb="FFCC0000"/>
        <rFont val="新細明體"/>
        <family val="1"/>
        <charset val="136"/>
      </rPr>
      <t>分析藍本管理員</t>
    </r>
    <r>
      <rPr>
        <sz val="12"/>
        <color rgb="FF000000"/>
        <rFont val="新細明體"/>
        <family val="1"/>
        <charset val="136"/>
      </rPr>
      <t>交談窗後按下</t>
    </r>
    <r>
      <rPr>
        <b/>
        <sz val="12"/>
        <color rgb="FFCC0000"/>
        <rFont val="新細明體"/>
        <family val="1"/>
        <charset val="136"/>
      </rPr>
      <t>新增</t>
    </r>
    <r>
      <rPr>
        <sz val="12"/>
        <color rgb="FF000000"/>
        <rFont val="新細明體"/>
        <family val="1"/>
        <charset val="136"/>
      </rPr>
      <t xml:space="preserve">鈕，來建立各銀行的資料： </t>
    </r>
  </si>
  <si>
    <r>
      <t>o</t>
    </r>
    <r>
      <rPr>
        <sz val="12"/>
        <color rgb="FF000000"/>
        <rFont val="新細明體"/>
        <family val="1"/>
        <charset val="136"/>
      </rPr>
      <t>按下</t>
    </r>
    <r>
      <rPr>
        <b/>
        <sz val="12"/>
        <color rgb="FFCC0000"/>
        <rFont val="新細明體"/>
        <family val="1"/>
        <charset val="136"/>
      </rPr>
      <t>確定</t>
    </r>
    <r>
      <rPr>
        <sz val="12"/>
        <color rgb="FF000000"/>
        <rFont val="新細明體"/>
        <family val="1"/>
        <charset val="136"/>
      </rPr>
      <t>鈕，再依序填入</t>
    </r>
    <r>
      <rPr>
        <b/>
        <sz val="12"/>
        <color rgb="FFCC0000"/>
        <rFont val="新細明體"/>
        <family val="1"/>
        <charset val="136"/>
      </rPr>
      <t>旗旗銀行</t>
    </r>
    <r>
      <rPr>
        <sz val="12"/>
        <color rgb="FF000000"/>
        <rFont val="新細明體"/>
        <family val="1"/>
        <charset val="136"/>
      </rPr>
      <t xml:space="preserve">的貸款金額、期 數及利率： </t>
    </r>
  </si>
  <si>
    <r>
      <t>o</t>
    </r>
    <r>
      <rPr>
        <sz val="12"/>
        <color rgb="FF000000"/>
        <rFont val="新細明體"/>
        <family val="1"/>
        <charset val="136"/>
      </rPr>
      <t>輸入完成後，按下</t>
    </r>
    <r>
      <rPr>
        <b/>
        <sz val="12"/>
        <color rgb="FFCC0000"/>
        <rFont val="新細明體"/>
        <family val="1"/>
        <charset val="136"/>
      </rPr>
      <t>新增</t>
    </r>
    <r>
      <rPr>
        <sz val="12"/>
        <color rgb="FF000000"/>
        <rFont val="新細明體"/>
        <family val="1"/>
        <charset val="136"/>
      </rPr>
      <t xml:space="preserve">鈕，繼續建立其它銀行的相關資料 </t>
    </r>
  </si>
  <si>
    <r>
      <rPr>
        <sz val="12"/>
        <color rgb="FFCC0000"/>
        <rFont val="細明體"/>
        <family val="3"/>
        <charset val="136"/>
      </rPr>
      <t>建立好分析藍本後，只要按下想查看的銀行名稱，再按下</t>
    </r>
    <r>
      <rPr>
        <b/>
        <sz val="12"/>
        <color rgb="FFCC0000"/>
        <rFont val="新細明體"/>
        <family val="1"/>
        <charset val="136"/>
      </rPr>
      <t>顯示</t>
    </r>
    <r>
      <rPr>
        <sz val="12"/>
        <color rgb="FF000000"/>
        <rFont val="新細明體"/>
        <family val="1"/>
        <charset val="136"/>
      </rPr>
      <t>鈕，就可以看到計算結果</t>
    </r>
    <phoneticPr fontId="3" type="noConversion"/>
  </si>
  <si>
    <r>
      <t>o</t>
    </r>
    <r>
      <rPr>
        <sz val="12"/>
        <color rgb="FF000000"/>
        <rFont val="新細明體"/>
        <family val="1"/>
        <charset val="136"/>
      </rPr>
      <t>切換到</t>
    </r>
    <r>
      <rPr>
        <b/>
        <sz val="12"/>
        <color rgb="FFCC0000"/>
        <rFont val="新細明體"/>
        <family val="1"/>
        <charset val="136"/>
      </rPr>
      <t>資料</t>
    </r>
    <r>
      <rPr>
        <sz val="12"/>
        <color rgb="FF000000"/>
        <rFont val="新細明體"/>
        <family val="1"/>
        <charset val="136"/>
      </rPr>
      <t>頁次，按下</t>
    </r>
    <r>
      <rPr>
        <b/>
        <sz val="12"/>
        <color rgb="FFCC0000"/>
        <rFont val="新細明體"/>
        <family val="1"/>
        <charset val="136"/>
      </rPr>
      <t>資料工具</t>
    </r>
    <r>
      <rPr>
        <sz val="12"/>
        <color rgb="FF000000"/>
        <rFont val="新細明體"/>
        <family val="1"/>
        <charset val="136"/>
      </rPr>
      <t>區的</t>
    </r>
    <r>
      <rPr>
        <b/>
        <sz val="12"/>
        <color rgb="FFCC0000"/>
        <rFont val="新細明體"/>
        <family val="1"/>
        <charset val="136"/>
      </rPr>
      <t>模擬分析</t>
    </r>
    <r>
      <rPr>
        <sz val="12"/>
        <color rgb="FF000000"/>
        <rFont val="新細明體"/>
        <family val="1"/>
        <charset val="136"/>
      </rPr>
      <t>鈕，選擇</t>
    </r>
    <r>
      <rPr>
        <b/>
        <sz val="12"/>
        <color rgb="FFCC0000"/>
        <rFont val="新細明體"/>
        <family val="1"/>
        <charset val="136"/>
      </rPr>
      <t>分析藍本管理員</t>
    </r>
    <r>
      <rPr>
        <sz val="12"/>
        <color rgb="FF000000"/>
        <rFont val="新細明體"/>
        <family val="1"/>
        <charset val="136"/>
      </rPr>
      <t>，開啟</t>
    </r>
    <r>
      <rPr>
        <b/>
        <sz val="12"/>
        <color rgb="FFCC0000"/>
        <rFont val="新細明體"/>
        <family val="1"/>
        <charset val="136"/>
      </rPr>
      <t>分析藍本管理員</t>
    </r>
    <r>
      <rPr>
        <sz val="12"/>
        <color rgb="FF000000"/>
        <rFont val="新細明體"/>
        <family val="1"/>
        <charset val="136"/>
      </rPr>
      <t>交談窗即可選擇要查看的銀行</t>
    </r>
  </si>
  <si>
    <r>
      <t>在</t>
    </r>
    <r>
      <rPr>
        <b/>
        <sz val="12"/>
        <color rgb="FFCC0000"/>
        <rFont val="新細明體"/>
        <family val="1"/>
        <charset val="136"/>
      </rPr>
      <t>分析藍本管理員</t>
    </r>
    <r>
      <rPr>
        <sz val="12"/>
        <color rgb="FF000000"/>
        <rFont val="新細明體"/>
        <family val="1"/>
        <charset val="136"/>
      </rPr>
      <t>交談窗中，按下</t>
    </r>
    <r>
      <rPr>
        <b/>
        <sz val="12"/>
        <color rgb="FFCC0000"/>
        <rFont val="新細明體"/>
        <family val="1"/>
        <charset val="136"/>
      </rPr>
      <t>摘要</t>
    </r>
    <r>
      <rPr>
        <sz val="12"/>
        <color rgb="FF000000"/>
        <rFont val="新細明體"/>
        <family val="1"/>
        <charset val="136"/>
      </rPr>
      <t>鈕建立</t>
    </r>
    <r>
      <rPr>
        <b/>
        <sz val="12"/>
        <color rgb="FFCC0000"/>
        <rFont val="新細明體"/>
        <family val="1"/>
        <charset val="136"/>
      </rPr>
      <t>分析藍本摘要報告</t>
    </r>
  </si>
  <si>
    <t xml:space="preserve">現金卡、信用卡、小額信貸還款評估 </t>
  </si>
  <si>
    <t>分析藍本</t>
    <phoneticPr fontId="3" type="noConversion"/>
  </si>
  <si>
    <t>1.工具&gt;分析藍本</t>
    <phoneticPr fontId="3" type="noConversion"/>
  </si>
  <si>
    <t>分析藍本名稱：旗旗銀行</t>
    <phoneticPr fontId="3" type="noConversion"/>
  </si>
  <si>
    <t>貸款金額</t>
    <phoneticPr fontId="3" type="noConversion"/>
  </si>
  <si>
    <t>變數儲存：$B$3:$B$5</t>
    <phoneticPr fontId="3" type="noConversion"/>
  </si>
  <si>
    <t>付款期數</t>
    <phoneticPr fontId="3" type="noConversion"/>
  </si>
  <si>
    <r>
      <t>輸入完成後, 按下</t>
    </r>
    <r>
      <rPr>
        <sz val="12"/>
        <color indexed="12"/>
        <rFont val="新細明體"/>
        <family val="1"/>
        <charset val="136"/>
      </rPr>
      <t>新增</t>
    </r>
    <r>
      <rPr>
        <sz val="12"/>
        <color indexed="54"/>
        <rFont val="新細明體"/>
        <family val="1"/>
        <charset val="136"/>
      </rPr>
      <t>鈕, 繼續建立</t>
    </r>
    <r>
      <rPr>
        <sz val="12"/>
        <color indexed="12"/>
        <rFont val="新細明體"/>
        <family val="1"/>
        <charset val="136"/>
      </rPr>
      <t>第三銀行,富幫銀行,永遠銀行</t>
    </r>
    <phoneticPr fontId="3" type="noConversion"/>
  </si>
  <si>
    <t>年利率</t>
    <phoneticPr fontId="3" type="noConversion"/>
  </si>
  <si>
    <r>
      <t>n</t>
    </r>
    <r>
      <rPr>
        <sz val="12"/>
        <color indexed="8"/>
        <rFont val="新細明體"/>
        <family val="1"/>
        <charset val="136"/>
      </rPr>
      <t>建立好分析藍本後，只要按下想查看的銀行名字，再按下</t>
    </r>
    <r>
      <rPr>
        <sz val="12"/>
        <color indexed="12"/>
        <rFont val="新細明體"/>
        <family val="1"/>
        <charset val="136"/>
      </rPr>
      <t>顯示</t>
    </r>
    <r>
      <rPr>
        <sz val="12"/>
        <color indexed="8"/>
        <rFont val="新細明體"/>
        <family val="1"/>
        <charset val="136"/>
      </rPr>
      <t>鈕</t>
    </r>
    <r>
      <rPr>
        <sz val="12"/>
        <color indexed="8"/>
        <rFont val="Times New Roman"/>
        <family val="1"/>
      </rPr>
      <t>,</t>
    </r>
    <r>
      <rPr>
        <sz val="12"/>
        <color indexed="8"/>
        <rFont val="新細明體"/>
        <family val="1"/>
        <charset val="136"/>
      </rPr>
      <t xml:space="preserve">計算結果就出來了 </t>
    </r>
    <phoneticPr fontId="3" type="noConversion"/>
  </si>
  <si>
    <r>
      <t>n</t>
    </r>
    <r>
      <rPr>
        <sz val="12"/>
        <color indexed="8"/>
        <rFont val="新細明體"/>
        <family val="1"/>
        <charset val="136"/>
      </rPr>
      <t>建立好分析藍本後，再按下</t>
    </r>
    <r>
      <rPr>
        <sz val="12"/>
        <color indexed="18"/>
        <rFont val="新細明體"/>
        <family val="1"/>
        <charset val="136"/>
      </rPr>
      <t>摘要</t>
    </r>
    <r>
      <rPr>
        <sz val="12"/>
        <color indexed="8"/>
        <rFont val="新細明體"/>
        <family val="1"/>
        <charset val="136"/>
      </rPr>
      <t>鈕</t>
    </r>
    <r>
      <rPr>
        <sz val="12"/>
        <color indexed="8"/>
        <rFont val="Times New Roman"/>
        <family val="1"/>
      </rPr>
      <t>,</t>
    </r>
    <r>
      <rPr>
        <sz val="12"/>
        <color indexed="8"/>
        <rFont val="新細明體"/>
        <family val="1"/>
        <charset val="136"/>
      </rPr>
      <t>可以將所有分析藍本彙整成一份摘要報告</t>
    </r>
    <phoneticPr fontId="3" type="noConversion"/>
  </si>
  <si>
    <t>每期付款</t>
    <phoneticPr fontId="3" type="noConversion"/>
  </si>
  <si>
    <r>
      <t>利用</t>
    </r>
    <r>
      <rPr>
        <sz val="12"/>
        <color indexed="12"/>
        <rFont val="新細明體"/>
        <family val="1"/>
        <charset val="136"/>
      </rPr>
      <t>分析藍本</t>
    </r>
    <r>
      <rPr>
        <sz val="12"/>
        <color indexed="8"/>
        <rFont val="新細明體"/>
        <family val="1"/>
        <charset val="136"/>
      </rPr>
      <t>找出最合適的貸款方案</t>
    </r>
  </si>
  <si>
    <r>
      <t>n</t>
    </r>
    <r>
      <rPr>
        <sz val="12"/>
        <color indexed="12"/>
        <rFont val="新細明體"/>
        <family val="1"/>
        <charset val="136"/>
      </rPr>
      <t>旗旗銀行</t>
    </r>
    <r>
      <rPr>
        <sz val="12"/>
        <color indexed="8"/>
        <rFont val="新細明體"/>
        <family val="1"/>
        <charset val="136"/>
      </rPr>
      <t>：可貸款額度</t>
    </r>
    <r>
      <rPr>
        <sz val="12"/>
        <color indexed="8"/>
        <rFont val="Times New Roman"/>
        <family val="1"/>
      </rPr>
      <t xml:space="preserve"> 2,000,000</t>
    </r>
    <r>
      <rPr>
        <sz val="12"/>
        <color indexed="8"/>
        <rFont val="新細明體"/>
        <family val="1"/>
        <charset val="136"/>
      </rPr>
      <t>，年利率</t>
    </r>
    <r>
      <rPr>
        <sz val="12"/>
        <color indexed="8"/>
        <rFont val="Times New Roman"/>
        <family val="1"/>
      </rPr>
      <t xml:space="preserve"> 4.6%</t>
    </r>
    <r>
      <rPr>
        <sz val="12"/>
        <color indexed="8"/>
        <rFont val="新細明體"/>
        <family val="1"/>
        <charset val="136"/>
      </rPr>
      <t>，需在</t>
    </r>
    <r>
      <rPr>
        <sz val="12"/>
        <color indexed="8"/>
        <rFont val="Times New Roman"/>
        <family val="1"/>
      </rPr>
      <t xml:space="preserve"> 20 </t>
    </r>
    <r>
      <rPr>
        <sz val="12"/>
        <color indexed="8"/>
        <rFont val="新細明體"/>
        <family val="1"/>
        <charset val="136"/>
      </rPr>
      <t xml:space="preserve">年內付清。 </t>
    </r>
  </si>
  <si>
    <r>
      <t>n</t>
    </r>
    <r>
      <rPr>
        <sz val="12"/>
        <color indexed="12"/>
        <rFont val="新細明體"/>
        <family val="1"/>
        <charset val="136"/>
      </rPr>
      <t>第三銀行</t>
    </r>
    <r>
      <rPr>
        <sz val="12"/>
        <color indexed="8"/>
        <rFont val="新細明體"/>
        <family val="1"/>
        <charset val="136"/>
      </rPr>
      <t>：可貸款額度</t>
    </r>
    <r>
      <rPr>
        <sz val="12"/>
        <color indexed="8"/>
        <rFont val="Times New Roman"/>
        <family val="1"/>
      </rPr>
      <t xml:space="preserve"> 1,500,000</t>
    </r>
    <r>
      <rPr>
        <sz val="12"/>
        <color indexed="8"/>
        <rFont val="新細明體"/>
        <family val="1"/>
        <charset val="136"/>
      </rPr>
      <t>，年利率</t>
    </r>
    <r>
      <rPr>
        <sz val="12"/>
        <color indexed="8"/>
        <rFont val="Times New Roman"/>
        <family val="1"/>
      </rPr>
      <t xml:space="preserve"> 5.0%</t>
    </r>
    <r>
      <rPr>
        <sz val="12"/>
        <color indexed="8"/>
        <rFont val="新細明體"/>
        <family val="1"/>
        <charset val="136"/>
      </rPr>
      <t>，償還年限是</t>
    </r>
    <r>
      <rPr>
        <sz val="12"/>
        <color indexed="8"/>
        <rFont val="Times New Roman"/>
        <family val="1"/>
      </rPr>
      <t xml:space="preserve"> 15 </t>
    </r>
    <r>
      <rPr>
        <sz val="12"/>
        <color indexed="8"/>
        <rFont val="新細明體"/>
        <family val="1"/>
        <charset val="136"/>
      </rPr>
      <t xml:space="preserve">年。 </t>
    </r>
  </si>
  <si>
    <r>
      <t>n</t>
    </r>
    <r>
      <rPr>
        <sz val="12"/>
        <color indexed="12"/>
        <rFont val="新細明體"/>
        <family val="1"/>
        <charset val="136"/>
      </rPr>
      <t>富幫銀行</t>
    </r>
    <r>
      <rPr>
        <sz val="12"/>
        <color indexed="8"/>
        <rFont val="新細明體"/>
        <family val="1"/>
        <charset val="136"/>
      </rPr>
      <t>：可貸款額度</t>
    </r>
    <r>
      <rPr>
        <sz val="12"/>
        <color indexed="8"/>
        <rFont val="Times New Roman"/>
        <family val="1"/>
      </rPr>
      <t xml:space="preserve"> 1,800,000</t>
    </r>
    <r>
      <rPr>
        <sz val="12"/>
        <color indexed="8"/>
        <rFont val="新細明體"/>
        <family val="1"/>
        <charset val="136"/>
      </rPr>
      <t>，年利率</t>
    </r>
    <r>
      <rPr>
        <sz val="12"/>
        <color indexed="8"/>
        <rFont val="Times New Roman"/>
        <family val="1"/>
      </rPr>
      <t xml:space="preserve"> 4.2%</t>
    </r>
    <r>
      <rPr>
        <sz val="12"/>
        <color indexed="8"/>
        <rFont val="新細明體"/>
        <family val="1"/>
        <charset val="136"/>
      </rPr>
      <t>，需在</t>
    </r>
    <r>
      <rPr>
        <sz val="12"/>
        <color indexed="8"/>
        <rFont val="Times New Roman"/>
        <family val="1"/>
      </rPr>
      <t xml:space="preserve"> 15 </t>
    </r>
    <r>
      <rPr>
        <sz val="12"/>
        <color indexed="8"/>
        <rFont val="新細明體"/>
        <family val="1"/>
        <charset val="136"/>
      </rPr>
      <t>年內還清。</t>
    </r>
  </si>
  <si>
    <r>
      <t>n</t>
    </r>
    <r>
      <rPr>
        <sz val="12"/>
        <color indexed="12"/>
        <rFont val="新細明體"/>
        <family val="1"/>
        <charset val="136"/>
      </rPr>
      <t>永遠銀行</t>
    </r>
    <r>
      <rPr>
        <sz val="12"/>
        <color indexed="8"/>
        <rFont val="新細明體"/>
        <family val="1"/>
        <charset val="136"/>
      </rPr>
      <t>：可貸款額度</t>
    </r>
    <r>
      <rPr>
        <sz val="12"/>
        <color indexed="8"/>
        <rFont val="Times New Roman"/>
        <family val="1"/>
      </rPr>
      <t xml:space="preserve"> 7,000,000</t>
    </r>
    <r>
      <rPr>
        <sz val="12"/>
        <color indexed="8"/>
        <rFont val="新細明體"/>
        <family val="1"/>
        <charset val="136"/>
      </rPr>
      <t>，年利率</t>
    </r>
    <r>
      <rPr>
        <sz val="12"/>
        <color indexed="8"/>
        <rFont val="Times New Roman"/>
        <family val="1"/>
      </rPr>
      <t xml:space="preserve"> 4%</t>
    </r>
    <r>
      <rPr>
        <sz val="12"/>
        <color indexed="8"/>
        <rFont val="新細明體"/>
        <family val="1"/>
        <charset val="136"/>
      </rPr>
      <t>，需在</t>
    </r>
    <r>
      <rPr>
        <sz val="12"/>
        <color indexed="8"/>
        <rFont val="Times New Roman"/>
        <family val="1"/>
      </rPr>
      <t xml:space="preserve"> 20</t>
    </r>
    <r>
      <rPr>
        <sz val="12"/>
        <color indexed="8"/>
        <rFont val="新細明體"/>
        <family val="1"/>
        <charset val="136"/>
      </rPr>
      <t>年內還清。</t>
    </r>
    <phoneticPr fontId="3" type="noConversion"/>
  </si>
  <si>
    <r>
      <t>n</t>
    </r>
    <r>
      <rPr>
        <sz val="12"/>
        <color indexed="12"/>
        <rFont val="新細明體"/>
        <family val="1"/>
        <charset val="136"/>
      </rPr>
      <t xml:space="preserve">定義儲存格名稱 </t>
    </r>
  </si>
  <si>
    <r>
      <t>n</t>
    </r>
    <r>
      <rPr>
        <sz val="12"/>
        <color indexed="12"/>
        <rFont val="新細明體"/>
        <family val="1"/>
        <charset val="136"/>
      </rPr>
      <t xml:space="preserve">建立計算公式 </t>
    </r>
  </si>
  <si>
    <r>
      <t>¨</t>
    </r>
    <r>
      <rPr>
        <sz val="12"/>
        <color indexed="8"/>
        <rFont val="Times New Roman"/>
        <family val="1"/>
      </rPr>
      <t xml:space="preserve">PMT </t>
    </r>
    <r>
      <rPr>
        <sz val="12"/>
        <color indexed="8"/>
        <rFont val="新細明體"/>
        <family val="1"/>
        <charset val="136"/>
      </rPr>
      <t xml:space="preserve">函數 </t>
    </r>
  </si>
  <si>
    <r>
      <t>n</t>
    </r>
    <r>
      <rPr>
        <sz val="12"/>
        <color indexed="8"/>
        <rFont val="新細明體"/>
        <family val="1"/>
        <charset val="136"/>
      </rPr>
      <t>使用</t>
    </r>
    <r>
      <rPr>
        <sz val="12"/>
        <color indexed="8"/>
        <rFont val="Times New Roman"/>
        <family val="1"/>
      </rPr>
      <t xml:space="preserve"> </t>
    </r>
    <r>
      <rPr>
        <sz val="12"/>
        <color indexed="12"/>
        <rFont val="Times New Roman"/>
        <family val="1"/>
      </rPr>
      <t>PMT</t>
    </r>
    <r>
      <rPr>
        <sz val="12"/>
        <color indexed="8"/>
        <rFont val="Times New Roman"/>
        <family val="1"/>
      </rPr>
      <t xml:space="preserve"> </t>
    </r>
    <r>
      <rPr>
        <sz val="12"/>
        <color indexed="8"/>
        <rFont val="新細明體"/>
        <family val="1"/>
        <charset val="136"/>
      </rPr>
      <t>函數來求得在固定期數、利率的情況下，每期要償還的貸款金額。</t>
    </r>
    <r>
      <rPr>
        <sz val="12"/>
        <color indexed="12"/>
        <rFont val="新細明體"/>
        <family val="1"/>
        <charset val="136"/>
      </rPr>
      <t xml:space="preserve"> </t>
    </r>
  </si>
  <si>
    <r>
      <t>¨</t>
    </r>
    <r>
      <rPr>
        <sz val="12"/>
        <color indexed="8"/>
        <rFont val="新細明體"/>
        <family val="1"/>
        <charset val="136"/>
      </rPr>
      <t xml:space="preserve">建立公式 </t>
    </r>
  </si>
  <si>
    <r>
      <t>n</t>
    </r>
    <r>
      <rPr>
        <sz val="12"/>
        <color indexed="12"/>
        <rFont val="Times New Roman"/>
        <family val="1"/>
      </rPr>
      <t>PMT</t>
    </r>
    <r>
      <rPr>
        <sz val="12"/>
        <color indexed="8"/>
        <rFont val="Times New Roman"/>
        <family val="1"/>
      </rPr>
      <t xml:space="preserve"> </t>
    </r>
    <r>
      <rPr>
        <sz val="12"/>
        <color indexed="8"/>
        <rFont val="新細明體"/>
        <family val="1"/>
        <charset val="136"/>
      </rPr>
      <t xml:space="preserve">函數的格式為： </t>
    </r>
  </si>
  <si>
    <r>
      <t>n</t>
    </r>
    <r>
      <rPr>
        <sz val="12"/>
        <color indexed="12"/>
        <rFont val="新細明體"/>
        <family val="1"/>
        <charset val="136"/>
      </rPr>
      <t xml:space="preserve">建立分析藍本 </t>
    </r>
    <phoneticPr fontId="3" type="noConversion"/>
  </si>
  <si>
    <r>
      <t>n</t>
    </r>
    <r>
      <rPr>
        <sz val="12"/>
        <color indexed="12"/>
        <rFont val="新細明體"/>
        <family val="1"/>
        <charset val="136"/>
      </rPr>
      <t xml:space="preserve">定義儲存格名稱的好處 </t>
    </r>
  </si>
  <si>
    <r>
      <t>n</t>
    </r>
    <r>
      <rPr>
        <sz val="12"/>
        <color indexed="12"/>
        <rFont val="新細明體"/>
        <family val="1"/>
        <charset val="136"/>
      </rPr>
      <t xml:space="preserve">製作分析藍本摘要報告 </t>
    </r>
  </si>
  <si>
    <t>1.定義名稱</t>
    <phoneticPr fontId="3" type="noConversion"/>
  </si>
  <si>
    <t>2.PMT</t>
    <phoneticPr fontId="3" type="noConversion"/>
  </si>
  <si>
    <r>
      <t>n</t>
    </r>
    <r>
      <rPr>
        <sz val="12"/>
        <color indexed="12"/>
        <rFont val="Times New Roman"/>
        <family val="1"/>
      </rPr>
      <t xml:space="preserve">PMT </t>
    </r>
    <r>
      <rPr>
        <sz val="12"/>
        <color indexed="8"/>
        <rFont val="新細明體"/>
        <family val="1"/>
        <charset val="136"/>
      </rPr>
      <t>函數可幫我們計算在固定期數、固定利率的情況下，每期要償還的錢。</t>
    </r>
    <r>
      <rPr>
        <sz val="12"/>
        <color indexed="12"/>
        <rFont val="Times New Roman"/>
        <family val="1"/>
      </rPr>
      <t/>
    </r>
    <phoneticPr fontId="3" type="noConversion"/>
  </si>
  <si>
    <r>
      <t>PMT</t>
    </r>
    <r>
      <rPr>
        <sz val="12"/>
        <rFont val="新細明體"/>
        <family val="1"/>
        <charset val="136"/>
      </rPr>
      <t xml:space="preserve"> </t>
    </r>
    <r>
      <rPr>
        <sz val="12"/>
        <color indexed="16"/>
        <rFont val="細明體"/>
        <family val="3"/>
        <charset val="136"/>
      </rPr>
      <t>函數的格式為：</t>
    </r>
    <r>
      <rPr>
        <sz val="12"/>
        <color indexed="16"/>
        <rFont val="Wingdings"/>
        <charset val="2"/>
      </rPr>
      <t xml:space="preserve"> </t>
    </r>
    <phoneticPr fontId="3" type="noConversion"/>
  </si>
  <si>
    <r>
      <t>n</t>
    </r>
    <r>
      <rPr>
        <sz val="12"/>
        <color indexed="12"/>
        <rFont val="Times New Roman"/>
        <family val="1"/>
      </rPr>
      <t xml:space="preserve">Rate </t>
    </r>
    <r>
      <rPr>
        <sz val="12"/>
        <color indexed="12"/>
        <rFont val="新細明體"/>
        <family val="1"/>
        <charset val="136"/>
      </rPr>
      <t xml:space="preserve">為各期的利率。 </t>
    </r>
    <phoneticPr fontId="3" type="noConversion"/>
  </si>
  <si>
    <r>
      <t>n</t>
    </r>
    <r>
      <rPr>
        <sz val="12"/>
        <color indexed="12"/>
        <rFont val="Times New Roman"/>
        <family val="1"/>
      </rPr>
      <t xml:space="preserve">Nper </t>
    </r>
    <r>
      <rPr>
        <sz val="12"/>
        <color indexed="12"/>
        <rFont val="新細明體"/>
        <family val="1"/>
        <charset val="136"/>
      </rPr>
      <t xml:space="preserve">為付款的總期數。 </t>
    </r>
  </si>
  <si>
    <r>
      <t>n</t>
    </r>
    <r>
      <rPr>
        <sz val="12"/>
        <color indexed="12"/>
        <rFont val="Times New Roman"/>
        <family val="1"/>
      </rPr>
      <t xml:space="preserve">Pv </t>
    </r>
    <r>
      <rPr>
        <sz val="12"/>
        <color indexed="12"/>
        <rFont val="新細明體"/>
        <family val="1"/>
        <charset val="136"/>
      </rPr>
      <t xml:space="preserve">為未來各期年金的總淨值，即貸款總金額。 </t>
    </r>
  </si>
  <si>
    <r>
      <t>n</t>
    </r>
    <r>
      <rPr>
        <sz val="12"/>
        <color indexed="12"/>
        <rFont val="Times New Roman"/>
        <family val="1"/>
      </rPr>
      <t xml:space="preserve">Fv </t>
    </r>
    <r>
      <rPr>
        <sz val="12"/>
        <color indexed="12"/>
        <rFont val="新細明體"/>
        <family val="1"/>
        <charset val="136"/>
      </rPr>
      <t xml:space="preserve">為最後一次付款以後，所能獲得的現金餘額。 </t>
    </r>
  </si>
  <si>
    <r>
      <t>n</t>
    </r>
    <r>
      <rPr>
        <sz val="12"/>
        <color indexed="12"/>
        <rFont val="Times New Roman"/>
        <family val="1"/>
      </rPr>
      <t xml:space="preserve">Type </t>
    </r>
    <r>
      <rPr>
        <sz val="12"/>
        <color indexed="12"/>
        <rFont val="新細明體"/>
        <family val="1"/>
        <charset val="136"/>
      </rPr>
      <t>為一邏輯值，當為</t>
    </r>
    <r>
      <rPr>
        <sz val="12"/>
        <color indexed="12"/>
        <rFont val="Times New Roman"/>
        <family val="1"/>
      </rPr>
      <t xml:space="preserve"> 1 </t>
    </r>
    <r>
      <rPr>
        <sz val="12"/>
        <color indexed="12"/>
        <rFont val="新細明體"/>
        <family val="1"/>
        <charset val="136"/>
      </rPr>
      <t>時，代表每期期初付款；當為</t>
    </r>
    <r>
      <rPr>
        <sz val="12"/>
        <color indexed="12"/>
        <rFont val="Times New Roman"/>
        <family val="1"/>
      </rPr>
      <t xml:space="preserve"> 0 </t>
    </r>
    <r>
      <rPr>
        <sz val="12"/>
        <color indexed="12"/>
        <rFont val="新細明體"/>
        <family val="1"/>
        <charset val="136"/>
      </rPr>
      <t>時，代表每期期末付款。</t>
    </r>
  </si>
  <si>
    <r>
      <t>o</t>
    </r>
    <r>
      <rPr>
        <b/>
        <sz val="12"/>
        <color rgb="FFCC0000"/>
        <rFont val="新細明體"/>
        <family val="1"/>
        <charset val="136"/>
      </rPr>
      <t>資料</t>
    </r>
    <r>
      <rPr>
        <sz val="12"/>
        <color rgb="FF000000"/>
        <rFont val="新細明體"/>
        <family val="1"/>
        <charset val="136"/>
      </rPr>
      <t>頁次，按</t>
    </r>
    <r>
      <rPr>
        <b/>
        <sz val="12"/>
        <color rgb="FFCC0000"/>
        <rFont val="新細明體"/>
        <family val="1"/>
        <charset val="136"/>
      </rPr>
      <t>資料工具</t>
    </r>
    <r>
      <rPr>
        <sz val="12"/>
        <color rgb="FF000000"/>
        <rFont val="新細明體"/>
        <family val="1"/>
        <charset val="136"/>
      </rPr>
      <t>區的</t>
    </r>
    <r>
      <rPr>
        <b/>
        <sz val="12"/>
        <color rgb="FFCC0000"/>
        <rFont val="新細明體"/>
        <family val="1"/>
        <charset val="136"/>
      </rPr>
      <t>模擬分析</t>
    </r>
    <r>
      <rPr>
        <sz val="12"/>
        <color rgb="FF000000"/>
        <rFont val="新細明體"/>
        <family val="1"/>
        <charset val="136"/>
      </rPr>
      <t>鈕，選擇</t>
    </r>
    <r>
      <rPr>
        <b/>
        <sz val="12"/>
        <color rgb="FFCC0000"/>
        <rFont val="新細明體"/>
        <family val="1"/>
        <charset val="136"/>
      </rPr>
      <t>分析藍本管理員</t>
    </r>
    <r>
      <rPr>
        <sz val="12"/>
        <color rgb="FF000000"/>
        <rFont val="新細明體"/>
        <family val="1"/>
        <charset val="136"/>
      </rPr>
      <t>，開啟</t>
    </r>
    <r>
      <rPr>
        <b/>
        <sz val="12"/>
        <color rgb="FFCC0000"/>
        <rFont val="新細明體"/>
        <family val="1"/>
        <charset val="136"/>
      </rPr>
      <t>分析藍本管理員</t>
    </r>
    <r>
      <rPr>
        <sz val="12"/>
        <color rgb="FF000000"/>
        <rFont val="新細明體"/>
        <family val="1"/>
        <charset val="136"/>
      </rPr>
      <t>交談窗後按下</t>
    </r>
    <r>
      <rPr>
        <b/>
        <sz val="12"/>
        <color rgb="FFCC0000"/>
        <rFont val="新細明體"/>
        <family val="1"/>
        <charset val="136"/>
      </rPr>
      <t>新增</t>
    </r>
    <r>
      <rPr>
        <sz val="12"/>
        <color rgb="FF000000"/>
        <rFont val="新細明體"/>
        <family val="1"/>
        <charset val="136"/>
      </rPr>
      <t xml:space="preserve">鈕，來建立各銀行的資料： </t>
    </r>
    <phoneticPr fontId="3" type="noConversion"/>
  </si>
  <si>
    <t>分析藍本管理員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</si>
</sst>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76" formatCode="yyyy/m/d;@"/>
    <numFmt numFmtId="177" formatCode="[$-404]e&quot;年&quot;m&quot;月&quot;d&quot;日&quot;;@"/>
    <numFmt numFmtId="178" formatCode="0_ "/>
    <numFmt numFmtId="179" formatCode="0;_؃"/>
    <numFmt numFmtId="180" formatCode="_-&quot;$&quot;* #,##0_-;\-&quot;$&quot;* #,##0_-;_-&quot;$&quot;* &quot;-&quot;??_-;_-@_-"/>
    <numFmt numFmtId="181" formatCode="0.0%"/>
  </numFmts>
  <fonts count="36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b/>
      <sz val="12"/>
      <color theme="3" tint="0.39997558519241921"/>
      <name val="新細明體"/>
      <family val="1"/>
      <charset val="136"/>
    </font>
    <font>
      <sz val="12"/>
      <color theme="3" tint="0.39997558519241921"/>
      <name val="新細明體"/>
      <family val="1"/>
      <charset val="136"/>
    </font>
    <font>
      <b/>
      <sz val="13"/>
      <color theme="3"/>
      <name val="新細明體"/>
      <family val="2"/>
      <charset val="136"/>
      <scheme val="minor"/>
    </font>
    <font>
      <b/>
      <sz val="11"/>
      <color theme="3"/>
      <name val="新細明體"/>
      <family val="2"/>
      <charset val="136"/>
      <scheme val="minor"/>
    </font>
    <font>
      <sz val="12"/>
      <color theme="0"/>
      <name val="新細明體"/>
      <family val="1"/>
      <charset val="136"/>
    </font>
    <font>
      <b/>
      <sz val="13"/>
      <color theme="5" tint="-0.249977111117893"/>
      <name val="新細明體"/>
      <family val="2"/>
      <charset val="136"/>
      <scheme val="minor"/>
    </font>
    <font>
      <b/>
      <sz val="13"/>
      <color theme="5" tint="-0.249977111117893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b/>
      <sz val="12"/>
      <color indexed="9"/>
      <name val="新細明體"/>
      <family val="1"/>
      <charset val="136"/>
      <scheme val="minor"/>
    </font>
    <font>
      <sz val="12"/>
      <color indexed="9"/>
      <name val="新細明體"/>
      <family val="1"/>
      <charset val="136"/>
      <scheme val="minor"/>
    </font>
    <font>
      <b/>
      <sz val="12"/>
      <color indexed="8"/>
      <name val="新細明體"/>
      <family val="1"/>
      <charset val="136"/>
      <scheme val="minor"/>
    </font>
    <font>
      <sz val="10"/>
      <color theme="1"/>
      <name val="新細明體"/>
      <family val="1"/>
      <charset val="136"/>
      <scheme val="minor"/>
    </font>
    <font>
      <b/>
      <sz val="12"/>
      <color indexed="18"/>
      <name val="新細明體"/>
      <family val="1"/>
      <charset val="136"/>
      <scheme val="minor"/>
    </font>
    <font>
      <sz val="12"/>
      <color rgb="FFCC0000"/>
      <name val="Wingdings"/>
      <charset val="2"/>
    </font>
    <font>
      <sz val="12"/>
      <color rgb="FF000000"/>
      <name val="新細明體"/>
      <family val="1"/>
      <charset val="136"/>
    </font>
    <font>
      <b/>
      <sz val="12"/>
      <color rgb="FFCC0000"/>
      <name val="新細明體"/>
      <family val="1"/>
      <charset val="136"/>
    </font>
    <font>
      <sz val="12"/>
      <color rgb="FFCC0000"/>
      <name val="細明體"/>
      <family val="3"/>
      <charset val="136"/>
    </font>
    <font>
      <b/>
      <sz val="14"/>
      <color rgb="FF000000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12"/>
      <name val="新細明體"/>
      <family val="1"/>
      <charset val="136"/>
    </font>
    <font>
      <sz val="12"/>
      <color indexed="54"/>
      <name val="新細明體"/>
      <family val="1"/>
      <charset val="136"/>
    </font>
    <font>
      <sz val="12"/>
      <color indexed="12"/>
      <name val="Wingdings"/>
      <charset val="2"/>
    </font>
    <font>
      <sz val="12"/>
      <color indexed="8"/>
      <name val="新細明體"/>
      <family val="1"/>
      <charset val="136"/>
    </font>
    <font>
      <sz val="12"/>
      <color indexed="8"/>
      <name val="Times New Roman"/>
      <family val="1"/>
    </font>
    <font>
      <sz val="12"/>
      <color indexed="18"/>
      <name val="新細明體"/>
      <family val="1"/>
      <charset val="136"/>
    </font>
    <font>
      <sz val="12"/>
      <color indexed="24"/>
      <name val="Wingdings"/>
      <charset val="2"/>
    </font>
    <font>
      <sz val="12"/>
      <color indexed="12"/>
      <name val="Times New Roman"/>
      <family val="1"/>
    </font>
    <font>
      <sz val="12"/>
      <color rgb="FF00B0F0"/>
      <name val="新細明體"/>
      <family val="1"/>
      <charset val="136"/>
    </font>
    <font>
      <sz val="12"/>
      <color indexed="16"/>
      <name val="Wingdings"/>
      <charset val="2"/>
    </font>
    <font>
      <sz val="12"/>
      <color indexed="16"/>
      <name val="細明體"/>
      <family val="3"/>
      <charset val="136"/>
    </font>
    <font>
      <sz val="12"/>
      <color indexed="52"/>
      <name val="Wingdings"/>
      <charset val="2"/>
    </font>
    <font>
      <b/>
      <sz val="14"/>
      <color rgb="FF0070C0"/>
      <name val="新細明體"/>
      <family val="1"/>
      <charset val="136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20"/>
        <bgColor indexed="24"/>
      </patternFill>
    </fill>
    <fill>
      <patternFill patternType="solid">
        <fgColor indexed="22"/>
        <bgColor indexed="24"/>
      </patternFill>
    </fill>
    <fill>
      <patternFill patternType="solid">
        <fgColor indexed="22"/>
        <bgColor indexed="7"/>
      </patternFill>
    </fill>
    <fill>
      <patternFill patternType="solid">
        <fgColor indexed="18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1">
    <xf numFmtId="0" fontId="0" fillId="0" borderId="0">
      <alignment vertical="center"/>
    </xf>
    <xf numFmtId="0" fontId="2" fillId="0" borderId="0">
      <alignment vertical="center"/>
    </xf>
    <xf numFmtId="0" fontId="6" fillId="0" borderId="10" applyNumberFormat="0" applyFill="0" applyAlignment="0" applyProtection="0">
      <alignment vertical="center"/>
    </xf>
    <xf numFmtId="0" fontId="7" fillId="0" borderId="11" applyNumberFormat="0" applyFill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1" fillId="0" borderId="0">
      <alignment vertical="center"/>
    </xf>
    <xf numFmtId="0" fontId="2" fillId="0" borderId="0">
      <alignment vertical="center"/>
    </xf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</cellStyleXfs>
  <cellXfs count="99">
    <xf numFmtId="0" fontId="0" fillId="0" borderId="0" xfId="0">
      <alignment vertical="center"/>
    </xf>
    <xf numFmtId="0" fontId="0" fillId="0" borderId="0" xfId="0" applyBorder="1">
      <alignment vertical="center"/>
    </xf>
    <xf numFmtId="0" fontId="2" fillId="0" borderId="0" xfId="1">
      <alignment vertical="center"/>
    </xf>
    <xf numFmtId="10" fontId="0" fillId="0" borderId="0" xfId="0" applyNumberFormat="1" applyBorder="1">
      <alignment vertical="center"/>
    </xf>
    <xf numFmtId="0" fontId="0" fillId="0" borderId="0" xfId="0">
      <alignment vertical="center"/>
    </xf>
    <xf numFmtId="10" fontId="2" fillId="0" borderId="0" xfId="1" applyNumberFormat="1">
      <alignment vertical="center"/>
    </xf>
    <xf numFmtId="9" fontId="2" fillId="0" borderId="0" xfId="1" applyNumberFormat="1">
      <alignment vertical="center"/>
    </xf>
    <xf numFmtId="176" fontId="2" fillId="0" borderId="3" xfId="1" applyNumberFormat="1" applyBorder="1">
      <alignment vertical="center"/>
    </xf>
    <xf numFmtId="0" fontId="2" fillId="0" borderId="4" xfId="1" applyBorder="1">
      <alignment vertical="center"/>
    </xf>
    <xf numFmtId="0" fontId="2" fillId="0" borderId="5" xfId="1" applyBorder="1">
      <alignment vertical="center"/>
    </xf>
    <xf numFmtId="176" fontId="2" fillId="0" borderId="4" xfId="1" applyNumberFormat="1" applyBorder="1">
      <alignment vertical="center"/>
    </xf>
    <xf numFmtId="0" fontId="2" fillId="0" borderId="6" xfId="1" applyBorder="1">
      <alignment vertical="center"/>
    </xf>
    <xf numFmtId="176" fontId="2" fillId="0" borderId="6" xfId="1" applyNumberFormat="1" applyBorder="1">
      <alignment vertical="center"/>
    </xf>
    <xf numFmtId="0" fontId="2" fillId="0" borderId="7" xfId="1" applyBorder="1">
      <alignment vertical="center"/>
    </xf>
    <xf numFmtId="176" fontId="2" fillId="0" borderId="8" xfId="1" applyNumberFormat="1" applyBorder="1">
      <alignment vertical="center"/>
    </xf>
    <xf numFmtId="177" fontId="2" fillId="0" borderId="7" xfId="1" applyNumberFormat="1" applyBorder="1">
      <alignment vertical="center"/>
    </xf>
    <xf numFmtId="177" fontId="2" fillId="0" borderId="6" xfId="1" applyNumberFormat="1" applyBorder="1">
      <alignment vertical="center"/>
    </xf>
    <xf numFmtId="0" fontId="2" fillId="0" borderId="9" xfId="1" applyBorder="1">
      <alignment vertical="center"/>
    </xf>
    <xf numFmtId="0" fontId="0" fillId="0" borderId="0" xfId="0" applyBorder="1" applyAlignment="1">
      <alignment horizontal="right" vertical="center"/>
    </xf>
    <xf numFmtId="0" fontId="4" fillId="2" borderId="1" xfId="1" applyFont="1" applyFill="1" applyBorder="1" applyAlignment="1">
      <alignment horizontal="center" vertical="center"/>
    </xf>
    <xf numFmtId="0" fontId="5" fillId="0" borderId="2" xfId="1" applyFont="1" applyBorder="1" applyAlignment="1">
      <alignment horizontal="right" vertical="center"/>
    </xf>
    <xf numFmtId="0" fontId="4" fillId="2" borderId="12" xfId="1" applyFont="1" applyFill="1" applyBorder="1">
      <alignment vertical="center"/>
    </xf>
    <xf numFmtId="10" fontId="4" fillId="2" borderId="12" xfId="1" applyNumberFormat="1" applyFont="1" applyFill="1" applyBorder="1">
      <alignment vertical="center"/>
    </xf>
    <xf numFmtId="9" fontId="4" fillId="2" borderId="12" xfId="1" applyNumberFormat="1" applyFont="1" applyFill="1" applyBorder="1">
      <alignment vertical="center"/>
    </xf>
    <xf numFmtId="0" fontId="4" fillId="2" borderId="13" xfId="1" applyFont="1" applyFill="1" applyBorder="1">
      <alignment vertical="center"/>
    </xf>
    <xf numFmtId="0" fontId="2" fillId="0" borderId="0" xfId="1" applyBorder="1">
      <alignment vertical="center"/>
    </xf>
    <xf numFmtId="0" fontId="2" fillId="0" borderId="0" xfId="1" applyFont="1" applyBorder="1">
      <alignment vertical="center"/>
    </xf>
    <xf numFmtId="0" fontId="4" fillId="4" borderId="1" xfId="1" applyFont="1" applyFill="1" applyBorder="1" applyAlignment="1">
      <alignment horizontal="center" vertical="center"/>
    </xf>
    <xf numFmtId="0" fontId="4" fillId="4" borderId="12" xfId="1" applyFont="1" applyFill="1" applyBorder="1">
      <alignment vertical="center"/>
    </xf>
    <xf numFmtId="10" fontId="4" fillId="4" borderId="12" xfId="1" applyNumberFormat="1" applyFont="1" applyFill="1" applyBorder="1">
      <alignment vertical="center"/>
    </xf>
    <xf numFmtId="9" fontId="4" fillId="4" borderId="12" xfId="1" applyNumberFormat="1" applyFont="1" applyFill="1" applyBorder="1">
      <alignment vertical="center"/>
    </xf>
    <xf numFmtId="0" fontId="4" fillId="4" borderId="13" xfId="1" applyFont="1" applyFill="1" applyBorder="1">
      <alignment vertical="center"/>
    </xf>
    <xf numFmtId="0" fontId="5" fillId="0" borderId="14" xfId="1" applyFont="1" applyBorder="1" applyAlignment="1">
      <alignment horizontal="right" vertical="center"/>
    </xf>
    <xf numFmtId="0" fontId="2" fillId="0" borderId="6" xfId="1" applyFont="1" applyBorder="1">
      <alignment vertical="center"/>
    </xf>
    <xf numFmtId="177" fontId="2" fillId="0" borderId="0" xfId="1" applyNumberFormat="1" applyBorder="1">
      <alignment vertical="center"/>
    </xf>
    <xf numFmtId="178" fontId="2" fillId="0" borderId="0" xfId="1" applyNumberFormat="1">
      <alignment vertical="center"/>
    </xf>
    <xf numFmtId="178" fontId="0" fillId="0" borderId="0" xfId="0" applyNumberFormat="1" applyAlignment="1">
      <alignment horizontal="right" vertical="center"/>
    </xf>
    <xf numFmtId="178" fontId="0" fillId="0" borderId="0" xfId="0" applyNumberFormat="1" applyBorder="1">
      <alignment vertical="center"/>
    </xf>
    <xf numFmtId="0" fontId="8" fillId="5" borderId="15" xfId="1" applyFont="1" applyFill="1" applyBorder="1" applyAlignment="1">
      <alignment horizontal="center" vertical="center"/>
    </xf>
    <xf numFmtId="0" fontId="8" fillId="5" borderId="12" xfId="1" applyFont="1" applyFill="1" applyBorder="1">
      <alignment vertical="center"/>
    </xf>
    <xf numFmtId="0" fontId="8" fillId="5" borderId="16" xfId="1" applyFont="1" applyFill="1" applyBorder="1">
      <alignment vertical="center"/>
    </xf>
    <xf numFmtId="10" fontId="8" fillId="5" borderId="12" xfId="1" applyNumberFormat="1" applyFont="1" applyFill="1" applyBorder="1">
      <alignment vertical="center"/>
    </xf>
    <xf numFmtId="9" fontId="8" fillId="5" borderId="12" xfId="1" applyNumberFormat="1" applyFont="1" applyFill="1" applyBorder="1">
      <alignment vertical="center"/>
    </xf>
    <xf numFmtId="178" fontId="8" fillId="5" borderId="13" xfId="1" applyNumberFormat="1" applyFont="1" applyFill="1" applyBorder="1">
      <alignment vertical="center"/>
    </xf>
    <xf numFmtId="0" fontId="2" fillId="0" borderId="2" xfId="1" applyFont="1" applyBorder="1" applyAlignment="1">
      <alignment horizontal="right" vertical="center"/>
    </xf>
    <xf numFmtId="178" fontId="2" fillId="0" borderId="9" xfId="1" applyNumberFormat="1" applyBorder="1">
      <alignment vertical="center"/>
    </xf>
    <xf numFmtId="178" fontId="2" fillId="0" borderId="6" xfId="1" applyNumberFormat="1" applyBorder="1">
      <alignment vertical="center"/>
    </xf>
    <xf numFmtId="6" fontId="2" fillId="0" borderId="6" xfId="1" applyNumberFormat="1" applyBorder="1">
      <alignment vertical="center"/>
    </xf>
    <xf numFmtId="0" fontId="2" fillId="0" borderId="17" xfId="1" applyBorder="1">
      <alignment vertical="center"/>
    </xf>
    <xf numFmtId="178" fontId="2" fillId="0" borderId="4" xfId="1" applyNumberFormat="1" applyBorder="1">
      <alignment vertical="center"/>
    </xf>
    <xf numFmtId="6" fontId="2" fillId="0" borderId="0" xfId="1" applyNumberFormat="1" applyBorder="1">
      <alignment vertical="center"/>
    </xf>
    <xf numFmtId="178" fontId="2" fillId="0" borderId="0" xfId="1" applyNumberFormat="1" applyBorder="1">
      <alignment vertical="center"/>
    </xf>
    <xf numFmtId="0" fontId="2" fillId="0" borderId="0" xfId="1" applyFill="1" applyBorder="1">
      <alignment vertical="center"/>
    </xf>
    <xf numFmtId="0" fontId="7" fillId="0" borderId="11" xfId="3">
      <alignment vertical="center"/>
    </xf>
    <xf numFmtId="0" fontId="9" fillId="0" borderId="10" xfId="2" applyFont="1">
      <alignment vertical="center"/>
    </xf>
    <xf numFmtId="0" fontId="10" fillId="0" borderId="10" xfId="2" applyFont="1">
      <alignment vertical="center"/>
    </xf>
    <xf numFmtId="0" fontId="1" fillId="3" borderId="0" xfId="4" applyBorder="1">
      <alignment vertical="center"/>
    </xf>
    <xf numFmtId="0" fontId="11" fillId="3" borderId="0" xfId="4" applyFont="1" applyBorder="1">
      <alignment vertical="center"/>
    </xf>
    <xf numFmtId="179" fontId="2" fillId="0" borderId="0" xfId="1" applyNumberFormat="1">
      <alignment vertical="center"/>
    </xf>
    <xf numFmtId="0" fontId="0" fillId="6" borderId="0" xfId="0" applyFill="1" applyBorder="1">
      <alignment vertical="center"/>
    </xf>
    <xf numFmtId="0" fontId="0" fillId="6" borderId="0" xfId="0" applyFill="1" applyBorder="1" applyAlignment="1">
      <alignment horizontal="right" vertical="center"/>
    </xf>
    <xf numFmtId="0" fontId="0" fillId="6" borderId="0" xfId="0" applyFill="1">
      <alignment vertical="center"/>
    </xf>
    <xf numFmtId="0" fontId="11" fillId="4" borderId="0" xfId="5" applyFill="1">
      <alignment vertical="center"/>
    </xf>
    <xf numFmtId="0" fontId="11" fillId="0" borderId="0" xfId="5">
      <alignment vertical="center"/>
    </xf>
    <xf numFmtId="0" fontId="11" fillId="7" borderId="0" xfId="5" applyFill="1">
      <alignment vertical="center"/>
    </xf>
    <xf numFmtId="0" fontId="12" fillId="8" borderId="18" xfId="5" applyFont="1" applyFill="1" applyBorder="1" applyAlignment="1">
      <alignment horizontal="left" vertical="center"/>
    </xf>
    <xf numFmtId="0" fontId="13" fillId="8" borderId="18" xfId="5" applyFont="1" applyFill="1" applyBorder="1" applyAlignment="1">
      <alignment horizontal="right" vertical="center"/>
    </xf>
    <xf numFmtId="0" fontId="12" fillId="8" borderId="19" xfId="5" applyFont="1" applyFill="1" applyBorder="1" applyAlignment="1">
      <alignment horizontal="left" vertical="center"/>
    </xf>
    <xf numFmtId="0" fontId="13" fillId="8" borderId="19" xfId="5" applyFont="1" applyFill="1" applyBorder="1" applyAlignment="1">
      <alignment horizontal="right" vertical="center"/>
    </xf>
    <xf numFmtId="0" fontId="14" fillId="9" borderId="0" xfId="5" applyFont="1" applyFill="1" applyBorder="1" applyAlignment="1">
      <alignment horizontal="left" vertical="center"/>
    </xf>
    <xf numFmtId="0" fontId="11" fillId="0" borderId="0" xfId="5" applyFill="1" applyBorder="1" applyAlignment="1">
      <alignment vertical="center"/>
    </xf>
    <xf numFmtId="0" fontId="15" fillId="0" borderId="0" xfId="5" applyFont="1" applyFill="1" applyBorder="1" applyAlignment="1">
      <alignment vertical="top" wrapText="1"/>
    </xf>
    <xf numFmtId="0" fontId="16" fillId="9" borderId="20" xfId="5" applyFont="1" applyFill="1" applyBorder="1" applyAlignment="1">
      <alignment horizontal="left" vertical="center"/>
    </xf>
    <xf numFmtId="0" fontId="11" fillId="0" borderId="20" xfId="5" applyFill="1" applyBorder="1" applyAlignment="1">
      <alignment vertical="center"/>
    </xf>
    <xf numFmtId="0" fontId="11" fillId="10" borderId="0" xfId="5" applyFill="1" applyBorder="1" applyAlignment="1">
      <alignment vertical="center"/>
    </xf>
    <xf numFmtId="0" fontId="14" fillId="9" borderId="21" xfId="5" applyFont="1" applyFill="1" applyBorder="1" applyAlignment="1">
      <alignment horizontal="left" vertical="center"/>
    </xf>
    <xf numFmtId="8" fontId="11" fillId="0" borderId="21" xfId="5" applyNumberFormat="1" applyFill="1" applyBorder="1" applyAlignment="1">
      <alignment vertical="center"/>
    </xf>
    <xf numFmtId="8" fontId="11" fillId="0" borderId="0" xfId="5" applyNumberFormat="1">
      <alignment vertical="center"/>
    </xf>
    <xf numFmtId="10" fontId="0" fillId="0" borderId="0" xfId="1" applyNumberFormat="1" applyFont="1">
      <alignment vertical="center"/>
    </xf>
    <xf numFmtId="0" fontId="17" fillId="0" borderId="0" xfId="0" applyFont="1" applyAlignment="1">
      <alignment vertical="top" readingOrder="1"/>
    </xf>
    <xf numFmtId="0" fontId="18" fillId="0" borderId="0" xfId="0" applyFont="1">
      <alignment vertical="center"/>
    </xf>
    <xf numFmtId="0" fontId="21" fillId="0" borderId="0" xfId="0" applyFont="1">
      <alignment vertical="center"/>
    </xf>
    <xf numFmtId="0" fontId="22" fillId="11" borderId="0" xfId="6" applyFont="1" applyFill="1" applyAlignment="1">
      <alignment horizontal="center" vertical="center"/>
    </xf>
    <xf numFmtId="0" fontId="2" fillId="0" borderId="0" xfId="6" applyAlignment="1">
      <alignment horizontal="center" vertical="center"/>
    </xf>
    <xf numFmtId="0" fontId="2" fillId="0" borderId="0" xfId="6">
      <alignment vertical="center"/>
    </xf>
    <xf numFmtId="0" fontId="23" fillId="0" borderId="0" xfId="6" applyFont="1">
      <alignment vertical="center"/>
    </xf>
    <xf numFmtId="180" fontId="2" fillId="0" borderId="0" xfId="7" applyNumberFormat="1" applyFont="1" applyAlignment="1">
      <alignment vertical="center"/>
    </xf>
    <xf numFmtId="0" fontId="24" fillId="0" borderId="0" xfId="8" applyFont="1"/>
    <xf numFmtId="181" fontId="2" fillId="0" borderId="0" xfId="9" applyNumberFormat="1" applyFont="1" applyAlignment="1">
      <alignment vertical="center"/>
    </xf>
    <xf numFmtId="0" fontId="25" fillId="0" borderId="0" xfId="6" applyFont="1">
      <alignment vertical="center"/>
    </xf>
    <xf numFmtId="0" fontId="28" fillId="0" borderId="0" xfId="6" applyFont="1">
      <alignment vertical="center"/>
    </xf>
    <xf numFmtId="8" fontId="2" fillId="0" borderId="0" xfId="6" applyNumberFormat="1">
      <alignment vertical="center"/>
    </xf>
    <xf numFmtId="0" fontId="26" fillId="0" borderId="0" xfId="6" applyFont="1">
      <alignment vertical="center"/>
    </xf>
    <xf numFmtId="0" fontId="29" fillId="0" borderId="0" xfId="6" applyFont="1">
      <alignment vertical="center"/>
    </xf>
    <xf numFmtId="10" fontId="31" fillId="5" borderId="12" xfId="1" applyNumberFormat="1" applyFont="1" applyFill="1" applyBorder="1">
      <alignment vertical="center"/>
    </xf>
    <xf numFmtId="0" fontId="32" fillId="0" borderId="0" xfId="0" applyFont="1">
      <alignment vertical="center"/>
    </xf>
    <xf numFmtId="0" fontId="2" fillId="0" borderId="0" xfId="10" applyAlignment="1">
      <alignment horizontal="left" vertical="center"/>
    </xf>
    <xf numFmtId="0" fontId="34" fillId="0" borderId="0" xfId="0" applyFont="1">
      <alignment vertical="center"/>
    </xf>
    <xf numFmtId="0" fontId="35" fillId="0" borderId="0" xfId="0" applyFont="1">
      <alignment vertical="center"/>
    </xf>
  </cellXfs>
  <cellStyles count="11">
    <cellStyle name="20% - 輔色5" xfId="4" builtinId="46"/>
    <cellStyle name="一般" xfId="0" builtinId="0"/>
    <cellStyle name="一般 2" xfId="5"/>
    <cellStyle name="一般 3" xfId="8"/>
    <cellStyle name="一般_Book1" xfId="1"/>
    <cellStyle name="一般_投資存款" xfId="6"/>
    <cellStyle name="一般_常用公式" xfId="10"/>
    <cellStyle name="百分比 2" xfId="9"/>
    <cellStyle name="貨幣 2" xfId="7"/>
    <cellStyle name="標題 2" xfId="2" builtinId="17"/>
    <cellStyle name="標題 3" xfId="3" builtinId="1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4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638175</xdr:colOff>
      <xdr:row>0</xdr:row>
      <xdr:rowOff>152400</xdr:rowOff>
    </xdr:from>
    <xdr:to>
      <xdr:col>13</xdr:col>
      <xdr:colOff>529322</xdr:colOff>
      <xdr:row>10</xdr:row>
      <xdr:rowOff>178800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52400"/>
          <a:ext cx="4005947" cy="21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</xdr:colOff>
      <xdr:row>11</xdr:row>
      <xdr:rowOff>161925</xdr:rowOff>
    </xdr:from>
    <xdr:to>
      <xdr:col>16</xdr:col>
      <xdr:colOff>123076</xdr:colOff>
      <xdr:row>25</xdr:row>
      <xdr:rowOff>108225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2505075"/>
          <a:ext cx="5609475" cy="28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66676</xdr:colOff>
      <xdr:row>6</xdr:row>
      <xdr:rowOff>9525</xdr:rowOff>
    </xdr:from>
    <xdr:to>
      <xdr:col>3</xdr:col>
      <xdr:colOff>20590</xdr:colOff>
      <xdr:row>9</xdr:row>
      <xdr:rowOff>134700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1304925"/>
          <a:ext cx="2011314" cy="75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</xdr:colOff>
      <xdr:row>5</xdr:row>
      <xdr:rowOff>142875</xdr:rowOff>
    </xdr:from>
    <xdr:to>
      <xdr:col>7</xdr:col>
      <xdr:colOff>273347</xdr:colOff>
      <xdr:row>10</xdr:row>
      <xdr:rowOff>85725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1228725"/>
          <a:ext cx="2978447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20</xdr:row>
      <xdr:rowOff>114300</xdr:rowOff>
    </xdr:from>
    <xdr:to>
      <xdr:col>4</xdr:col>
      <xdr:colOff>647700</xdr:colOff>
      <xdr:row>23</xdr:row>
      <xdr:rowOff>76200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343400"/>
          <a:ext cx="3276600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9DDF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EC8BA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584937</xdr:colOff>
      <xdr:row>15</xdr:row>
      <xdr:rowOff>89175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419100"/>
          <a:ext cx="5318862" cy="28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19049</xdr:colOff>
      <xdr:row>15</xdr:row>
      <xdr:rowOff>209550</xdr:rowOff>
    </xdr:from>
    <xdr:to>
      <xdr:col>15</xdr:col>
      <xdr:colOff>28574</xdr:colOff>
      <xdr:row>29</xdr:row>
      <xdr:rowOff>22500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4" y="3419475"/>
          <a:ext cx="5419725" cy="28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29</xdr:row>
      <xdr:rowOff>47625</xdr:rowOff>
    </xdr:from>
    <xdr:to>
      <xdr:col>16</xdr:col>
      <xdr:colOff>336546</xdr:colOff>
      <xdr:row>39</xdr:row>
      <xdr:rowOff>54975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324600"/>
          <a:ext cx="6384921" cy="21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41</xdr:row>
      <xdr:rowOff>1</xdr:rowOff>
    </xdr:from>
    <xdr:to>
      <xdr:col>11</xdr:col>
      <xdr:colOff>176497</xdr:colOff>
      <xdr:row>46</xdr:row>
      <xdr:rowOff>32251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8848726"/>
          <a:ext cx="2881597" cy="10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333375</xdr:colOff>
      <xdr:row>41</xdr:row>
      <xdr:rowOff>0</xdr:rowOff>
    </xdr:from>
    <xdr:to>
      <xdr:col>17</xdr:col>
      <xdr:colOff>542924</xdr:colOff>
      <xdr:row>47</xdr:row>
      <xdr:rowOff>161925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3650" y="8848725"/>
          <a:ext cx="4267199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19051</xdr:colOff>
      <xdr:row>6</xdr:row>
      <xdr:rowOff>9525</xdr:rowOff>
    </xdr:from>
    <xdr:to>
      <xdr:col>14</xdr:col>
      <xdr:colOff>528557</xdr:colOff>
      <xdr:row>19</xdr:row>
      <xdr:rowOff>146325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6" y="1266825"/>
          <a:ext cx="5243431" cy="288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2</xdr:row>
      <xdr:rowOff>0</xdr:rowOff>
    </xdr:from>
    <xdr:to>
      <xdr:col>11</xdr:col>
      <xdr:colOff>571500</xdr:colOff>
      <xdr:row>4</xdr:row>
      <xdr:rowOff>171450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419100"/>
          <a:ext cx="3276600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9DDF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EC8BA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4</xdr:row>
      <xdr:rowOff>57150</xdr:rowOff>
    </xdr:from>
    <xdr:to>
      <xdr:col>8</xdr:col>
      <xdr:colOff>552450</xdr:colOff>
      <xdr:row>7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895350"/>
          <a:ext cx="3276600" cy="590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9DDF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EC8BA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4</xdr:row>
      <xdr:rowOff>66675</xdr:rowOff>
    </xdr:from>
    <xdr:to>
      <xdr:col>18</xdr:col>
      <xdr:colOff>66000</xdr:colOff>
      <xdr:row>13</xdr:row>
      <xdr:rowOff>3288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0" y="704850"/>
          <a:ext cx="5400000" cy="1832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16</xdr:row>
      <xdr:rowOff>0</xdr:rowOff>
    </xdr:from>
    <xdr:to>
      <xdr:col>17</xdr:col>
      <xdr:colOff>599400</xdr:colOff>
      <xdr:row>27</xdr:row>
      <xdr:rowOff>157067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3162300"/>
          <a:ext cx="5400000" cy="2462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31</xdr:row>
      <xdr:rowOff>1</xdr:rowOff>
    </xdr:from>
    <xdr:to>
      <xdr:col>15</xdr:col>
      <xdr:colOff>171000</xdr:colOff>
      <xdr:row>43</xdr:row>
      <xdr:rowOff>143938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6305551"/>
          <a:ext cx="3600000" cy="2658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209550</xdr:colOff>
      <xdr:row>50</xdr:row>
      <xdr:rowOff>125518</xdr:rowOff>
    </xdr:from>
    <xdr:to>
      <xdr:col>16</xdr:col>
      <xdr:colOff>389850</xdr:colOff>
      <xdr:row>61</xdr:row>
      <xdr:rowOff>129268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0412518"/>
          <a:ext cx="4295100" cy="230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19</xdr:row>
      <xdr:rowOff>9525</xdr:rowOff>
    </xdr:from>
    <xdr:to>
      <xdr:col>7</xdr:col>
      <xdr:colOff>28575</xdr:colOff>
      <xdr:row>21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36000" contrast="24000"/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3990975"/>
          <a:ext cx="454342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9999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7D"/>
                </a:outerShdw>
              </a:effectLst>
            </a14:hiddenEffects>
          </a:ext>
        </a:extLst>
      </xdr:spPr>
    </xdr:pic>
    <xdr:clientData/>
  </xdr:twoCellAnchor>
  <xdr:twoCellAnchor>
    <xdr:from>
      <xdr:col>8</xdr:col>
      <xdr:colOff>38100</xdr:colOff>
      <xdr:row>7</xdr:row>
      <xdr:rowOff>76200</xdr:rowOff>
    </xdr:from>
    <xdr:to>
      <xdr:col>13</xdr:col>
      <xdr:colOff>352425</xdr:colOff>
      <xdr:row>15</xdr:row>
      <xdr:rowOff>114300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bright="-24000" contrast="4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2"/>
        <a:stretch>
          <a:fillRect/>
        </a:stretch>
      </xdr:blipFill>
      <xdr:spPr bwMode="auto">
        <a:xfrm>
          <a:off x="6400800" y="1543050"/>
          <a:ext cx="37433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28575</xdr:colOff>
      <xdr:row>16</xdr:row>
      <xdr:rowOff>19050</xdr:rowOff>
    </xdr:from>
    <xdr:to>
      <xdr:col>13</xdr:col>
      <xdr:colOff>504825</xdr:colOff>
      <xdr:row>27</xdr:row>
      <xdr:rowOff>104775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lum bright="-18000"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3371850"/>
          <a:ext cx="3905250" cy="2390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DFF3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36699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336699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7"/>
  <sheetViews>
    <sheetView workbookViewId="0">
      <selection activeCell="C31" sqref="C31"/>
    </sheetView>
  </sheetViews>
  <sheetFormatPr defaultRowHeight="16.5"/>
  <sheetData>
    <row r="1" spans="1:1" ht="19.5">
      <c r="A1" s="81" t="s">
        <v>89</v>
      </c>
    </row>
    <row r="3" spans="1:1">
      <c r="A3" t="s">
        <v>81</v>
      </c>
    </row>
    <row r="4" spans="1:1">
      <c r="A4" t="s">
        <v>82</v>
      </c>
    </row>
    <row r="14" spans="1:1">
      <c r="A14" s="95" t="s">
        <v>117</v>
      </c>
    </row>
    <row r="15" spans="1:1">
      <c r="A15" s="96" t="s">
        <v>118</v>
      </c>
    </row>
    <row r="16" spans="1:1">
      <c r="A16" s="97" t="s">
        <v>119</v>
      </c>
    </row>
    <row r="17" spans="1:1">
      <c r="A17" s="97" t="s">
        <v>120</v>
      </c>
    </row>
    <row r="18" spans="1:1">
      <c r="A18" s="97" t="s">
        <v>121</v>
      </c>
    </row>
    <row r="19" spans="1:1">
      <c r="A19" s="97" t="s">
        <v>122</v>
      </c>
    </row>
    <row r="20" spans="1:1">
      <c r="A20" s="97" t="s">
        <v>123</v>
      </c>
    </row>
    <row r="26" spans="1:1" ht="19.5">
      <c r="A26" s="98" t="s">
        <v>125</v>
      </c>
    </row>
    <row r="27" spans="1:1">
      <c r="A27" s="79" t="s">
        <v>124</v>
      </c>
    </row>
  </sheetData>
  <phoneticPr fontId="3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2:E6"/>
  <sheetViews>
    <sheetView workbookViewId="0">
      <selection activeCell="F20" sqref="F20"/>
    </sheetView>
  </sheetViews>
  <sheetFormatPr defaultRowHeight="16.5"/>
  <cols>
    <col min="1" max="1" width="10.5" style="63" bestFit="1" customWidth="1"/>
    <col min="2" max="2" width="10.625" style="63" customWidth="1"/>
    <col min="3" max="16384" width="9" style="63"/>
  </cols>
  <sheetData>
    <row r="2" spans="1:5">
      <c r="A2" s="62" t="s">
        <v>77</v>
      </c>
      <c r="B2" s="63">
        <v>100000</v>
      </c>
      <c r="E2" s="63" t="s">
        <v>115</v>
      </c>
    </row>
    <row r="3" spans="1:5">
      <c r="A3" s="62" t="s">
        <v>78</v>
      </c>
      <c r="B3" s="63">
        <v>72</v>
      </c>
      <c r="E3" s="63" t="s">
        <v>116</v>
      </c>
    </row>
    <row r="4" spans="1:5">
      <c r="A4" s="62" t="s">
        <v>79</v>
      </c>
      <c r="B4" s="63">
        <v>0.14000000000000001</v>
      </c>
    </row>
    <row r="6" spans="1:5">
      <c r="A6" s="64" t="s">
        <v>80</v>
      </c>
      <c r="B6" s="77" t="e">
        <f>PMT(年利率/12,付款期數,貸款金額)</f>
        <v>#NUM!</v>
      </c>
    </row>
  </sheetData>
  <scenarios current="3" show="3" sqref="B6">
    <scenario name="旗旗銀行" locked="1" count="3" user="Stone" comment="建立者 Stone 於 2010/8/1">
      <inputCells r="B2" val="100000"/>
      <inputCells r="B3" val="48"/>
      <inputCells r="B4" val="0.12"/>
    </scenario>
    <scenario name="萬太銀行" locked="1" count="3" user="Stone" comment="建立者 Stone 於 2010/8/1_x000a_修改者 Stone 於 2010/8/1">
      <inputCells r="B2" val="80000"/>
      <inputCells r="B3" val="36"/>
      <inputCells r="B4" val="0.11"/>
    </scenario>
    <scenario name="會峰銀行" locked="1" count="3" user="Stone" comment="建立者 Stone 於 2010/8/1">
      <inputCells r="B2" val="120000"/>
      <inputCells r="B3" val="60"/>
      <inputCells r="B4" val="0.13"/>
    </scenario>
    <scenario name="天山銀行" locked="1" count="3" user="Stone" comment="建立者 Stone 於 2010/8/1">
      <inputCells r="B2" val="100000"/>
      <inputCells r="B3" val="72"/>
      <inputCells r="B4" val="0.14"/>
    </scenario>
  </scenarios>
  <phoneticPr fontId="3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outlinePr summaryBelow="0"/>
  </sheetPr>
  <dimension ref="B1:K50"/>
  <sheetViews>
    <sheetView showGridLines="0" tabSelected="1" topLeftCell="A17" workbookViewId="0">
      <selection activeCell="I24" sqref="I24"/>
    </sheetView>
  </sheetViews>
  <sheetFormatPr defaultRowHeight="16.5" outlineLevelRow="1" outlineLevelCol="1"/>
  <cols>
    <col min="1" max="2" width="9" style="63"/>
    <col min="3" max="3" width="11" style="63" bestFit="1" customWidth="1"/>
    <col min="4" max="8" width="10.5" style="63" bestFit="1" customWidth="1" outlineLevel="1"/>
    <col min="9" max="16384" width="9" style="63"/>
  </cols>
  <sheetData>
    <row r="1" spans="2:11" ht="17.25" thickBot="1"/>
    <row r="2" spans="2:11">
      <c r="B2" s="65" t="s">
        <v>60</v>
      </c>
      <c r="C2" s="65"/>
      <c r="D2" s="66"/>
      <c r="E2" s="66"/>
      <c r="F2" s="66"/>
      <c r="G2" s="66"/>
      <c r="H2" s="66"/>
    </row>
    <row r="3" spans="2:11" collapsed="1">
      <c r="B3" s="67"/>
      <c r="C3" s="67"/>
      <c r="D3" s="68" t="s">
        <v>61</v>
      </c>
      <c r="E3" s="68" t="s">
        <v>62</v>
      </c>
      <c r="F3" s="68" t="s">
        <v>63</v>
      </c>
      <c r="G3" s="68" t="s">
        <v>64</v>
      </c>
      <c r="H3" s="68" t="s">
        <v>65</v>
      </c>
      <c r="K3" s="79" t="s">
        <v>83</v>
      </c>
    </row>
    <row r="4" spans="2:11" ht="57" hidden="1" outlineLevel="1">
      <c r="B4" s="69"/>
      <c r="C4" s="69"/>
      <c r="D4" s="70"/>
      <c r="E4" s="71" t="s">
        <v>66</v>
      </c>
      <c r="F4" s="71" t="s">
        <v>67</v>
      </c>
      <c r="G4" s="71" t="s">
        <v>66</v>
      </c>
      <c r="H4" s="71" t="s">
        <v>66</v>
      </c>
    </row>
    <row r="5" spans="2:11">
      <c r="B5" s="72" t="s">
        <v>68</v>
      </c>
      <c r="C5" s="72"/>
      <c r="D5" s="73"/>
      <c r="E5" s="73"/>
      <c r="F5" s="73"/>
      <c r="G5" s="73"/>
      <c r="H5" s="73"/>
    </row>
    <row r="6" spans="2:11" outlineLevel="1">
      <c r="B6" s="69"/>
      <c r="C6" s="69" t="s">
        <v>69</v>
      </c>
      <c r="D6" s="70">
        <v>100000</v>
      </c>
      <c r="E6" s="74">
        <v>100000</v>
      </c>
      <c r="F6" s="74">
        <v>80000</v>
      </c>
      <c r="G6" s="74">
        <v>120000</v>
      </c>
      <c r="H6" s="74">
        <v>100000</v>
      </c>
    </row>
    <row r="7" spans="2:11" outlineLevel="1">
      <c r="B7" s="69"/>
      <c r="C7" s="69" t="s">
        <v>70</v>
      </c>
      <c r="D7" s="70">
        <v>72</v>
      </c>
      <c r="E7" s="74">
        <v>48</v>
      </c>
      <c r="F7" s="74">
        <v>36</v>
      </c>
      <c r="G7" s="74">
        <v>60</v>
      </c>
      <c r="H7" s="74">
        <v>72</v>
      </c>
    </row>
    <row r="8" spans="2:11" outlineLevel="1">
      <c r="B8" s="69"/>
      <c r="C8" s="69" t="s">
        <v>71</v>
      </c>
      <c r="D8" s="70">
        <v>0.14000000000000001</v>
      </c>
      <c r="E8" s="74">
        <v>0.12</v>
      </c>
      <c r="F8" s="74">
        <v>0.11</v>
      </c>
      <c r="G8" s="74">
        <v>0.13</v>
      </c>
      <c r="H8" s="74">
        <v>0.14000000000000001</v>
      </c>
    </row>
    <row r="9" spans="2:11">
      <c r="B9" s="72" t="s">
        <v>72</v>
      </c>
      <c r="C9" s="72"/>
      <c r="D9" s="73"/>
      <c r="E9" s="73"/>
      <c r="F9" s="73"/>
      <c r="G9" s="73"/>
      <c r="H9" s="73"/>
    </row>
    <row r="10" spans="2:11" ht="17.25" outlineLevel="1" thickBot="1">
      <c r="B10" s="75"/>
      <c r="C10" s="75" t="s">
        <v>73</v>
      </c>
      <c r="D10" s="76">
        <v>-2060.5739482372001</v>
      </c>
      <c r="E10" s="76">
        <v>-2633.38354319277</v>
      </c>
      <c r="F10" s="76">
        <v>-2619.09736936014</v>
      </c>
      <c r="G10" s="76">
        <v>-2730.3687653068901</v>
      </c>
      <c r="H10" s="76">
        <v>-2060.5739482372001</v>
      </c>
    </row>
    <row r="11" spans="2:11">
      <c r="B11" s="63" t="s">
        <v>74</v>
      </c>
    </row>
    <row r="12" spans="2:11">
      <c r="B12" s="63" t="s">
        <v>75</v>
      </c>
    </row>
    <row r="13" spans="2:11">
      <c r="B13" s="63" t="s">
        <v>76</v>
      </c>
    </row>
    <row r="15" spans="2:11">
      <c r="K15" s="79" t="s">
        <v>84</v>
      </c>
    </row>
    <row r="30" spans="11:11">
      <c r="K30" s="79" t="s">
        <v>85</v>
      </c>
    </row>
    <row r="46" spans="11:11">
      <c r="K46" s="79" t="s">
        <v>86</v>
      </c>
    </row>
    <row r="48" spans="11:11">
      <c r="K48" s="79" t="s">
        <v>87</v>
      </c>
    </row>
    <row r="50" spans="11:11">
      <c r="K50" s="80" t="s">
        <v>88</v>
      </c>
    </row>
  </sheetData>
  <phoneticPr fontId="3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5"/>
  <sheetViews>
    <sheetView workbookViewId="0">
      <selection activeCell="J33" sqref="J33"/>
    </sheetView>
  </sheetViews>
  <sheetFormatPr defaultRowHeight="16.5"/>
  <cols>
    <col min="1" max="2" width="14.75" style="84" customWidth="1"/>
    <col min="3" max="256" width="9" style="84"/>
    <col min="257" max="258" width="14.75" style="84" customWidth="1"/>
    <col min="259" max="512" width="9" style="84"/>
    <col min="513" max="514" width="14.75" style="84" customWidth="1"/>
    <col min="515" max="768" width="9" style="84"/>
    <col min="769" max="770" width="14.75" style="84" customWidth="1"/>
    <col min="771" max="1024" width="9" style="84"/>
    <col min="1025" max="1026" width="14.75" style="84" customWidth="1"/>
    <col min="1027" max="1280" width="9" style="84"/>
    <col min="1281" max="1282" width="14.75" style="84" customWidth="1"/>
    <col min="1283" max="1536" width="9" style="84"/>
    <col min="1537" max="1538" width="14.75" style="84" customWidth="1"/>
    <col min="1539" max="1792" width="9" style="84"/>
    <col min="1793" max="1794" width="14.75" style="84" customWidth="1"/>
    <col min="1795" max="2048" width="9" style="84"/>
    <col min="2049" max="2050" width="14.75" style="84" customWidth="1"/>
    <col min="2051" max="2304" width="9" style="84"/>
    <col min="2305" max="2306" width="14.75" style="84" customWidth="1"/>
    <col min="2307" max="2560" width="9" style="84"/>
    <col min="2561" max="2562" width="14.75" style="84" customWidth="1"/>
    <col min="2563" max="2816" width="9" style="84"/>
    <col min="2817" max="2818" width="14.75" style="84" customWidth="1"/>
    <col min="2819" max="3072" width="9" style="84"/>
    <col min="3073" max="3074" width="14.75" style="84" customWidth="1"/>
    <col min="3075" max="3328" width="9" style="84"/>
    <col min="3329" max="3330" width="14.75" style="84" customWidth="1"/>
    <col min="3331" max="3584" width="9" style="84"/>
    <col min="3585" max="3586" width="14.75" style="84" customWidth="1"/>
    <col min="3587" max="3840" width="9" style="84"/>
    <col min="3841" max="3842" width="14.75" style="84" customWidth="1"/>
    <col min="3843" max="4096" width="9" style="84"/>
    <col min="4097" max="4098" width="14.75" style="84" customWidth="1"/>
    <col min="4099" max="4352" width="9" style="84"/>
    <col min="4353" max="4354" width="14.75" style="84" customWidth="1"/>
    <col min="4355" max="4608" width="9" style="84"/>
    <col min="4609" max="4610" width="14.75" style="84" customWidth="1"/>
    <col min="4611" max="4864" width="9" style="84"/>
    <col min="4865" max="4866" width="14.75" style="84" customWidth="1"/>
    <col min="4867" max="5120" width="9" style="84"/>
    <col min="5121" max="5122" width="14.75" style="84" customWidth="1"/>
    <col min="5123" max="5376" width="9" style="84"/>
    <col min="5377" max="5378" width="14.75" style="84" customWidth="1"/>
    <col min="5379" max="5632" width="9" style="84"/>
    <col min="5633" max="5634" width="14.75" style="84" customWidth="1"/>
    <col min="5635" max="5888" width="9" style="84"/>
    <col min="5889" max="5890" width="14.75" style="84" customWidth="1"/>
    <col min="5891" max="6144" width="9" style="84"/>
    <col min="6145" max="6146" width="14.75" style="84" customWidth="1"/>
    <col min="6147" max="6400" width="9" style="84"/>
    <col min="6401" max="6402" width="14.75" style="84" customWidth="1"/>
    <col min="6403" max="6656" width="9" style="84"/>
    <col min="6657" max="6658" width="14.75" style="84" customWidth="1"/>
    <col min="6659" max="6912" width="9" style="84"/>
    <col min="6913" max="6914" width="14.75" style="84" customWidth="1"/>
    <col min="6915" max="7168" width="9" style="84"/>
    <col min="7169" max="7170" width="14.75" style="84" customWidth="1"/>
    <col min="7171" max="7424" width="9" style="84"/>
    <col min="7425" max="7426" width="14.75" style="84" customWidth="1"/>
    <col min="7427" max="7680" width="9" style="84"/>
    <col min="7681" max="7682" width="14.75" style="84" customWidth="1"/>
    <col min="7683" max="7936" width="9" style="84"/>
    <col min="7937" max="7938" width="14.75" style="84" customWidth="1"/>
    <col min="7939" max="8192" width="9" style="84"/>
    <col min="8193" max="8194" width="14.75" style="84" customWidth="1"/>
    <col min="8195" max="8448" width="9" style="84"/>
    <col min="8449" max="8450" width="14.75" style="84" customWidth="1"/>
    <col min="8451" max="8704" width="9" style="84"/>
    <col min="8705" max="8706" width="14.75" style="84" customWidth="1"/>
    <col min="8707" max="8960" width="9" style="84"/>
    <col min="8961" max="8962" width="14.75" style="84" customWidth="1"/>
    <col min="8963" max="9216" width="9" style="84"/>
    <col min="9217" max="9218" width="14.75" style="84" customWidth="1"/>
    <col min="9219" max="9472" width="9" style="84"/>
    <col min="9473" max="9474" width="14.75" style="84" customWidth="1"/>
    <col min="9475" max="9728" width="9" style="84"/>
    <col min="9729" max="9730" width="14.75" style="84" customWidth="1"/>
    <col min="9731" max="9984" width="9" style="84"/>
    <col min="9985" max="9986" width="14.75" style="84" customWidth="1"/>
    <col min="9987" max="10240" width="9" style="84"/>
    <col min="10241" max="10242" width="14.75" style="84" customWidth="1"/>
    <col min="10243" max="10496" width="9" style="84"/>
    <col min="10497" max="10498" width="14.75" style="84" customWidth="1"/>
    <col min="10499" max="10752" width="9" style="84"/>
    <col min="10753" max="10754" width="14.75" style="84" customWidth="1"/>
    <col min="10755" max="11008" width="9" style="84"/>
    <col min="11009" max="11010" width="14.75" style="84" customWidth="1"/>
    <col min="11011" max="11264" width="9" style="84"/>
    <col min="11265" max="11266" width="14.75" style="84" customWidth="1"/>
    <col min="11267" max="11520" width="9" style="84"/>
    <col min="11521" max="11522" width="14.75" style="84" customWidth="1"/>
    <col min="11523" max="11776" width="9" style="84"/>
    <col min="11777" max="11778" width="14.75" style="84" customWidth="1"/>
    <col min="11779" max="12032" width="9" style="84"/>
    <col min="12033" max="12034" width="14.75" style="84" customWidth="1"/>
    <col min="12035" max="12288" width="9" style="84"/>
    <col min="12289" max="12290" width="14.75" style="84" customWidth="1"/>
    <col min="12291" max="12544" width="9" style="84"/>
    <col min="12545" max="12546" width="14.75" style="84" customWidth="1"/>
    <col min="12547" max="12800" width="9" style="84"/>
    <col min="12801" max="12802" width="14.75" style="84" customWidth="1"/>
    <col min="12803" max="13056" width="9" style="84"/>
    <col min="13057" max="13058" width="14.75" style="84" customWidth="1"/>
    <col min="13059" max="13312" width="9" style="84"/>
    <col min="13313" max="13314" width="14.75" style="84" customWidth="1"/>
    <col min="13315" max="13568" width="9" style="84"/>
    <col min="13569" max="13570" width="14.75" style="84" customWidth="1"/>
    <col min="13571" max="13824" width="9" style="84"/>
    <col min="13825" max="13826" width="14.75" style="84" customWidth="1"/>
    <col min="13827" max="14080" width="9" style="84"/>
    <col min="14081" max="14082" width="14.75" style="84" customWidth="1"/>
    <col min="14083" max="14336" width="9" style="84"/>
    <col min="14337" max="14338" width="14.75" style="84" customWidth="1"/>
    <col min="14339" max="14592" width="9" style="84"/>
    <col min="14593" max="14594" width="14.75" style="84" customWidth="1"/>
    <col min="14595" max="14848" width="9" style="84"/>
    <col min="14849" max="14850" width="14.75" style="84" customWidth="1"/>
    <col min="14851" max="15104" width="9" style="84"/>
    <col min="15105" max="15106" width="14.75" style="84" customWidth="1"/>
    <col min="15107" max="15360" width="9" style="84"/>
    <col min="15361" max="15362" width="14.75" style="84" customWidth="1"/>
    <col min="15363" max="15616" width="9" style="84"/>
    <col min="15617" max="15618" width="14.75" style="84" customWidth="1"/>
    <col min="15619" max="15872" width="9" style="84"/>
    <col min="15873" max="15874" width="14.75" style="84" customWidth="1"/>
    <col min="15875" max="16128" width="9" style="84"/>
    <col min="16129" max="16130" width="14.75" style="84" customWidth="1"/>
    <col min="16131" max="16384" width="9" style="84"/>
  </cols>
  <sheetData>
    <row r="1" spans="1:9">
      <c r="A1" s="82" t="s">
        <v>90</v>
      </c>
      <c r="B1" s="82"/>
      <c r="C1" s="83"/>
      <c r="D1" s="83"/>
      <c r="I1" s="85" t="s">
        <v>91</v>
      </c>
    </row>
    <row r="2" spans="1:9">
      <c r="A2" s="83"/>
      <c r="B2" s="83"/>
      <c r="C2" s="83"/>
      <c r="D2" s="83"/>
      <c r="I2" s="85" t="s">
        <v>92</v>
      </c>
    </row>
    <row r="3" spans="1:9">
      <c r="A3" s="84" t="s">
        <v>93</v>
      </c>
      <c r="B3" s="86">
        <v>1500000</v>
      </c>
      <c r="C3" s="86"/>
      <c r="D3" s="86"/>
      <c r="I3" s="85" t="s">
        <v>94</v>
      </c>
    </row>
    <row r="4" spans="1:9">
      <c r="A4" s="84" t="s">
        <v>95</v>
      </c>
      <c r="B4" s="84">
        <v>15</v>
      </c>
      <c r="I4" s="87" t="s">
        <v>96</v>
      </c>
    </row>
    <row r="5" spans="1:9">
      <c r="A5" s="84" t="s">
        <v>97</v>
      </c>
      <c r="B5" s="88">
        <v>0.05</v>
      </c>
      <c r="C5" s="88"/>
      <c r="D5" s="88"/>
      <c r="I5" s="89" t="s">
        <v>98</v>
      </c>
    </row>
    <row r="6" spans="1:9">
      <c r="I6" s="89" t="s">
        <v>99</v>
      </c>
    </row>
    <row r="7" spans="1:9">
      <c r="A7" s="90" t="s">
        <v>100</v>
      </c>
      <c r="B7" s="91">
        <f>PMT(年利率/12,付款期數*12,貸款金額)</f>
        <v>-11861.904401123169</v>
      </c>
      <c r="C7" s="91"/>
      <c r="D7" s="91"/>
    </row>
    <row r="10" spans="1:9">
      <c r="A10" s="92" t="s">
        <v>101</v>
      </c>
    </row>
    <row r="11" spans="1:9">
      <c r="A11" s="89" t="s">
        <v>102</v>
      </c>
    </row>
    <row r="12" spans="1:9">
      <c r="A12" s="89" t="s">
        <v>103</v>
      </c>
    </row>
    <row r="13" spans="1:9">
      <c r="A13" s="89" t="s">
        <v>104</v>
      </c>
    </row>
    <row r="14" spans="1:9">
      <c r="A14" s="89" t="s">
        <v>105</v>
      </c>
    </row>
    <row r="16" spans="1:9">
      <c r="A16" s="89" t="s">
        <v>106</v>
      </c>
    </row>
    <row r="17" spans="1:2">
      <c r="A17" s="89" t="s">
        <v>107</v>
      </c>
    </row>
    <row r="18" spans="1:2">
      <c r="A18" s="93" t="s">
        <v>108</v>
      </c>
      <c r="B18" s="89" t="s">
        <v>109</v>
      </c>
    </row>
    <row r="19" spans="1:2">
      <c r="A19" s="93" t="s">
        <v>110</v>
      </c>
      <c r="B19" s="89" t="s">
        <v>111</v>
      </c>
    </row>
    <row r="20" spans="1:2">
      <c r="A20" s="93"/>
      <c r="B20" s="89"/>
    </row>
    <row r="21" spans="1:2">
      <c r="A21" s="93"/>
      <c r="B21" s="89"/>
    </row>
    <row r="22" spans="1:2">
      <c r="A22" s="89" t="s">
        <v>112</v>
      </c>
    </row>
    <row r="23" spans="1:2">
      <c r="A23" s="89" t="s">
        <v>113</v>
      </c>
    </row>
    <row r="24" spans="1:2">
      <c r="A24" s="89" t="s">
        <v>114</v>
      </c>
    </row>
    <row r="25" spans="1:2">
      <c r="A25" s="89"/>
    </row>
  </sheetData>
  <scenarios current="3" show="1" sqref="B7">
    <scenario name="旗旗銀行" locked="1" count="3" user="EMILY2" comment="建立者 EMILY2 於 2002/3/26">
      <inputCells r="B3" val="2000000"/>
      <inputCells r="B4" val="20"/>
      <inputCells r="B5" val="0.046"/>
    </scenario>
    <scenario name="第三銀行" locked="1" count="3" user="EMILY2" comment="建立者 EMILY2 於 2002/3/26">
      <inputCells r="B3" val="1500000"/>
      <inputCells r="B4" val="15"/>
      <inputCells r="B5" val="0.05"/>
    </scenario>
    <scenario name="富幫銀行" locked="1" count="3" user="EMILY2" comment="建立者 EMILY2 於 2002/3/26">
      <inputCells r="B3" val="1800000"/>
      <inputCells r="B4" val="15"/>
      <inputCells r="B5" val="0.042"/>
    </scenario>
    <scenario name="永遠銀行" locked="1" count="3" user="NTU" comment="建立者 NTU 於 2007/11/6">
      <inputCells r="B3" val="7000000" numFmtId="177"/>
      <inputCells r="B4" val="20"/>
      <inputCells r="B5" val="0.04"/>
    </scenario>
  </scenarios>
  <mergeCells count="1">
    <mergeCell ref="A1:B1"/>
  </mergeCells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0"/>
  <sheetViews>
    <sheetView topLeftCell="A10" workbookViewId="0">
      <selection activeCell="R27" sqref="R27"/>
    </sheetView>
  </sheetViews>
  <sheetFormatPr defaultColWidth="8.875" defaultRowHeight="16.5"/>
  <cols>
    <col min="1" max="1" width="20.25" style="2" bestFit="1" customWidth="1"/>
    <col min="2" max="2" width="12.125" style="2" customWidth="1"/>
    <col min="3" max="3" width="12.5" style="2" customWidth="1"/>
    <col min="4" max="4" width="15.375" style="2" bestFit="1" customWidth="1"/>
    <col min="5" max="5" width="11.25" style="2" customWidth="1"/>
    <col min="6" max="6" width="13" style="2" customWidth="1"/>
    <col min="7" max="16384" width="8.875" style="2"/>
  </cols>
  <sheetData>
    <row r="1" spans="1:256">
      <c r="A1" s="1" t="s">
        <v>0</v>
      </c>
      <c r="B1" s="1">
        <v>100000</v>
      </c>
    </row>
    <row r="2" spans="1:256">
      <c r="A2" s="1" t="s">
        <v>1</v>
      </c>
      <c r="B2" s="3">
        <v>0.1825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>
      <c r="A3" s="1" t="s">
        <v>2</v>
      </c>
      <c r="B3" s="1">
        <f>B1*3%</f>
        <v>3000</v>
      </c>
      <c r="C3" s="1"/>
      <c r="D3" s="1"/>
      <c r="E3" s="3"/>
      <c r="F3" s="3"/>
      <c r="G3" s="1"/>
      <c r="H3" s="3"/>
      <c r="I3" s="1"/>
      <c r="J3" s="3"/>
      <c r="K3" s="1"/>
      <c r="L3" s="3"/>
      <c r="M3" s="1"/>
      <c r="N3" s="3"/>
      <c r="O3" s="1"/>
      <c r="P3" s="3"/>
      <c r="Q3" s="1"/>
      <c r="R3" s="3"/>
      <c r="S3" s="1"/>
      <c r="T3" s="3"/>
      <c r="U3" s="1"/>
      <c r="V3" s="3"/>
      <c r="W3" s="1"/>
      <c r="X3" s="3"/>
      <c r="Y3" s="1"/>
      <c r="Z3" s="3"/>
      <c r="AA3" s="1"/>
      <c r="AB3" s="3"/>
      <c r="AC3" s="1"/>
      <c r="AD3" s="3"/>
      <c r="AE3" s="1"/>
      <c r="AF3" s="3"/>
      <c r="AG3" s="1"/>
      <c r="AH3" s="3"/>
      <c r="AI3" s="1"/>
      <c r="AJ3" s="3"/>
      <c r="AK3" s="1"/>
      <c r="AL3" s="3"/>
      <c r="AM3" s="1"/>
      <c r="AN3" s="3"/>
      <c r="AO3" s="1"/>
      <c r="AP3" s="3"/>
      <c r="AQ3" s="1"/>
      <c r="AR3" s="3"/>
      <c r="AS3" s="1"/>
      <c r="AT3" s="3"/>
      <c r="AU3" s="1"/>
      <c r="AV3" s="3"/>
      <c r="AW3" s="1"/>
      <c r="AX3" s="3"/>
      <c r="AY3" s="1"/>
      <c r="AZ3" s="3"/>
      <c r="BA3" s="1"/>
      <c r="BB3" s="3"/>
      <c r="BC3" s="1"/>
      <c r="BD3" s="3"/>
      <c r="BE3" s="1"/>
      <c r="BF3" s="3"/>
      <c r="BG3" s="1"/>
      <c r="BH3" s="3"/>
      <c r="BI3" s="1"/>
      <c r="BJ3" s="3"/>
      <c r="BK3" s="1"/>
      <c r="BL3" s="3"/>
      <c r="BM3" s="1"/>
      <c r="BN3" s="3"/>
      <c r="BO3" s="1"/>
      <c r="BP3" s="3"/>
      <c r="BQ3" s="1"/>
      <c r="BR3" s="3"/>
      <c r="BS3" s="1"/>
      <c r="BT3" s="3"/>
      <c r="BU3" s="1"/>
      <c r="BV3" s="3"/>
      <c r="BW3" s="1"/>
      <c r="BX3" s="3"/>
      <c r="BY3" s="1"/>
      <c r="BZ3" s="3"/>
      <c r="CA3" s="1"/>
      <c r="CB3" s="3"/>
      <c r="CC3" s="1"/>
      <c r="CD3" s="3"/>
      <c r="CE3" s="1"/>
      <c r="CF3" s="3"/>
      <c r="CG3" s="1"/>
      <c r="CH3" s="3"/>
      <c r="CI3" s="1"/>
      <c r="CJ3" s="3"/>
      <c r="CK3" s="1"/>
      <c r="CL3" s="3"/>
      <c r="CM3" s="1"/>
      <c r="CN3" s="3"/>
      <c r="CO3" s="1"/>
      <c r="CP3" s="3"/>
      <c r="CQ3" s="1"/>
      <c r="CR3" s="3"/>
      <c r="CS3" s="1"/>
      <c r="CT3" s="3"/>
      <c r="CU3" s="1"/>
      <c r="CV3" s="3"/>
      <c r="CW3" s="1"/>
      <c r="CX3" s="3"/>
      <c r="CY3" s="1"/>
      <c r="CZ3" s="3"/>
      <c r="DA3" s="1"/>
      <c r="DB3" s="3"/>
      <c r="DC3" s="1"/>
      <c r="DD3" s="3"/>
      <c r="DE3" s="1"/>
      <c r="DF3" s="3"/>
      <c r="DG3" s="1"/>
      <c r="DH3" s="3"/>
      <c r="DI3" s="1"/>
      <c r="DJ3" s="3"/>
      <c r="DK3" s="1"/>
      <c r="DL3" s="3"/>
      <c r="DM3" s="1"/>
      <c r="DN3" s="3"/>
      <c r="DO3" s="1"/>
      <c r="DP3" s="3"/>
      <c r="DQ3" s="1"/>
      <c r="DR3" s="3"/>
      <c r="DS3" s="1"/>
      <c r="DT3" s="3"/>
      <c r="DU3" s="1"/>
      <c r="DV3" s="3"/>
      <c r="DW3" s="1"/>
      <c r="DX3" s="3"/>
      <c r="DY3" s="1"/>
      <c r="DZ3" s="3"/>
      <c r="EA3" s="1"/>
      <c r="EB3" s="3"/>
      <c r="EC3" s="1"/>
      <c r="ED3" s="3"/>
      <c r="EE3" s="1"/>
      <c r="EF3" s="3"/>
      <c r="EG3" s="1"/>
      <c r="EH3" s="3"/>
      <c r="EI3" s="1"/>
      <c r="EJ3" s="3"/>
      <c r="EK3" s="1"/>
      <c r="EL3" s="3"/>
      <c r="EM3" s="1"/>
      <c r="EN3" s="3"/>
      <c r="EO3" s="1"/>
      <c r="EP3" s="3"/>
      <c r="EQ3" s="1"/>
      <c r="ER3" s="3"/>
      <c r="ES3" s="1"/>
      <c r="ET3" s="3"/>
      <c r="EU3" s="1"/>
      <c r="EV3" s="3"/>
      <c r="EW3" s="1"/>
      <c r="EX3" s="3"/>
      <c r="EY3" s="1"/>
      <c r="EZ3" s="3"/>
      <c r="FA3" s="1"/>
      <c r="FB3" s="3"/>
      <c r="FC3" s="1"/>
      <c r="FD3" s="3"/>
      <c r="FE3" s="1"/>
      <c r="FF3" s="3"/>
      <c r="FG3" s="1"/>
      <c r="FH3" s="3"/>
      <c r="FI3" s="1"/>
      <c r="FJ3" s="3"/>
      <c r="FK3" s="1"/>
      <c r="FL3" s="3"/>
      <c r="FM3" s="1"/>
      <c r="FN3" s="3"/>
      <c r="FO3" s="1"/>
      <c r="FP3" s="3"/>
      <c r="FQ3" s="1"/>
      <c r="FR3" s="3"/>
      <c r="FS3" s="1"/>
      <c r="FT3" s="3"/>
      <c r="FU3" s="1"/>
      <c r="FV3" s="3"/>
      <c r="FW3" s="1"/>
      <c r="FX3" s="3"/>
      <c r="FY3" s="1"/>
      <c r="FZ3" s="3"/>
      <c r="GA3" s="1"/>
      <c r="GB3" s="3"/>
      <c r="GC3" s="1"/>
      <c r="GD3" s="3"/>
      <c r="GE3" s="1"/>
      <c r="GF3" s="3"/>
      <c r="GG3" s="1"/>
      <c r="GH3" s="3"/>
      <c r="GI3" s="1"/>
      <c r="GJ3" s="3"/>
      <c r="GK3" s="1"/>
      <c r="GL3" s="3"/>
      <c r="GM3" s="1"/>
      <c r="GN3" s="3"/>
      <c r="GO3" s="1"/>
      <c r="GP3" s="3"/>
      <c r="GQ3" s="1"/>
      <c r="GR3" s="3"/>
      <c r="GS3" s="1"/>
      <c r="GT3" s="3"/>
      <c r="GU3" s="1"/>
      <c r="GV3" s="3"/>
      <c r="GW3" s="1"/>
      <c r="GX3" s="3"/>
      <c r="GY3" s="1"/>
      <c r="GZ3" s="3"/>
      <c r="HA3" s="1"/>
      <c r="HB3" s="3"/>
      <c r="HC3" s="1"/>
      <c r="HD3" s="3"/>
      <c r="HE3" s="1"/>
      <c r="HF3" s="3"/>
      <c r="HG3" s="1"/>
      <c r="HH3" s="3"/>
      <c r="HI3" s="1"/>
      <c r="HJ3" s="3"/>
      <c r="HK3" s="1"/>
      <c r="HL3" s="3"/>
      <c r="HM3" s="1"/>
      <c r="HN3" s="3"/>
      <c r="HO3" s="1"/>
      <c r="HP3" s="3"/>
      <c r="HQ3" s="1"/>
      <c r="HR3" s="3"/>
      <c r="HS3" s="1"/>
      <c r="HT3" s="3"/>
      <c r="HU3" s="1"/>
      <c r="HV3" s="3"/>
      <c r="HW3" s="1"/>
      <c r="HX3" s="3"/>
      <c r="HY3" s="1"/>
      <c r="HZ3" s="3"/>
      <c r="IA3" s="1"/>
      <c r="IB3" s="3"/>
      <c r="IC3" s="1"/>
      <c r="ID3" s="3"/>
      <c r="IE3" s="1"/>
      <c r="IF3" s="3"/>
      <c r="IG3" s="1"/>
      <c r="IH3" s="3"/>
      <c r="II3" s="1"/>
      <c r="IJ3" s="3"/>
      <c r="IK3" s="1"/>
      <c r="IL3" s="3"/>
      <c r="IM3" s="1"/>
      <c r="IN3" s="3"/>
      <c r="IO3" s="1"/>
      <c r="IP3" s="3"/>
      <c r="IQ3" s="1"/>
      <c r="IR3" s="3"/>
      <c r="IS3" s="1"/>
      <c r="IT3" s="3"/>
      <c r="IU3" s="1"/>
      <c r="IV3" s="3"/>
    </row>
    <row r="4" spans="1:256">
      <c r="A4" s="1" t="s">
        <v>3</v>
      </c>
      <c r="B4" s="1">
        <v>100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>
      <c r="A5" s="1" t="s">
        <v>4</v>
      </c>
      <c r="B5" s="18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>
      <c r="A6" s="1" t="s">
        <v>6</v>
      </c>
      <c r="B6" s="4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>
      <c r="A7" s="1" t="s">
        <v>7</v>
      </c>
      <c r="B7" s="1"/>
      <c r="C7" s="1"/>
      <c r="D7" s="1"/>
      <c r="E7" s="4"/>
      <c r="F7" s="4"/>
      <c r="G7" s="1"/>
      <c r="H7" s="4"/>
      <c r="I7" s="1"/>
      <c r="J7" s="4"/>
      <c r="K7" s="1"/>
      <c r="L7" s="4"/>
      <c r="M7" s="1"/>
      <c r="N7" s="4"/>
      <c r="O7" s="1"/>
      <c r="P7" s="4"/>
      <c r="Q7" s="1"/>
      <c r="R7" s="4"/>
      <c r="S7" s="1"/>
      <c r="T7" s="4"/>
      <c r="U7" s="1"/>
      <c r="V7" s="4"/>
      <c r="W7" s="1"/>
      <c r="X7" s="4"/>
      <c r="Y7" s="1"/>
      <c r="Z7" s="4"/>
      <c r="AA7" s="1"/>
      <c r="AB7" s="4"/>
      <c r="AC7" s="1"/>
      <c r="AD7" s="4"/>
      <c r="AE7" s="1"/>
      <c r="AF7" s="4"/>
      <c r="AG7" s="1"/>
      <c r="AH7" s="4"/>
      <c r="AI7" s="1"/>
      <c r="AJ7" s="4"/>
      <c r="AK7" s="1"/>
      <c r="AL7" s="4"/>
      <c r="AM7" s="1"/>
      <c r="AN7" s="4"/>
      <c r="AO7" s="1"/>
      <c r="AP7" s="4"/>
      <c r="AQ7" s="1"/>
      <c r="AR7" s="4"/>
      <c r="AS7" s="1"/>
      <c r="AT7" s="4"/>
      <c r="AU7" s="1"/>
      <c r="AV7" s="4"/>
      <c r="AW7" s="1"/>
      <c r="AX7" s="4"/>
      <c r="AY7" s="1"/>
      <c r="AZ7" s="4"/>
      <c r="BA7" s="1"/>
      <c r="BB7" s="4"/>
      <c r="BC7" s="1"/>
      <c r="BD7" s="4"/>
      <c r="BE7" s="1"/>
      <c r="BF7" s="4"/>
      <c r="BG7" s="1"/>
      <c r="BH7" s="4"/>
      <c r="BI7" s="1"/>
      <c r="BJ7" s="4"/>
      <c r="BK7" s="1"/>
      <c r="BL7" s="4"/>
      <c r="BM7" s="1"/>
      <c r="BN7" s="4"/>
      <c r="BO7" s="1"/>
      <c r="BP7" s="4"/>
      <c r="BQ7" s="1"/>
      <c r="BR7" s="4"/>
      <c r="BS7" s="1"/>
      <c r="BT7" s="4"/>
      <c r="BU7" s="1"/>
      <c r="BV7" s="4"/>
      <c r="BW7" s="1"/>
      <c r="BX7" s="4"/>
      <c r="BY7" s="1"/>
      <c r="BZ7" s="4"/>
      <c r="CA7" s="1"/>
      <c r="CB7" s="4"/>
      <c r="CC7" s="1"/>
      <c r="CD7" s="4"/>
      <c r="CE7" s="1"/>
      <c r="CF7" s="4"/>
      <c r="CG7" s="1"/>
      <c r="CH7" s="4"/>
      <c r="CI7" s="1"/>
      <c r="CJ7" s="4"/>
      <c r="CK7" s="1"/>
      <c r="CL7" s="4"/>
      <c r="CM7" s="1"/>
      <c r="CN7" s="4"/>
      <c r="CO7" s="1"/>
      <c r="CP7" s="4"/>
      <c r="CQ7" s="1"/>
      <c r="CR7" s="4"/>
      <c r="CS7" s="1"/>
      <c r="CT7" s="4"/>
      <c r="CU7" s="1"/>
      <c r="CV7" s="4"/>
      <c r="CW7" s="1"/>
      <c r="CX7" s="4"/>
      <c r="CY7" s="1"/>
      <c r="CZ7" s="4"/>
      <c r="DA7" s="1"/>
      <c r="DB7" s="4"/>
      <c r="DC7" s="1"/>
      <c r="DD7" s="4"/>
      <c r="DE7" s="1"/>
      <c r="DF7" s="4"/>
      <c r="DG7" s="1"/>
      <c r="DH7" s="4"/>
      <c r="DI7" s="1"/>
      <c r="DJ7" s="4"/>
      <c r="DK7" s="1"/>
      <c r="DL7" s="4"/>
      <c r="DM7" s="1"/>
      <c r="DN7" s="4"/>
      <c r="DO7" s="1"/>
      <c r="DP7" s="4"/>
      <c r="DQ7" s="1"/>
      <c r="DR7" s="4"/>
      <c r="DS7" s="1"/>
      <c r="DT7" s="4"/>
      <c r="DU7" s="1"/>
      <c r="DV7" s="4"/>
      <c r="DW7" s="1"/>
      <c r="DX7" s="4"/>
      <c r="DY7" s="1"/>
      <c r="DZ7" s="4"/>
      <c r="EA7" s="1"/>
      <c r="EB7" s="4"/>
      <c r="EC7" s="1"/>
      <c r="ED7" s="4"/>
      <c r="EE7" s="1"/>
      <c r="EF7" s="4"/>
      <c r="EG7" s="1"/>
      <c r="EH7" s="4"/>
      <c r="EI7" s="1"/>
      <c r="EJ7" s="4"/>
      <c r="EK7" s="1"/>
      <c r="EL7" s="4"/>
      <c r="EM7" s="1"/>
      <c r="EN7" s="4"/>
      <c r="EO7" s="1"/>
      <c r="EP7" s="4"/>
      <c r="EQ7" s="1"/>
      <c r="ER7" s="4"/>
      <c r="ES7" s="1"/>
      <c r="ET7" s="4"/>
      <c r="EU7" s="1"/>
      <c r="EV7" s="4"/>
      <c r="EW7" s="1"/>
      <c r="EX7" s="4"/>
      <c r="EY7" s="1"/>
      <c r="EZ7" s="4"/>
      <c r="FA7" s="1"/>
      <c r="FB7" s="4"/>
      <c r="FC7" s="1"/>
      <c r="FD7" s="4"/>
      <c r="FE7" s="1"/>
      <c r="FF7" s="4"/>
      <c r="FG7" s="1"/>
      <c r="FH7" s="4"/>
      <c r="FI7" s="1"/>
      <c r="FJ7" s="4"/>
      <c r="FK7" s="1"/>
      <c r="FL7" s="4"/>
      <c r="FM7" s="1"/>
      <c r="FN7" s="4"/>
      <c r="FO7" s="1"/>
      <c r="FP7" s="4"/>
      <c r="FQ7" s="1"/>
      <c r="FR7" s="4"/>
      <c r="FS7" s="1"/>
      <c r="FT7" s="4"/>
      <c r="FU7" s="1"/>
      <c r="FV7" s="4"/>
      <c r="FW7" s="1"/>
      <c r="FX7" s="4"/>
      <c r="FY7" s="1"/>
      <c r="FZ7" s="4"/>
      <c r="GA7" s="1"/>
      <c r="GB7" s="4"/>
      <c r="GC7" s="1"/>
      <c r="GD7" s="4"/>
      <c r="GE7" s="1"/>
      <c r="GF7" s="4"/>
      <c r="GG7" s="1"/>
      <c r="GH7" s="4"/>
      <c r="GI7" s="1"/>
      <c r="GJ7" s="4"/>
      <c r="GK7" s="1"/>
      <c r="GL7" s="4"/>
      <c r="GM7" s="1"/>
      <c r="GN7" s="4"/>
      <c r="GO7" s="1"/>
      <c r="GP7" s="4"/>
      <c r="GQ7" s="1"/>
      <c r="GR7" s="4"/>
      <c r="GS7" s="1"/>
      <c r="GT7" s="4"/>
      <c r="GU7" s="1"/>
      <c r="GV7" s="4"/>
      <c r="GW7" s="1"/>
      <c r="GX7" s="4"/>
      <c r="GY7" s="1"/>
      <c r="GZ7" s="4"/>
      <c r="HA7" s="1"/>
      <c r="HB7" s="4"/>
      <c r="HC7" s="1"/>
      <c r="HD7" s="4"/>
      <c r="HE7" s="1"/>
      <c r="HF7" s="4"/>
      <c r="HG7" s="1"/>
      <c r="HH7" s="4"/>
      <c r="HI7" s="1"/>
      <c r="HJ7" s="4"/>
      <c r="HK7" s="1"/>
      <c r="HL7" s="4"/>
      <c r="HM7" s="1"/>
      <c r="HN7" s="4"/>
      <c r="HO7" s="1"/>
      <c r="HP7" s="4"/>
      <c r="HQ7" s="1"/>
      <c r="HR7" s="4"/>
      <c r="HS7" s="1"/>
      <c r="HT7" s="4"/>
      <c r="HU7" s="1"/>
      <c r="HV7" s="4"/>
      <c r="HW7" s="1"/>
      <c r="HX7" s="4"/>
      <c r="HY7" s="1"/>
      <c r="HZ7" s="4"/>
      <c r="IA7" s="1"/>
      <c r="IB7" s="4"/>
      <c r="IC7" s="1"/>
      <c r="ID7" s="4"/>
      <c r="IE7" s="1"/>
      <c r="IF7" s="4"/>
      <c r="IG7" s="1"/>
      <c r="IH7" s="4"/>
      <c r="II7" s="1"/>
      <c r="IJ7" s="4"/>
      <c r="IK7" s="1"/>
      <c r="IL7" s="4"/>
      <c r="IM7" s="1"/>
      <c r="IN7" s="4"/>
      <c r="IO7" s="1"/>
      <c r="IP7" s="4"/>
      <c r="IQ7" s="1"/>
      <c r="IR7" s="4"/>
      <c r="IS7" s="1"/>
      <c r="IT7" s="4"/>
      <c r="IU7" s="1"/>
      <c r="IV7" s="4"/>
    </row>
    <row r="8" spans="1:25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ht="17.25" thickBot="1">
      <c r="D9" s="5"/>
      <c r="E9" s="6"/>
    </row>
    <row r="10" spans="1:256" ht="17.25" thickBot="1">
      <c r="A10" s="19" t="s">
        <v>8</v>
      </c>
      <c r="B10" s="19" t="s">
        <v>9</v>
      </c>
      <c r="C10" s="19" t="s">
        <v>10</v>
      </c>
      <c r="D10" s="19" t="s">
        <v>11</v>
      </c>
      <c r="E10" s="19" t="s">
        <v>12</v>
      </c>
      <c r="F10" s="19" t="s">
        <v>13</v>
      </c>
    </row>
    <row r="11" spans="1:256">
      <c r="A11" s="20" t="s">
        <v>5</v>
      </c>
      <c r="B11" s="7"/>
      <c r="C11" s="8"/>
      <c r="D11" s="8"/>
      <c r="E11" s="8"/>
      <c r="F11" s="17"/>
    </row>
    <row r="12" spans="1:256">
      <c r="A12" s="9"/>
      <c r="B12" s="10"/>
      <c r="C12" s="11"/>
      <c r="D12" s="11"/>
      <c r="E12" s="11"/>
      <c r="F12" s="11"/>
    </row>
    <row r="13" spans="1:256">
      <c r="A13" s="9"/>
      <c r="B13" s="10"/>
      <c r="C13" s="11"/>
      <c r="D13" s="11"/>
      <c r="E13" s="11"/>
      <c r="F13" s="11"/>
    </row>
    <row r="14" spans="1:256">
      <c r="A14" s="9"/>
      <c r="B14" s="10"/>
      <c r="C14" s="11"/>
      <c r="D14" s="11"/>
      <c r="E14" s="11"/>
      <c r="F14" s="11"/>
    </row>
    <row r="15" spans="1:256">
      <c r="A15" s="9"/>
      <c r="B15" s="10"/>
      <c r="C15" s="11"/>
      <c r="D15" s="11"/>
      <c r="E15" s="11"/>
      <c r="F15" s="11"/>
    </row>
    <row r="16" spans="1:256">
      <c r="A16" s="9"/>
      <c r="B16" s="10"/>
      <c r="C16" s="11"/>
      <c r="D16" s="11"/>
      <c r="E16" s="11"/>
      <c r="F16" s="11"/>
    </row>
    <row r="17" spans="1:6">
      <c r="A17" s="9"/>
      <c r="B17" s="10"/>
      <c r="C17" s="11"/>
      <c r="D17" s="11"/>
      <c r="E17" s="11"/>
      <c r="F17" s="11"/>
    </row>
    <row r="18" spans="1:6">
      <c r="A18" s="9"/>
      <c r="B18" s="10"/>
      <c r="C18" s="11"/>
      <c r="D18" s="11"/>
      <c r="E18" s="11"/>
      <c r="F18" s="11"/>
    </row>
    <row r="19" spans="1:6">
      <c r="A19" s="9"/>
      <c r="B19" s="10"/>
      <c r="C19" s="11"/>
      <c r="D19" s="11"/>
      <c r="E19" s="11"/>
      <c r="F19" s="11"/>
    </row>
    <row r="20" spans="1:6">
      <c r="A20" s="9"/>
      <c r="B20" s="10"/>
      <c r="C20" s="11"/>
      <c r="D20" s="11"/>
      <c r="E20" s="11"/>
      <c r="F20" s="11"/>
    </row>
    <row r="21" spans="1:6">
      <c r="A21" s="9"/>
      <c r="B21" s="10"/>
      <c r="C21" s="11"/>
      <c r="D21" s="11"/>
      <c r="E21" s="11"/>
      <c r="F21" s="11"/>
    </row>
    <row r="22" spans="1:6">
      <c r="A22" s="9"/>
      <c r="B22" s="10"/>
      <c r="C22" s="11"/>
      <c r="D22" s="11"/>
      <c r="E22" s="11"/>
      <c r="F22" s="11"/>
    </row>
    <row r="23" spans="1:6">
      <c r="A23" s="9"/>
      <c r="B23" s="10"/>
      <c r="C23" s="11"/>
      <c r="D23" s="11"/>
      <c r="E23" s="11"/>
      <c r="F23" s="11"/>
    </row>
    <row r="24" spans="1:6">
      <c r="A24" s="9"/>
      <c r="B24" s="10"/>
      <c r="C24" s="11"/>
      <c r="D24" s="11"/>
      <c r="E24" s="11"/>
      <c r="F24" s="11"/>
    </row>
    <row r="25" spans="1:6">
      <c r="A25" s="9"/>
      <c r="B25" s="12"/>
      <c r="C25" s="11"/>
      <c r="D25" s="11"/>
      <c r="E25" s="11"/>
      <c r="F25" s="11"/>
    </row>
    <row r="26" spans="1:6">
      <c r="A26" s="9"/>
      <c r="B26" s="10"/>
      <c r="C26" s="11"/>
      <c r="D26" s="11"/>
      <c r="E26" s="11"/>
      <c r="F26" s="11"/>
    </row>
    <row r="27" spans="1:6">
      <c r="A27" s="9"/>
      <c r="B27" s="10"/>
      <c r="C27" s="11"/>
      <c r="D27" s="11"/>
      <c r="E27" s="11"/>
      <c r="F27" s="11"/>
    </row>
    <row r="28" spans="1:6">
      <c r="A28" s="9"/>
      <c r="B28" s="12"/>
      <c r="C28" s="11"/>
      <c r="D28" s="11"/>
      <c r="E28" s="11"/>
      <c r="F28" s="11"/>
    </row>
    <row r="29" spans="1:6">
      <c r="A29" s="9"/>
      <c r="B29" s="12"/>
      <c r="C29" s="11"/>
      <c r="D29" s="11"/>
      <c r="E29" s="11"/>
      <c r="F29" s="11"/>
    </row>
    <row r="30" spans="1:6">
      <c r="A30" s="9"/>
      <c r="B30" s="10"/>
      <c r="C30" s="11"/>
      <c r="D30" s="11"/>
      <c r="E30" s="11"/>
      <c r="F30" s="11"/>
    </row>
    <row r="31" spans="1:6">
      <c r="A31" s="9"/>
      <c r="B31" s="10"/>
      <c r="C31" s="11"/>
      <c r="D31" s="11"/>
      <c r="E31" s="11"/>
      <c r="F31" s="11"/>
    </row>
    <row r="32" spans="1:6">
      <c r="A32" s="9"/>
      <c r="B32" s="10"/>
      <c r="C32" s="11"/>
      <c r="D32" s="11"/>
      <c r="E32" s="11"/>
      <c r="F32" s="11"/>
    </row>
    <row r="33" spans="1:6">
      <c r="A33" s="9"/>
      <c r="B33" s="12"/>
      <c r="C33" s="11"/>
      <c r="D33" s="11"/>
      <c r="E33" s="11"/>
      <c r="F33" s="11"/>
    </row>
    <row r="34" spans="1:6">
      <c r="A34" s="9"/>
      <c r="B34" s="10"/>
      <c r="C34" s="11"/>
      <c r="D34" s="11"/>
      <c r="E34" s="11"/>
      <c r="F34" s="11"/>
    </row>
    <row r="35" spans="1:6">
      <c r="A35" s="9"/>
      <c r="B35" s="10"/>
      <c r="C35" s="11"/>
      <c r="D35" s="11"/>
      <c r="E35" s="11"/>
      <c r="F35" s="11"/>
    </row>
    <row r="36" spans="1:6">
      <c r="A36" s="9"/>
      <c r="B36" s="10"/>
      <c r="C36" s="11"/>
      <c r="D36" s="11"/>
      <c r="E36" s="11"/>
      <c r="F36" s="11"/>
    </row>
    <row r="37" spans="1:6">
      <c r="A37" s="9"/>
      <c r="B37" s="12"/>
      <c r="C37" s="11"/>
      <c r="D37" s="11"/>
      <c r="E37" s="11"/>
      <c r="F37" s="11"/>
    </row>
    <row r="38" spans="1:6">
      <c r="A38" s="9"/>
      <c r="B38" s="10"/>
      <c r="C38" s="11"/>
      <c r="D38" s="11"/>
      <c r="E38" s="11"/>
      <c r="F38" s="11"/>
    </row>
    <row r="39" spans="1:6">
      <c r="A39" s="9"/>
      <c r="B39" s="10"/>
      <c r="C39" s="11"/>
      <c r="D39" s="11"/>
      <c r="E39" s="11"/>
      <c r="F39" s="11"/>
    </row>
    <row r="40" spans="1:6">
      <c r="A40" s="9"/>
      <c r="B40" s="12"/>
      <c r="C40" s="11"/>
      <c r="D40" s="11"/>
      <c r="E40" s="11"/>
      <c r="F40" s="11"/>
    </row>
    <row r="41" spans="1:6">
      <c r="A41" s="9"/>
      <c r="B41" s="10"/>
      <c r="C41" s="11"/>
      <c r="D41" s="11"/>
      <c r="E41" s="11"/>
      <c r="F41" s="11"/>
    </row>
    <row r="42" spans="1:6">
      <c r="A42" s="9"/>
      <c r="B42" s="10"/>
      <c r="C42" s="11"/>
      <c r="D42" s="11"/>
      <c r="E42" s="11"/>
      <c r="F42" s="11"/>
    </row>
    <row r="43" spans="1:6">
      <c r="A43" s="9"/>
      <c r="B43" s="12"/>
      <c r="C43" s="11"/>
      <c r="D43" s="11"/>
      <c r="E43" s="11"/>
      <c r="F43" s="11"/>
    </row>
    <row r="44" spans="1:6">
      <c r="A44" s="9"/>
      <c r="B44" s="10"/>
      <c r="C44" s="11"/>
      <c r="D44" s="11"/>
      <c r="E44" s="11"/>
      <c r="F44" s="11"/>
    </row>
    <row r="45" spans="1:6">
      <c r="A45" s="9"/>
      <c r="B45" s="10"/>
      <c r="C45" s="11"/>
      <c r="D45" s="11"/>
      <c r="E45" s="11"/>
      <c r="F45" s="11"/>
    </row>
    <row r="46" spans="1:6">
      <c r="A46" s="9"/>
      <c r="B46" s="10"/>
      <c r="C46" s="11"/>
      <c r="D46" s="11"/>
      <c r="E46" s="11"/>
      <c r="F46" s="11"/>
    </row>
    <row r="47" spans="1:6">
      <c r="A47" s="9"/>
      <c r="B47" s="12"/>
      <c r="C47" s="11"/>
      <c r="D47" s="11"/>
      <c r="E47" s="11"/>
      <c r="F47" s="11"/>
    </row>
    <row r="48" spans="1:6">
      <c r="A48" s="9"/>
      <c r="B48" s="10"/>
      <c r="C48" s="11"/>
      <c r="D48" s="11"/>
      <c r="E48" s="11"/>
      <c r="F48" s="11"/>
    </row>
    <row r="49" spans="1:6">
      <c r="A49" s="9"/>
      <c r="B49" s="10"/>
      <c r="C49" s="11"/>
      <c r="D49" s="11"/>
      <c r="E49" s="11"/>
      <c r="F49" s="11"/>
    </row>
    <row r="50" spans="1:6">
      <c r="A50" s="9"/>
      <c r="B50" s="10"/>
      <c r="C50" s="11"/>
      <c r="D50" s="11"/>
      <c r="E50" s="11"/>
      <c r="F50" s="11"/>
    </row>
    <row r="51" spans="1:6">
      <c r="A51" s="9"/>
      <c r="B51" s="10"/>
      <c r="C51" s="11"/>
      <c r="D51" s="11"/>
      <c r="E51" s="11"/>
      <c r="F51" s="11"/>
    </row>
    <row r="52" spans="1:6">
      <c r="A52" s="9"/>
      <c r="B52" s="10"/>
      <c r="C52" s="11"/>
      <c r="D52" s="11"/>
      <c r="E52" s="11"/>
      <c r="F52" s="11"/>
    </row>
    <row r="53" spans="1:6">
      <c r="A53" s="9"/>
      <c r="B53" s="12"/>
      <c r="C53" s="11"/>
      <c r="D53" s="11"/>
      <c r="E53" s="11"/>
      <c r="F53" s="11"/>
    </row>
    <row r="54" spans="1:6">
      <c r="A54" s="9"/>
      <c r="B54" s="10"/>
      <c r="C54" s="11"/>
      <c r="D54" s="11"/>
      <c r="E54" s="11"/>
      <c r="F54" s="11"/>
    </row>
    <row r="55" spans="1:6">
      <c r="A55" s="9"/>
      <c r="B55" s="10"/>
      <c r="C55" s="11"/>
      <c r="D55" s="11"/>
      <c r="E55" s="11"/>
      <c r="F55" s="11"/>
    </row>
    <row r="56" spans="1:6">
      <c r="A56" s="9"/>
      <c r="B56" s="10"/>
      <c r="C56" s="11"/>
      <c r="D56" s="11"/>
      <c r="E56" s="11"/>
      <c r="F56" s="11"/>
    </row>
    <row r="57" spans="1:6">
      <c r="A57" s="9"/>
      <c r="B57" s="10"/>
      <c r="C57" s="13"/>
      <c r="D57" s="11"/>
      <c r="E57" s="13"/>
      <c r="F57" s="13"/>
    </row>
    <row r="58" spans="1:6">
      <c r="A58" s="9"/>
      <c r="B58" s="14"/>
      <c r="C58" s="13"/>
      <c r="D58" s="11"/>
      <c r="E58" s="13"/>
      <c r="F58" s="13"/>
    </row>
    <row r="59" spans="1:6">
      <c r="A59" s="9"/>
      <c r="B59" s="15"/>
      <c r="C59" s="13"/>
      <c r="D59" s="11"/>
      <c r="E59" s="13"/>
      <c r="F59" s="13"/>
    </row>
    <row r="60" spans="1:6">
      <c r="A60" s="11"/>
      <c r="B60" s="16"/>
      <c r="C60" s="11"/>
      <c r="D60" s="11"/>
      <c r="E60" s="11"/>
      <c r="F60" s="11"/>
    </row>
  </sheetData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IV60"/>
  <sheetViews>
    <sheetView topLeftCell="A19" workbookViewId="0">
      <selection activeCell="I51" sqref="I51"/>
    </sheetView>
  </sheetViews>
  <sheetFormatPr defaultColWidth="8.875" defaultRowHeight="16.5"/>
  <cols>
    <col min="1" max="1" width="20.25" style="2" bestFit="1" customWidth="1"/>
    <col min="2" max="2" width="12.125" style="2" customWidth="1"/>
    <col min="3" max="3" width="12.5" style="2" customWidth="1"/>
    <col min="4" max="4" width="15.375" style="2" bestFit="1" customWidth="1"/>
    <col min="5" max="5" width="11.25" style="2" customWidth="1"/>
    <col min="6" max="6" width="13" style="2" customWidth="1"/>
    <col min="7" max="16384" width="8.875" style="2"/>
  </cols>
  <sheetData>
    <row r="1" spans="1:256">
      <c r="A1" s="1" t="s">
        <v>14</v>
      </c>
      <c r="B1" s="1">
        <v>100000</v>
      </c>
    </row>
    <row r="2" spans="1:256">
      <c r="A2" s="1" t="s">
        <v>15</v>
      </c>
      <c r="B2" s="3">
        <v>0.1825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>
      <c r="A3" s="1" t="s">
        <v>16</v>
      </c>
      <c r="B3" s="1">
        <f>B1*3%</f>
        <v>3000</v>
      </c>
      <c r="C3" s="1"/>
      <c r="D3" s="1"/>
      <c r="E3" s="3"/>
      <c r="F3" s="3"/>
      <c r="G3" s="1"/>
      <c r="H3" s="3"/>
      <c r="I3" s="1"/>
      <c r="J3" s="3"/>
      <c r="K3" s="1"/>
      <c r="L3" s="3"/>
      <c r="M3" s="1"/>
      <c r="N3" s="3"/>
      <c r="O3" s="1"/>
      <c r="P3" s="3"/>
      <c r="Q3" s="1"/>
      <c r="R3" s="3"/>
      <c r="S3" s="1"/>
      <c r="T3" s="3"/>
      <c r="U3" s="1"/>
      <c r="V3" s="3"/>
      <c r="W3" s="1"/>
      <c r="X3" s="3"/>
      <c r="Y3" s="1"/>
      <c r="Z3" s="3"/>
      <c r="AA3" s="1"/>
      <c r="AB3" s="3"/>
      <c r="AC3" s="1"/>
      <c r="AD3" s="3"/>
      <c r="AE3" s="1"/>
      <c r="AF3" s="3"/>
      <c r="AG3" s="1"/>
      <c r="AH3" s="3"/>
      <c r="AI3" s="1"/>
      <c r="AJ3" s="3"/>
      <c r="AK3" s="1"/>
      <c r="AL3" s="3"/>
      <c r="AM3" s="1"/>
      <c r="AN3" s="3"/>
      <c r="AO3" s="1"/>
      <c r="AP3" s="3"/>
      <c r="AQ3" s="1"/>
      <c r="AR3" s="3"/>
      <c r="AS3" s="1"/>
      <c r="AT3" s="3"/>
      <c r="AU3" s="1"/>
      <c r="AV3" s="3"/>
      <c r="AW3" s="1"/>
      <c r="AX3" s="3"/>
      <c r="AY3" s="1"/>
      <c r="AZ3" s="3"/>
      <c r="BA3" s="1"/>
      <c r="BB3" s="3"/>
      <c r="BC3" s="1"/>
      <c r="BD3" s="3"/>
      <c r="BE3" s="1"/>
      <c r="BF3" s="3"/>
      <c r="BG3" s="1"/>
      <c r="BH3" s="3"/>
      <c r="BI3" s="1"/>
      <c r="BJ3" s="3"/>
      <c r="BK3" s="1"/>
      <c r="BL3" s="3"/>
      <c r="BM3" s="1"/>
      <c r="BN3" s="3"/>
      <c r="BO3" s="1"/>
      <c r="BP3" s="3"/>
      <c r="BQ3" s="1"/>
      <c r="BR3" s="3"/>
      <c r="BS3" s="1"/>
      <c r="BT3" s="3"/>
      <c r="BU3" s="1"/>
      <c r="BV3" s="3"/>
      <c r="BW3" s="1"/>
      <c r="BX3" s="3"/>
      <c r="BY3" s="1"/>
      <c r="BZ3" s="3"/>
      <c r="CA3" s="1"/>
      <c r="CB3" s="3"/>
      <c r="CC3" s="1"/>
      <c r="CD3" s="3"/>
      <c r="CE3" s="1"/>
      <c r="CF3" s="3"/>
      <c r="CG3" s="1"/>
      <c r="CH3" s="3"/>
      <c r="CI3" s="1"/>
      <c r="CJ3" s="3"/>
      <c r="CK3" s="1"/>
      <c r="CL3" s="3"/>
      <c r="CM3" s="1"/>
      <c r="CN3" s="3"/>
      <c r="CO3" s="1"/>
      <c r="CP3" s="3"/>
      <c r="CQ3" s="1"/>
      <c r="CR3" s="3"/>
      <c r="CS3" s="1"/>
      <c r="CT3" s="3"/>
      <c r="CU3" s="1"/>
      <c r="CV3" s="3"/>
      <c r="CW3" s="1"/>
      <c r="CX3" s="3"/>
      <c r="CY3" s="1"/>
      <c r="CZ3" s="3"/>
      <c r="DA3" s="1"/>
      <c r="DB3" s="3"/>
      <c r="DC3" s="1"/>
      <c r="DD3" s="3"/>
      <c r="DE3" s="1"/>
      <c r="DF3" s="3"/>
      <c r="DG3" s="1"/>
      <c r="DH3" s="3"/>
      <c r="DI3" s="1"/>
      <c r="DJ3" s="3"/>
      <c r="DK3" s="1"/>
      <c r="DL3" s="3"/>
      <c r="DM3" s="1"/>
      <c r="DN3" s="3"/>
      <c r="DO3" s="1"/>
      <c r="DP3" s="3"/>
      <c r="DQ3" s="1"/>
      <c r="DR3" s="3"/>
      <c r="DS3" s="1"/>
      <c r="DT3" s="3"/>
      <c r="DU3" s="1"/>
      <c r="DV3" s="3"/>
      <c r="DW3" s="1"/>
      <c r="DX3" s="3"/>
      <c r="DY3" s="1"/>
      <c r="DZ3" s="3"/>
      <c r="EA3" s="1"/>
      <c r="EB3" s="3"/>
      <c r="EC3" s="1"/>
      <c r="ED3" s="3"/>
      <c r="EE3" s="1"/>
      <c r="EF3" s="3"/>
      <c r="EG3" s="1"/>
      <c r="EH3" s="3"/>
      <c r="EI3" s="1"/>
      <c r="EJ3" s="3"/>
      <c r="EK3" s="1"/>
      <c r="EL3" s="3"/>
      <c r="EM3" s="1"/>
      <c r="EN3" s="3"/>
      <c r="EO3" s="1"/>
      <c r="EP3" s="3"/>
      <c r="EQ3" s="1"/>
      <c r="ER3" s="3"/>
      <c r="ES3" s="1"/>
      <c r="ET3" s="3"/>
      <c r="EU3" s="1"/>
      <c r="EV3" s="3"/>
      <c r="EW3" s="1"/>
      <c r="EX3" s="3"/>
      <c r="EY3" s="1"/>
      <c r="EZ3" s="3"/>
      <c r="FA3" s="1"/>
      <c r="FB3" s="3"/>
      <c r="FC3" s="1"/>
      <c r="FD3" s="3"/>
      <c r="FE3" s="1"/>
      <c r="FF3" s="3"/>
      <c r="FG3" s="1"/>
      <c r="FH3" s="3"/>
      <c r="FI3" s="1"/>
      <c r="FJ3" s="3"/>
      <c r="FK3" s="1"/>
      <c r="FL3" s="3"/>
      <c r="FM3" s="1"/>
      <c r="FN3" s="3"/>
      <c r="FO3" s="1"/>
      <c r="FP3" s="3"/>
      <c r="FQ3" s="1"/>
      <c r="FR3" s="3"/>
      <c r="FS3" s="1"/>
      <c r="FT3" s="3"/>
      <c r="FU3" s="1"/>
      <c r="FV3" s="3"/>
      <c r="FW3" s="1"/>
      <c r="FX3" s="3"/>
      <c r="FY3" s="1"/>
      <c r="FZ3" s="3"/>
      <c r="GA3" s="1"/>
      <c r="GB3" s="3"/>
      <c r="GC3" s="1"/>
      <c r="GD3" s="3"/>
      <c r="GE3" s="1"/>
      <c r="GF3" s="3"/>
      <c r="GG3" s="1"/>
      <c r="GH3" s="3"/>
      <c r="GI3" s="1"/>
      <c r="GJ3" s="3"/>
      <c r="GK3" s="1"/>
      <c r="GL3" s="3"/>
      <c r="GM3" s="1"/>
      <c r="GN3" s="3"/>
      <c r="GO3" s="1"/>
      <c r="GP3" s="3"/>
      <c r="GQ3" s="1"/>
      <c r="GR3" s="3"/>
      <c r="GS3" s="1"/>
      <c r="GT3" s="3"/>
      <c r="GU3" s="1"/>
      <c r="GV3" s="3"/>
      <c r="GW3" s="1"/>
      <c r="GX3" s="3"/>
      <c r="GY3" s="1"/>
      <c r="GZ3" s="3"/>
      <c r="HA3" s="1"/>
      <c r="HB3" s="3"/>
      <c r="HC3" s="1"/>
      <c r="HD3" s="3"/>
      <c r="HE3" s="1"/>
      <c r="HF3" s="3"/>
      <c r="HG3" s="1"/>
      <c r="HH3" s="3"/>
      <c r="HI3" s="1"/>
      <c r="HJ3" s="3"/>
      <c r="HK3" s="1"/>
      <c r="HL3" s="3"/>
      <c r="HM3" s="1"/>
      <c r="HN3" s="3"/>
      <c r="HO3" s="1"/>
      <c r="HP3" s="3"/>
      <c r="HQ3" s="1"/>
      <c r="HR3" s="3"/>
      <c r="HS3" s="1"/>
      <c r="HT3" s="3"/>
      <c r="HU3" s="1"/>
      <c r="HV3" s="3"/>
      <c r="HW3" s="1"/>
      <c r="HX3" s="3"/>
      <c r="HY3" s="1"/>
      <c r="HZ3" s="3"/>
      <c r="IA3" s="1"/>
      <c r="IB3" s="3"/>
      <c r="IC3" s="1"/>
      <c r="ID3" s="3"/>
      <c r="IE3" s="1"/>
      <c r="IF3" s="3"/>
      <c r="IG3" s="1"/>
      <c r="IH3" s="3"/>
      <c r="II3" s="1"/>
      <c r="IJ3" s="3"/>
      <c r="IK3" s="1"/>
      <c r="IL3" s="3"/>
      <c r="IM3" s="1"/>
      <c r="IN3" s="3"/>
      <c r="IO3" s="1"/>
      <c r="IP3" s="3"/>
      <c r="IQ3" s="1"/>
      <c r="IR3" s="3"/>
      <c r="IS3" s="1"/>
      <c r="IT3" s="3"/>
      <c r="IU3" s="1"/>
      <c r="IV3" s="3"/>
    </row>
    <row r="4" spans="1:256">
      <c r="A4" s="1" t="s">
        <v>17</v>
      </c>
      <c r="B4" s="1">
        <v>100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>
      <c r="A5" s="1" t="s">
        <v>18</v>
      </c>
      <c r="B5" s="60" t="s">
        <v>19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>
      <c r="A6" s="1" t="s">
        <v>20</v>
      </c>
      <c r="B6" s="61">
        <f>SUM(E12:E36)</f>
        <v>20176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>
      <c r="A7" s="1" t="s">
        <v>7</v>
      </c>
      <c r="B7" s="59">
        <f>SUM(D12:D36)</f>
        <v>120272</v>
      </c>
      <c r="C7" s="1"/>
      <c r="D7" s="1"/>
      <c r="E7" s="4"/>
      <c r="F7" s="4"/>
      <c r="G7" s="1"/>
      <c r="H7" s="4"/>
      <c r="I7" s="1"/>
      <c r="J7" s="4"/>
      <c r="K7" s="1"/>
      <c r="L7" s="4"/>
      <c r="M7" s="1"/>
      <c r="N7" s="4"/>
      <c r="O7" s="1"/>
      <c r="P7" s="4"/>
      <c r="Q7" s="1"/>
      <c r="R7" s="4"/>
      <c r="S7" s="1"/>
      <c r="T7" s="4"/>
      <c r="U7" s="1"/>
      <c r="V7" s="4"/>
      <c r="W7" s="1"/>
      <c r="X7" s="4"/>
      <c r="Y7" s="1"/>
      <c r="Z7" s="4"/>
      <c r="AA7" s="1"/>
      <c r="AB7" s="4"/>
      <c r="AC7" s="1"/>
      <c r="AD7" s="4"/>
      <c r="AE7" s="1"/>
      <c r="AF7" s="4"/>
      <c r="AG7" s="1"/>
      <c r="AH7" s="4"/>
      <c r="AI7" s="1"/>
      <c r="AJ7" s="4"/>
      <c r="AK7" s="1"/>
      <c r="AL7" s="4"/>
      <c r="AM7" s="1"/>
      <c r="AN7" s="4"/>
      <c r="AO7" s="1"/>
      <c r="AP7" s="4"/>
      <c r="AQ7" s="1"/>
      <c r="AR7" s="4"/>
      <c r="AS7" s="1"/>
      <c r="AT7" s="4"/>
      <c r="AU7" s="1"/>
      <c r="AV7" s="4"/>
      <c r="AW7" s="1"/>
      <c r="AX7" s="4"/>
      <c r="AY7" s="1"/>
      <c r="AZ7" s="4"/>
      <c r="BA7" s="1"/>
      <c r="BB7" s="4"/>
      <c r="BC7" s="1"/>
      <c r="BD7" s="4"/>
      <c r="BE7" s="1"/>
      <c r="BF7" s="4"/>
      <c r="BG7" s="1"/>
      <c r="BH7" s="4"/>
      <c r="BI7" s="1"/>
      <c r="BJ7" s="4"/>
      <c r="BK7" s="1"/>
      <c r="BL7" s="4"/>
      <c r="BM7" s="1"/>
      <c r="BN7" s="4"/>
      <c r="BO7" s="1"/>
      <c r="BP7" s="4"/>
      <c r="BQ7" s="1"/>
      <c r="BR7" s="4"/>
      <c r="BS7" s="1"/>
      <c r="BT7" s="4"/>
      <c r="BU7" s="1"/>
      <c r="BV7" s="4"/>
      <c r="BW7" s="1"/>
      <c r="BX7" s="4"/>
      <c r="BY7" s="1"/>
      <c r="BZ7" s="4"/>
      <c r="CA7" s="1"/>
      <c r="CB7" s="4"/>
      <c r="CC7" s="1"/>
      <c r="CD7" s="4"/>
      <c r="CE7" s="1"/>
      <c r="CF7" s="4"/>
      <c r="CG7" s="1"/>
      <c r="CH7" s="4"/>
      <c r="CI7" s="1"/>
      <c r="CJ7" s="4"/>
      <c r="CK7" s="1"/>
      <c r="CL7" s="4"/>
      <c r="CM7" s="1"/>
      <c r="CN7" s="4"/>
      <c r="CO7" s="1"/>
      <c r="CP7" s="4"/>
      <c r="CQ7" s="1"/>
      <c r="CR7" s="4"/>
      <c r="CS7" s="1"/>
      <c r="CT7" s="4"/>
      <c r="CU7" s="1"/>
      <c r="CV7" s="4"/>
      <c r="CW7" s="1"/>
      <c r="CX7" s="4"/>
      <c r="CY7" s="1"/>
      <c r="CZ7" s="4"/>
      <c r="DA7" s="1"/>
      <c r="DB7" s="4"/>
      <c r="DC7" s="1"/>
      <c r="DD7" s="4"/>
      <c r="DE7" s="1"/>
      <c r="DF7" s="4"/>
      <c r="DG7" s="1"/>
      <c r="DH7" s="4"/>
      <c r="DI7" s="1"/>
      <c r="DJ7" s="4"/>
      <c r="DK7" s="1"/>
      <c r="DL7" s="4"/>
      <c r="DM7" s="1"/>
      <c r="DN7" s="4"/>
      <c r="DO7" s="1"/>
      <c r="DP7" s="4"/>
      <c r="DQ7" s="1"/>
      <c r="DR7" s="4"/>
      <c r="DS7" s="1"/>
      <c r="DT7" s="4"/>
      <c r="DU7" s="1"/>
      <c r="DV7" s="4"/>
      <c r="DW7" s="1"/>
      <c r="DX7" s="4"/>
      <c r="DY7" s="1"/>
      <c r="DZ7" s="4"/>
      <c r="EA7" s="1"/>
      <c r="EB7" s="4"/>
      <c r="EC7" s="1"/>
      <c r="ED7" s="4"/>
      <c r="EE7" s="1"/>
      <c r="EF7" s="4"/>
      <c r="EG7" s="1"/>
      <c r="EH7" s="4"/>
      <c r="EI7" s="1"/>
      <c r="EJ7" s="4"/>
      <c r="EK7" s="1"/>
      <c r="EL7" s="4"/>
      <c r="EM7" s="1"/>
      <c r="EN7" s="4"/>
      <c r="EO7" s="1"/>
      <c r="EP7" s="4"/>
      <c r="EQ7" s="1"/>
      <c r="ER7" s="4"/>
      <c r="ES7" s="1"/>
      <c r="ET7" s="4"/>
      <c r="EU7" s="1"/>
      <c r="EV7" s="4"/>
      <c r="EW7" s="1"/>
      <c r="EX7" s="4"/>
      <c r="EY7" s="1"/>
      <c r="EZ7" s="4"/>
      <c r="FA7" s="1"/>
      <c r="FB7" s="4"/>
      <c r="FC7" s="1"/>
      <c r="FD7" s="4"/>
      <c r="FE7" s="1"/>
      <c r="FF7" s="4"/>
      <c r="FG7" s="1"/>
      <c r="FH7" s="4"/>
      <c r="FI7" s="1"/>
      <c r="FJ7" s="4"/>
      <c r="FK7" s="1"/>
      <c r="FL7" s="4"/>
      <c r="FM7" s="1"/>
      <c r="FN7" s="4"/>
      <c r="FO7" s="1"/>
      <c r="FP7" s="4"/>
      <c r="FQ7" s="1"/>
      <c r="FR7" s="4"/>
      <c r="FS7" s="1"/>
      <c r="FT7" s="4"/>
      <c r="FU7" s="1"/>
      <c r="FV7" s="4"/>
      <c r="FW7" s="1"/>
      <c r="FX7" s="4"/>
      <c r="FY7" s="1"/>
      <c r="FZ7" s="4"/>
      <c r="GA7" s="1"/>
      <c r="GB7" s="4"/>
      <c r="GC7" s="1"/>
      <c r="GD7" s="4"/>
      <c r="GE7" s="1"/>
      <c r="GF7" s="4"/>
      <c r="GG7" s="1"/>
      <c r="GH7" s="4"/>
      <c r="GI7" s="1"/>
      <c r="GJ7" s="4"/>
      <c r="GK7" s="1"/>
      <c r="GL7" s="4"/>
      <c r="GM7" s="1"/>
      <c r="GN7" s="4"/>
      <c r="GO7" s="1"/>
      <c r="GP7" s="4"/>
      <c r="GQ7" s="1"/>
      <c r="GR7" s="4"/>
      <c r="GS7" s="1"/>
      <c r="GT7" s="4"/>
      <c r="GU7" s="1"/>
      <c r="GV7" s="4"/>
      <c r="GW7" s="1"/>
      <c r="GX7" s="4"/>
      <c r="GY7" s="1"/>
      <c r="GZ7" s="4"/>
      <c r="HA7" s="1"/>
      <c r="HB7" s="4"/>
      <c r="HC7" s="1"/>
      <c r="HD7" s="4"/>
      <c r="HE7" s="1"/>
      <c r="HF7" s="4"/>
      <c r="HG7" s="1"/>
      <c r="HH7" s="4"/>
      <c r="HI7" s="1"/>
      <c r="HJ7" s="4"/>
      <c r="HK7" s="1"/>
      <c r="HL7" s="4"/>
      <c r="HM7" s="1"/>
      <c r="HN7" s="4"/>
      <c r="HO7" s="1"/>
      <c r="HP7" s="4"/>
      <c r="HQ7" s="1"/>
      <c r="HR7" s="4"/>
      <c r="HS7" s="1"/>
      <c r="HT7" s="4"/>
      <c r="HU7" s="1"/>
      <c r="HV7" s="4"/>
      <c r="HW7" s="1"/>
      <c r="HX7" s="4"/>
      <c r="HY7" s="1"/>
      <c r="HZ7" s="4"/>
      <c r="IA7" s="1"/>
      <c r="IB7" s="4"/>
      <c r="IC7" s="1"/>
      <c r="ID7" s="4"/>
      <c r="IE7" s="1"/>
      <c r="IF7" s="4"/>
      <c r="IG7" s="1"/>
      <c r="IH7" s="4"/>
      <c r="II7" s="1"/>
      <c r="IJ7" s="4"/>
      <c r="IK7" s="1"/>
      <c r="IL7" s="4"/>
      <c r="IM7" s="1"/>
      <c r="IN7" s="4"/>
      <c r="IO7" s="1"/>
      <c r="IP7" s="4"/>
      <c r="IQ7" s="1"/>
      <c r="IR7" s="4"/>
      <c r="IS7" s="1"/>
      <c r="IT7" s="4"/>
      <c r="IU7" s="1"/>
      <c r="IV7" s="4"/>
    </row>
    <row r="8" spans="1:25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ht="17.25" thickBot="1">
      <c r="D9" s="5"/>
      <c r="E9" s="6"/>
    </row>
    <row r="10" spans="1:256" ht="17.25" thickBot="1">
      <c r="A10" s="19" t="s">
        <v>21</v>
      </c>
      <c r="B10" s="21" t="s">
        <v>22</v>
      </c>
      <c r="C10" s="21" t="s">
        <v>23</v>
      </c>
      <c r="D10" s="22" t="s">
        <v>24</v>
      </c>
      <c r="E10" s="23" t="s">
        <v>25</v>
      </c>
      <c r="F10" s="24" t="s">
        <v>26</v>
      </c>
    </row>
    <row r="11" spans="1:256" ht="17.25" thickBot="1">
      <c r="A11" s="20" t="s">
        <v>27</v>
      </c>
      <c r="B11" s="7">
        <v>40551</v>
      </c>
      <c r="C11" s="8">
        <f>B1+B4</f>
        <v>100100</v>
      </c>
      <c r="D11" s="8"/>
      <c r="E11" s="8"/>
      <c r="F11" s="17"/>
    </row>
    <row r="12" spans="1:256" ht="17.25" thickBot="1">
      <c r="A12" s="9">
        <v>1</v>
      </c>
      <c r="B12" s="7">
        <v>40582</v>
      </c>
      <c r="C12" s="11">
        <f t="shared" ref="C12:C35" si="0">ROUND(C11-F12,0)</f>
        <v>96622</v>
      </c>
      <c r="D12" s="11">
        <v>5000</v>
      </c>
      <c r="E12" s="11">
        <f t="shared" ref="E12:E36" si="1">ROUND(C11*$B$2/12,0)</f>
        <v>1522</v>
      </c>
      <c r="F12" s="11">
        <f t="shared" ref="F12:F36" si="2">D12-E12</f>
        <v>3478</v>
      </c>
    </row>
    <row r="13" spans="1:256" ht="17.25" thickBot="1">
      <c r="A13" s="9">
        <v>2</v>
      </c>
      <c r="B13" s="7">
        <v>40610</v>
      </c>
      <c r="C13" s="11">
        <f t="shared" si="0"/>
        <v>93091</v>
      </c>
      <c r="D13" s="11">
        <v>5000</v>
      </c>
      <c r="E13" s="11">
        <f t="shared" si="1"/>
        <v>1469</v>
      </c>
      <c r="F13" s="11">
        <f t="shared" si="2"/>
        <v>3531</v>
      </c>
    </row>
    <row r="14" spans="1:256" ht="17.25" thickBot="1">
      <c r="A14" s="9">
        <v>3</v>
      </c>
      <c r="B14" s="7">
        <v>40641</v>
      </c>
      <c r="C14" s="11">
        <f t="shared" si="0"/>
        <v>89507</v>
      </c>
      <c r="D14" s="11">
        <v>5000</v>
      </c>
      <c r="E14" s="11">
        <f t="shared" si="1"/>
        <v>1416</v>
      </c>
      <c r="F14" s="11">
        <f t="shared" si="2"/>
        <v>3584</v>
      </c>
    </row>
    <row r="15" spans="1:256" ht="17.25" thickBot="1">
      <c r="A15" s="9">
        <v>4</v>
      </c>
      <c r="B15" s="7">
        <v>40671</v>
      </c>
      <c r="C15" s="11">
        <f t="shared" si="0"/>
        <v>85868</v>
      </c>
      <c r="D15" s="11">
        <v>5000</v>
      </c>
      <c r="E15" s="11">
        <f t="shared" si="1"/>
        <v>1361</v>
      </c>
      <c r="F15" s="11">
        <f t="shared" si="2"/>
        <v>3639</v>
      </c>
    </row>
    <row r="16" spans="1:256" ht="17.25" thickBot="1">
      <c r="A16" s="9">
        <v>5</v>
      </c>
      <c r="B16" s="7">
        <v>40702</v>
      </c>
      <c r="C16" s="11">
        <f t="shared" si="0"/>
        <v>82174</v>
      </c>
      <c r="D16" s="11">
        <v>5000</v>
      </c>
      <c r="E16" s="11">
        <f t="shared" si="1"/>
        <v>1306</v>
      </c>
      <c r="F16" s="11">
        <f t="shared" si="2"/>
        <v>3694</v>
      </c>
    </row>
    <row r="17" spans="1:6" ht="17.25" thickBot="1">
      <c r="A17" s="9">
        <v>6</v>
      </c>
      <c r="B17" s="7">
        <v>40732</v>
      </c>
      <c r="C17" s="11">
        <f t="shared" si="0"/>
        <v>78424</v>
      </c>
      <c r="D17" s="11">
        <v>5000</v>
      </c>
      <c r="E17" s="11">
        <f t="shared" si="1"/>
        <v>1250</v>
      </c>
      <c r="F17" s="11">
        <f t="shared" si="2"/>
        <v>3750</v>
      </c>
    </row>
    <row r="18" spans="1:6" ht="17.25" thickBot="1">
      <c r="A18" s="9">
        <v>7</v>
      </c>
      <c r="B18" s="7">
        <v>40763</v>
      </c>
      <c r="C18" s="11">
        <f t="shared" si="0"/>
        <v>74617</v>
      </c>
      <c r="D18" s="11">
        <v>5000</v>
      </c>
      <c r="E18" s="11">
        <f t="shared" si="1"/>
        <v>1193</v>
      </c>
      <c r="F18" s="11">
        <f t="shared" si="2"/>
        <v>3807</v>
      </c>
    </row>
    <row r="19" spans="1:6" ht="17.25" thickBot="1">
      <c r="A19" s="9">
        <v>8</v>
      </c>
      <c r="B19" s="7">
        <v>40794</v>
      </c>
      <c r="C19" s="11">
        <f t="shared" si="0"/>
        <v>70752</v>
      </c>
      <c r="D19" s="11">
        <v>5000</v>
      </c>
      <c r="E19" s="11">
        <f t="shared" si="1"/>
        <v>1135</v>
      </c>
      <c r="F19" s="11">
        <f t="shared" si="2"/>
        <v>3865</v>
      </c>
    </row>
    <row r="20" spans="1:6" ht="17.25" thickBot="1">
      <c r="A20" s="9">
        <v>9</v>
      </c>
      <c r="B20" s="7">
        <v>40824</v>
      </c>
      <c r="C20" s="11">
        <f t="shared" si="0"/>
        <v>66828</v>
      </c>
      <c r="D20" s="11">
        <v>5000</v>
      </c>
      <c r="E20" s="11">
        <f t="shared" si="1"/>
        <v>1076</v>
      </c>
      <c r="F20" s="11">
        <f t="shared" si="2"/>
        <v>3924</v>
      </c>
    </row>
    <row r="21" spans="1:6" ht="17.25" thickBot="1">
      <c r="A21" s="9">
        <v>10</v>
      </c>
      <c r="B21" s="7">
        <v>40855</v>
      </c>
      <c r="C21" s="11">
        <f t="shared" si="0"/>
        <v>62844</v>
      </c>
      <c r="D21" s="11">
        <v>5000</v>
      </c>
      <c r="E21" s="11">
        <f t="shared" si="1"/>
        <v>1016</v>
      </c>
      <c r="F21" s="11">
        <f t="shared" si="2"/>
        <v>3984</v>
      </c>
    </row>
    <row r="22" spans="1:6" ht="17.25" thickBot="1">
      <c r="A22" s="9">
        <v>11</v>
      </c>
      <c r="B22" s="7">
        <v>40885</v>
      </c>
      <c r="C22" s="11">
        <f t="shared" si="0"/>
        <v>58800</v>
      </c>
      <c r="D22" s="11">
        <v>5000</v>
      </c>
      <c r="E22" s="11">
        <f t="shared" si="1"/>
        <v>956</v>
      </c>
      <c r="F22" s="11">
        <f t="shared" si="2"/>
        <v>4044</v>
      </c>
    </row>
    <row r="23" spans="1:6" ht="17.25" thickBot="1">
      <c r="A23" s="9">
        <v>12</v>
      </c>
      <c r="B23" s="7">
        <v>40916</v>
      </c>
      <c r="C23" s="11">
        <f t="shared" si="0"/>
        <v>54694</v>
      </c>
      <c r="D23" s="11">
        <v>5000</v>
      </c>
      <c r="E23" s="11">
        <f t="shared" si="1"/>
        <v>894</v>
      </c>
      <c r="F23" s="11">
        <f t="shared" si="2"/>
        <v>4106</v>
      </c>
    </row>
    <row r="24" spans="1:6" ht="17.25" thickBot="1">
      <c r="A24" s="9">
        <v>13</v>
      </c>
      <c r="B24" s="7">
        <v>40947</v>
      </c>
      <c r="C24" s="11">
        <f t="shared" si="0"/>
        <v>50526</v>
      </c>
      <c r="D24" s="11">
        <v>5000</v>
      </c>
      <c r="E24" s="11">
        <f t="shared" si="1"/>
        <v>832</v>
      </c>
      <c r="F24" s="11">
        <f t="shared" si="2"/>
        <v>4168</v>
      </c>
    </row>
    <row r="25" spans="1:6" ht="17.25" thickBot="1">
      <c r="A25" s="9">
        <v>14</v>
      </c>
      <c r="B25" s="7">
        <v>40976</v>
      </c>
      <c r="C25" s="11">
        <f t="shared" si="0"/>
        <v>46294</v>
      </c>
      <c r="D25" s="11">
        <v>5000</v>
      </c>
      <c r="E25" s="11">
        <f t="shared" si="1"/>
        <v>768</v>
      </c>
      <c r="F25" s="11">
        <f t="shared" si="2"/>
        <v>4232</v>
      </c>
    </row>
    <row r="26" spans="1:6" ht="17.25" thickBot="1">
      <c r="A26" s="9">
        <v>15</v>
      </c>
      <c r="B26" s="7">
        <v>41007</v>
      </c>
      <c r="C26" s="11">
        <f t="shared" si="0"/>
        <v>41998</v>
      </c>
      <c r="D26" s="11">
        <v>5000</v>
      </c>
      <c r="E26" s="11">
        <f t="shared" si="1"/>
        <v>704</v>
      </c>
      <c r="F26" s="11">
        <f t="shared" si="2"/>
        <v>4296</v>
      </c>
    </row>
    <row r="27" spans="1:6" ht="17.25" thickBot="1">
      <c r="A27" s="9">
        <v>16</v>
      </c>
      <c r="B27" s="7">
        <v>41037</v>
      </c>
      <c r="C27" s="11">
        <f t="shared" si="0"/>
        <v>37637</v>
      </c>
      <c r="D27" s="11">
        <v>5000</v>
      </c>
      <c r="E27" s="11">
        <f t="shared" si="1"/>
        <v>639</v>
      </c>
      <c r="F27" s="11">
        <f t="shared" si="2"/>
        <v>4361</v>
      </c>
    </row>
    <row r="28" spans="1:6" ht="17.25" thickBot="1">
      <c r="A28" s="9">
        <v>17</v>
      </c>
      <c r="B28" s="7">
        <v>41068</v>
      </c>
      <c r="C28" s="11">
        <f t="shared" si="0"/>
        <v>33209</v>
      </c>
      <c r="D28" s="11">
        <v>5000</v>
      </c>
      <c r="E28" s="11">
        <f t="shared" si="1"/>
        <v>572</v>
      </c>
      <c r="F28" s="11">
        <f t="shared" si="2"/>
        <v>4428</v>
      </c>
    </row>
    <row r="29" spans="1:6" ht="17.25" thickBot="1">
      <c r="A29" s="9">
        <v>18</v>
      </c>
      <c r="B29" s="7">
        <v>41098</v>
      </c>
      <c r="C29" s="11">
        <f t="shared" si="0"/>
        <v>28714</v>
      </c>
      <c r="D29" s="11">
        <v>5000</v>
      </c>
      <c r="E29" s="11">
        <f t="shared" si="1"/>
        <v>505</v>
      </c>
      <c r="F29" s="11">
        <f t="shared" si="2"/>
        <v>4495</v>
      </c>
    </row>
    <row r="30" spans="1:6" ht="17.25" thickBot="1">
      <c r="A30" s="9">
        <v>19</v>
      </c>
      <c r="B30" s="7">
        <v>41129</v>
      </c>
      <c r="C30" s="11">
        <f t="shared" si="0"/>
        <v>24151</v>
      </c>
      <c r="D30" s="11">
        <v>5000</v>
      </c>
      <c r="E30" s="11">
        <f t="shared" si="1"/>
        <v>437</v>
      </c>
      <c r="F30" s="11">
        <f t="shared" si="2"/>
        <v>4563</v>
      </c>
    </row>
    <row r="31" spans="1:6" ht="17.25" thickBot="1">
      <c r="A31" s="9">
        <v>20</v>
      </c>
      <c r="B31" s="7">
        <v>41160</v>
      </c>
      <c r="C31" s="11">
        <f t="shared" si="0"/>
        <v>19518</v>
      </c>
      <c r="D31" s="11">
        <v>5000</v>
      </c>
      <c r="E31" s="11">
        <f t="shared" si="1"/>
        <v>367</v>
      </c>
      <c r="F31" s="11">
        <f t="shared" si="2"/>
        <v>4633</v>
      </c>
    </row>
    <row r="32" spans="1:6" ht="17.25" thickBot="1">
      <c r="A32" s="9">
        <v>21</v>
      </c>
      <c r="B32" s="7">
        <v>41190</v>
      </c>
      <c r="C32" s="11">
        <f t="shared" si="0"/>
        <v>14815</v>
      </c>
      <c r="D32" s="11">
        <v>5000</v>
      </c>
      <c r="E32" s="11">
        <f t="shared" si="1"/>
        <v>297</v>
      </c>
      <c r="F32" s="11">
        <f t="shared" si="2"/>
        <v>4703</v>
      </c>
    </row>
    <row r="33" spans="1:6" ht="17.25" thickBot="1">
      <c r="A33" s="9">
        <v>22</v>
      </c>
      <c r="B33" s="7">
        <v>41221</v>
      </c>
      <c r="C33" s="11">
        <f t="shared" si="0"/>
        <v>10040</v>
      </c>
      <c r="D33" s="11">
        <v>5000</v>
      </c>
      <c r="E33" s="11">
        <f t="shared" si="1"/>
        <v>225</v>
      </c>
      <c r="F33" s="11">
        <f t="shared" si="2"/>
        <v>4775</v>
      </c>
    </row>
    <row r="34" spans="1:6" ht="17.25" thickBot="1">
      <c r="A34" s="9">
        <v>23</v>
      </c>
      <c r="B34" s="7">
        <v>41251</v>
      </c>
      <c r="C34" s="11">
        <f t="shared" si="0"/>
        <v>5193</v>
      </c>
      <c r="D34" s="11">
        <v>5000</v>
      </c>
      <c r="E34" s="11">
        <f t="shared" si="1"/>
        <v>153</v>
      </c>
      <c r="F34" s="11">
        <f t="shared" si="2"/>
        <v>4847</v>
      </c>
    </row>
    <row r="35" spans="1:6" ht="17.25" thickBot="1">
      <c r="A35" s="9">
        <v>24</v>
      </c>
      <c r="B35" s="7">
        <v>41282</v>
      </c>
      <c r="C35" s="11">
        <f t="shared" si="0"/>
        <v>272</v>
      </c>
      <c r="D35" s="11">
        <v>5000</v>
      </c>
      <c r="E35" s="11">
        <f t="shared" si="1"/>
        <v>79</v>
      </c>
      <c r="F35" s="11">
        <f t="shared" si="2"/>
        <v>4921</v>
      </c>
    </row>
    <row r="36" spans="1:6">
      <c r="A36" s="9">
        <v>25</v>
      </c>
      <c r="B36" s="7">
        <v>41313</v>
      </c>
      <c r="C36" s="11">
        <v>0</v>
      </c>
      <c r="D36" s="11">
        <v>272</v>
      </c>
      <c r="E36" s="11">
        <f t="shared" si="1"/>
        <v>4</v>
      </c>
      <c r="F36" s="11">
        <f t="shared" si="2"/>
        <v>268</v>
      </c>
    </row>
    <row r="37" spans="1:6">
      <c r="A37" s="9"/>
      <c r="B37" s="12"/>
      <c r="C37" s="11"/>
      <c r="D37" s="11"/>
      <c r="E37" s="11"/>
      <c r="F37" s="11"/>
    </row>
    <row r="38" spans="1:6">
      <c r="A38" s="9"/>
      <c r="B38" s="10"/>
      <c r="C38" s="11"/>
      <c r="D38" s="11"/>
      <c r="E38" s="11"/>
      <c r="F38" s="11"/>
    </row>
    <row r="39" spans="1:6">
      <c r="A39" s="9"/>
      <c r="B39" s="10"/>
      <c r="C39" s="11"/>
      <c r="D39" s="11"/>
      <c r="E39" s="11"/>
      <c r="F39" s="11"/>
    </row>
    <row r="40" spans="1:6">
      <c r="A40" s="9"/>
      <c r="B40" s="12"/>
      <c r="C40" s="11"/>
      <c r="D40" s="11"/>
      <c r="E40" s="11"/>
      <c r="F40" s="11"/>
    </row>
    <row r="41" spans="1:6">
      <c r="A41" s="9"/>
      <c r="B41" s="10"/>
      <c r="C41" s="11"/>
      <c r="D41" s="11"/>
      <c r="E41" s="11"/>
      <c r="F41" s="11"/>
    </row>
    <row r="42" spans="1:6">
      <c r="A42" s="9"/>
      <c r="B42" s="10"/>
      <c r="C42" s="11"/>
      <c r="D42" s="11"/>
      <c r="E42" s="11"/>
      <c r="F42" s="11"/>
    </row>
    <row r="43" spans="1:6">
      <c r="A43" s="9"/>
      <c r="B43" s="12"/>
      <c r="C43" s="11"/>
      <c r="D43" s="11"/>
      <c r="E43" s="11"/>
      <c r="F43" s="11"/>
    </row>
    <row r="44" spans="1:6">
      <c r="A44" s="9"/>
      <c r="B44" s="10"/>
      <c r="C44" s="11"/>
      <c r="D44" s="11"/>
      <c r="E44" s="11"/>
      <c r="F44" s="11"/>
    </row>
    <row r="45" spans="1:6">
      <c r="A45" s="9"/>
      <c r="B45" s="10"/>
      <c r="C45" s="11"/>
      <c r="D45" s="11"/>
      <c r="E45" s="11"/>
      <c r="F45" s="11"/>
    </row>
    <row r="46" spans="1:6">
      <c r="A46" s="9"/>
      <c r="B46" s="10"/>
      <c r="C46" s="11"/>
      <c r="D46" s="11"/>
      <c r="E46" s="11"/>
      <c r="F46" s="11"/>
    </row>
    <row r="47" spans="1:6">
      <c r="A47" s="9"/>
      <c r="B47" s="12"/>
      <c r="C47" s="11"/>
      <c r="D47" s="11"/>
      <c r="E47" s="11"/>
      <c r="F47" s="11"/>
    </row>
    <row r="48" spans="1:6">
      <c r="A48" s="9"/>
      <c r="B48" s="10"/>
      <c r="C48" s="11"/>
      <c r="D48" s="11"/>
      <c r="E48" s="11"/>
      <c r="F48" s="11"/>
    </row>
    <row r="49" spans="1:6">
      <c r="A49" s="9"/>
      <c r="B49" s="10"/>
      <c r="C49" s="11"/>
      <c r="D49" s="11"/>
      <c r="E49" s="11"/>
      <c r="F49" s="11"/>
    </row>
    <row r="50" spans="1:6">
      <c r="A50" s="9"/>
      <c r="B50" s="10"/>
      <c r="C50" s="11"/>
      <c r="D50" s="11"/>
      <c r="E50" s="11"/>
      <c r="F50" s="11"/>
    </row>
    <row r="51" spans="1:6">
      <c r="A51" s="9"/>
      <c r="B51" s="10"/>
      <c r="C51" s="11"/>
      <c r="D51" s="11"/>
      <c r="E51" s="11"/>
      <c r="F51" s="11"/>
    </row>
    <row r="52" spans="1:6">
      <c r="A52" s="9"/>
      <c r="B52" s="10"/>
      <c r="C52" s="11"/>
      <c r="D52" s="11"/>
      <c r="E52" s="11"/>
      <c r="F52" s="11"/>
    </row>
    <row r="53" spans="1:6">
      <c r="A53" s="9"/>
      <c r="B53" s="12"/>
      <c r="C53" s="11"/>
      <c r="D53" s="11"/>
      <c r="E53" s="11"/>
      <c r="F53" s="11"/>
    </row>
    <row r="54" spans="1:6">
      <c r="A54" s="9"/>
      <c r="B54" s="10"/>
      <c r="C54" s="11"/>
      <c r="D54" s="11"/>
      <c r="E54" s="11"/>
      <c r="F54" s="11"/>
    </row>
    <row r="55" spans="1:6">
      <c r="A55" s="9"/>
      <c r="B55" s="10"/>
      <c r="C55" s="11"/>
      <c r="D55" s="11"/>
      <c r="E55" s="11"/>
      <c r="F55" s="11"/>
    </row>
    <row r="56" spans="1:6">
      <c r="A56" s="9"/>
      <c r="B56" s="10"/>
      <c r="C56" s="11"/>
      <c r="D56" s="11"/>
      <c r="E56" s="11"/>
      <c r="F56" s="11"/>
    </row>
    <row r="57" spans="1:6">
      <c r="A57" s="9"/>
      <c r="B57" s="10"/>
      <c r="C57" s="13"/>
      <c r="D57" s="11"/>
      <c r="E57" s="13"/>
      <c r="F57" s="13"/>
    </row>
    <row r="58" spans="1:6">
      <c r="A58" s="9"/>
      <c r="B58" s="14"/>
      <c r="C58" s="13"/>
      <c r="D58" s="11"/>
      <c r="E58" s="13"/>
      <c r="F58" s="13"/>
    </row>
    <row r="59" spans="1:6">
      <c r="A59" s="9"/>
      <c r="B59" s="15"/>
      <c r="C59" s="13"/>
      <c r="D59" s="11"/>
      <c r="E59" s="13"/>
      <c r="F59" s="13"/>
    </row>
    <row r="60" spans="1:6">
      <c r="A60" s="11"/>
      <c r="B60" s="16"/>
      <c r="C60" s="11"/>
      <c r="D60" s="11"/>
      <c r="E60" s="11"/>
      <c r="F60" s="11"/>
    </row>
  </sheetData>
  <phoneticPr fontId="3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F90"/>
  <sheetViews>
    <sheetView workbookViewId="0">
      <selection activeCell="A11" sqref="A11"/>
    </sheetView>
  </sheetViews>
  <sheetFormatPr defaultColWidth="8.875" defaultRowHeight="16.5"/>
  <cols>
    <col min="1" max="1" width="20.25" style="2" bestFit="1" customWidth="1"/>
    <col min="2" max="2" width="11.25" style="2" customWidth="1"/>
    <col min="3" max="3" width="11.375" style="25" customWidth="1"/>
    <col min="4" max="4" width="15.375" style="2" bestFit="1" customWidth="1"/>
    <col min="5" max="5" width="8.875" style="2"/>
    <col min="6" max="6" width="13" style="2" customWidth="1"/>
    <col min="7" max="16384" width="8.875" style="2"/>
  </cols>
  <sheetData>
    <row r="1" spans="1:6">
      <c r="A1" s="1" t="s">
        <v>0</v>
      </c>
      <c r="B1" s="1">
        <v>120000</v>
      </c>
    </row>
    <row r="2" spans="1:6">
      <c r="A2" s="1" t="s">
        <v>1</v>
      </c>
      <c r="B2" s="3"/>
    </row>
    <row r="3" spans="1:6">
      <c r="A3" s="1" t="s">
        <v>2</v>
      </c>
      <c r="B3" s="1">
        <f>B1/24</f>
        <v>5000</v>
      </c>
    </row>
    <row r="4" spans="1:6">
      <c r="A4" s="1" t="s">
        <v>3</v>
      </c>
      <c r="B4" s="1">
        <f>B1*12%</f>
        <v>14400</v>
      </c>
    </row>
    <row r="5" spans="1:6">
      <c r="A5" s="1" t="s">
        <v>28</v>
      </c>
      <c r="B5" s="18" t="s">
        <v>29</v>
      </c>
    </row>
    <row r="6" spans="1:6">
      <c r="A6" s="1" t="s">
        <v>30</v>
      </c>
      <c r="B6" s="1"/>
    </row>
    <row r="7" spans="1:6">
      <c r="A7" s="1" t="s">
        <v>7</v>
      </c>
      <c r="B7" s="1"/>
    </row>
    <row r="9" spans="1:6" ht="17.25" thickBot="1">
      <c r="C9" s="26"/>
      <c r="D9" s="5"/>
      <c r="E9" s="6"/>
    </row>
    <row r="10" spans="1:6" ht="17.25" thickBot="1">
      <c r="A10" s="27" t="s">
        <v>31</v>
      </c>
      <c r="B10" s="28" t="s">
        <v>32</v>
      </c>
      <c r="C10" s="28" t="s">
        <v>33</v>
      </c>
      <c r="D10" s="29" t="s">
        <v>34</v>
      </c>
      <c r="E10" s="30" t="s">
        <v>35</v>
      </c>
      <c r="F10" s="31" t="s">
        <v>36</v>
      </c>
    </row>
    <row r="11" spans="1:6">
      <c r="A11" s="32" t="s">
        <v>37</v>
      </c>
      <c r="B11" s="14">
        <v>40551</v>
      </c>
      <c r="C11" s="1"/>
      <c r="D11" s="8"/>
      <c r="E11" s="8"/>
      <c r="F11" s="8"/>
    </row>
    <row r="12" spans="1:6">
      <c r="A12" s="11"/>
      <c r="B12" s="12"/>
      <c r="C12" s="11"/>
      <c r="D12" s="33"/>
      <c r="E12" s="11"/>
      <c r="F12" s="11"/>
    </row>
    <row r="13" spans="1:6">
      <c r="A13" s="11"/>
      <c r="B13" s="12"/>
      <c r="C13" s="11"/>
      <c r="D13" s="33"/>
      <c r="E13" s="11"/>
      <c r="F13" s="11"/>
    </row>
    <row r="14" spans="1:6">
      <c r="A14" s="11"/>
      <c r="B14" s="12"/>
      <c r="C14" s="11"/>
      <c r="D14" s="33"/>
      <c r="E14" s="11"/>
      <c r="F14" s="11"/>
    </row>
    <row r="15" spans="1:6">
      <c r="A15" s="11"/>
      <c r="B15" s="12"/>
      <c r="C15" s="11"/>
      <c r="D15" s="33"/>
      <c r="E15" s="11"/>
      <c r="F15" s="11"/>
    </row>
    <row r="16" spans="1:6">
      <c r="A16" s="11"/>
      <c r="B16" s="12"/>
      <c r="C16" s="11"/>
      <c r="D16" s="33"/>
      <c r="E16" s="11"/>
      <c r="F16" s="11"/>
    </row>
    <row r="17" spans="1:6">
      <c r="A17" s="11"/>
      <c r="B17" s="12"/>
      <c r="C17" s="11"/>
      <c r="D17" s="33"/>
      <c r="E17" s="11"/>
      <c r="F17" s="11"/>
    </row>
    <row r="18" spans="1:6">
      <c r="A18" s="11"/>
      <c r="B18" s="12"/>
      <c r="C18" s="11"/>
      <c r="D18" s="33"/>
      <c r="E18" s="11"/>
      <c r="F18" s="11"/>
    </row>
    <row r="19" spans="1:6">
      <c r="A19" s="11"/>
      <c r="B19" s="12"/>
      <c r="C19" s="11"/>
      <c r="D19" s="33"/>
      <c r="E19" s="11"/>
      <c r="F19" s="11"/>
    </row>
    <row r="20" spans="1:6">
      <c r="A20" s="11"/>
      <c r="B20" s="12"/>
      <c r="C20" s="11"/>
      <c r="D20" s="33"/>
      <c r="E20" s="11"/>
      <c r="F20" s="11"/>
    </row>
    <row r="21" spans="1:6">
      <c r="A21" s="11"/>
      <c r="B21" s="12"/>
      <c r="C21" s="11"/>
      <c r="D21" s="33"/>
      <c r="E21" s="11"/>
      <c r="F21" s="11"/>
    </row>
    <row r="22" spans="1:6">
      <c r="A22" s="11"/>
      <c r="B22" s="12"/>
      <c r="C22" s="11"/>
      <c r="D22" s="33"/>
      <c r="E22" s="11"/>
      <c r="F22" s="11"/>
    </row>
    <row r="23" spans="1:6">
      <c r="A23" s="11"/>
      <c r="B23" s="12"/>
      <c r="C23" s="11"/>
      <c r="D23" s="33"/>
      <c r="E23" s="11"/>
      <c r="F23" s="11"/>
    </row>
    <row r="24" spans="1:6">
      <c r="A24" s="11"/>
      <c r="B24" s="12"/>
      <c r="C24" s="11"/>
      <c r="D24" s="33"/>
      <c r="E24" s="11"/>
      <c r="F24" s="11"/>
    </row>
    <row r="25" spans="1:6">
      <c r="A25" s="11"/>
      <c r="B25" s="12"/>
      <c r="C25" s="11"/>
      <c r="D25" s="33"/>
      <c r="E25" s="11"/>
      <c r="F25" s="11"/>
    </row>
    <row r="26" spans="1:6">
      <c r="A26" s="11"/>
      <c r="B26" s="12"/>
      <c r="C26" s="11"/>
      <c r="D26" s="33"/>
      <c r="E26" s="11"/>
      <c r="F26" s="11"/>
    </row>
    <row r="27" spans="1:6">
      <c r="A27" s="11"/>
      <c r="B27" s="12"/>
      <c r="C27" s="11"/>
      <c r="D27" s="33"/>
      <c r="E27" s="11"/>
      <c r="F27" s="11"/>
    </row>
    <row r="28" spans="1:6">
      <c r="A28" s="11"/>
      <c r="B28" s="12"/>
      <c r="C28" s="11"/>
      <c r="D28" s="33"/>
      <c r="E28" s="11"/>
      <c r="F28" s="11"/>
    </row>
    <row r="29" spans="1:6">
      <c r="A29" s="11"/>
      <c r="B29" s="12"/>
      <c r="C29" s="11"/>
      <c r="D29" s="33"/>
      <c r="E29" s="11"/>
      <c r="F29" s="11"/>
    </row>
    <row r="30" spans="1:6">
      <c r="A30" s="11"/>
      <c r="B30" s="12"/>
      <c r="C30" s="11"/>
      <c r="D30" s="33"/>
      <c r="E30" s="11"/>
      <c r="F30" s="11"/>
    </row>
    <row r="31" spans="1:6">
      <c r="A31" s="11"/>
      <c r="B31" s="12"/>
      <c r="C31" s="11"/>
      <c r="D31" s="33"/>
      <c r="E31" s="11"/>
      <c r="F31" s="11"/>
    </row>
    <row r="32" spans="1:6">
      <c r="A32" s="11"/>
      <c r="B32" s="12"/>
      <c r="C32" s="11"/>
      <c r="D32" s="33"/>
      <c r="E32" s="11"/>
      <c r="F32" s="11"/>
    </row>
    <row r="33" spans="1:6">
      <c r="A33" s="11"/>
      <c r="B33" s="12"/>
      <c r="C33" s="11"/>
      <c r="D33" s="33"/>
      <c r="E33" s="11"/>
      <c r="F33" s="11"/>
    </row>
    <row r="34" spans="1:6">
      <c r="A34" s="11"/>
      <c r="B34" s="12"/>
      <c r="C34" s="11"/>
      <c r="D34" s="33"/>
      <c r="E34" s="11"/>
      <c r="F34" s="11"/>
    </row>
    <row r="35" spans="1:6">
      <c r="A35" s="11"/>
      <c r="B35" s="12"/>
      <c r="C35" s="11"/>
      <c r="D35" s="33"/>
      <c r="E35" s="11"/>
      <c r="F35" s="11"/>
    </row>
    <row r="36" spans="1:6">
      <c r="A36" s="11"/>
      <c r="B36" s="16"/>
      <c r="C36" s="11"/>
      <c r="D36" s="11"/>
      <c r="E36" s="11"/>
      <c r="F36" s="11"/>
    </row>
    <row r="37" spans="1:6">
      <c r="A37" s="11"/>
      <c r="B37" s="16"/>
      <c r="C37" s="11"/>
      <c r="D37" s="11"/>
      <c r="E37" s="11"/>
      <c r="F37" s="11"/>
    </row>
    <row r="38" spans="1:6">
      <c r="A38" s="25"/>
      <c r="B38" s="34"/>
      <c r="D38" s="25"/>
      <c r="E38" s="25"/>
      <c r="F38" s="25"/>
    </row>
    <row r="39" spans="1:6">
      <c r="A39" s="25"/>
      <c r="B39" s="34"/>
      <c r="D39" s="25"/>
      <c r="E39" s="25"/>
      <c r="F39" s="25"/>
    </row>
    <row r="40" spans="1:6">
      <c r="A40" s="25"/>
      <c r="B40" s="34"/>
      <c r="D40" s="25"/>
      <c r="E40" s="25"/>
      <c r="F40" s="25"/>
    </row>
    <row r="41" spans="1:6">
      <c r="A41" s="25"/>
      <c r="B41" s="34"/>
      <c r="D41" s="25"/>
      <c r="E41" s="25"/>
      <c r="F41" s="25"/>
    </row>
    <row r="42" spans="1:6">
      <c r="A42" s="25"/>
      <c r="B42" s="34"/>
      <c r="D42" s="25"/>
      <c r="E42" s="25"/>
      <c r="F42" s="25"/>
    </row>
    <row r="43" spans="1:6">
      <c r="A43" s="25"/>
      <c r="B43" s="34"/>
      <c r="D43" s="25"/>
      <c r="E43" s="25"/>
      <c r="F43" s="25"/>
    </row>
    <row r="44" spans="1:6">
      <c r="A44" s="25"/>
      <c r="B44" s="34"/>
      <c r="D44" s="25"/>
      <c r="E44" s="25"/>
      <c r="F44" s="25"/>
    </row>
    <row r="45" spans="1:6">
      <c r="A45" s="25"/>
      <c r="B45" s="34"/>
      <c r="D45" s="25"/>
      <c r="E45" s="25"/>
      <c r="F45" s="25"/>
    </row>
    <row r="46" spans="1:6">
      <c r="A46" s="25"/>
      <c r="B46" s="34"/>
      <c r="D46" s="25"/>
      <c r="E46" s="25"/>
      <c r="F46" s="25"/>
    </row>
    <row r="47" spans="1:6">
      <c r="A47" s="25"/>
      <c r="B47" s="34"/>
      <c r="D47" s="25"/>
      <c r="E47" s="25"/>
      <c r="F47" s="25"/>
    </row>
    <row r="48" spans="1:6">
      <c r="A48" s="25"/>
      <c r="B48" s="34"/>
      <c r="D48" s="25"/>
      <c r="E48" s="25"/>
      <c r="F48" s="25"/>
    </row>
    <row r="49" spans="1:6">
      <c r="A49" s="25"/>
      <c r="B49" s="34"/>
      <c r="D49" s="25"/>
      <c r="E49" s="25"/>
      <c r="F49" s="25"/>
    </row>
    <row r="50" spans="1:6">
      <c r="A50" s="25"/>
      <c r="B50" s="34"/>
      <c r="D50" s="25"/>
      <c r="E50" s="25"/>
      <c r="F50" s="25"/>
    </row>
    <row r="51" spans="1:6">
      <c r="A51" s="25"/>
      <c r="B51" s="34"/>
      <c r="D51" s="25"/>
      <c r="E51" s="25"/>
      <c r="F51" s="25"/>
    </row>
    <row r="52" spans="1:6">
      <c r="A52" s="25"/>
      <c r="B52" s="34"/>
      <c r="D52" s="25"/>
      <c r="E52" s="25"/>
      <c r="F52" s="25"/>
    </row>
    <row r="53" spans="1:6">
      <c r="A53" s="25"/>
      <c r="B53" s="34"/>
      <c r="D53" s="25"/>
      <c r="E53" s="25"/>
      <c r="F53" s="25"/>
    </row>
    <row r="54" spans="1:6">
      <c r="A54" s="25"/>
      <c r="B54" s="34"/>
      <c r="D54" s="25"/>
      <c r="E54" s="25"/>
      <c r="F54" s="25"/>
    </row>
    <row r="55" spans="1:6">
      <c r="A55" s="25"/>
      <c r="B55" s="34"/>
      <c r="D55" s="25"/>
      <c r="E55" s="25"/>
      <c r="F55" s="25"/>
    </row>
    <row r="56" spans="1:6">
      <c r="A56" s="25"/>
      <c r="B56" s="34"/>
      <c r="D56" s="25"/>
      <c r="E56" s="25"/>
      <c r="F56" s="25"/>
    </row>
    <row r="57" spans="1:6">
      <c r="A57" s="25"/>
      <c r="B57" s="34"/>
      <c r="D57" s="25"/>
      <c r="E57" s="25"/>
      <c r="F57" s="25"/>
    </row>
    <row r="58" spans="1:6">
      <c r="A58" s="25"/>
      <c r="B58" s="34"/>
      <c r="D58" s="25"/>
      <c r="E58" s="25"/>
      <c r="F58" s="25"/>
    </row>
    <row r="59" spans="1:6">
      <c r="A59" s="25"/>
      <c r="B59" s="34"/>
      <c r="D59" s="25"/>
      <c r="E59" s="25"/>
      <c r="F59" s="25"/>
    </row>
    <row r="60" spans="1:6">
      <c r="A60" s="25"/>
      <c r="B60" s="34"/>
      <c r="D60" s="25"/>
      <c r="E60" s="25"/>
      <c r="F60" s="25"/>
    </row>
    <row r="61" spans="1:6">
      <c r="A61" s="25"/>
      <c r="B61" s="34"/>
      <c r="D61" s="25"/>
      <c r="E61" s="25"/>
      <c r="F61" s="25"/>
    </row>
    <row r="62" spans="1:6">
      <c r="A62" s="25"/>
      <c r="B62" s="34"/>
      <c r="D62" s="25"/>
      <c r="E62" s="25"/>
      <c r="F62" s="25"/>
    </row>
    <row r="63" spans="1:6">
      <c r="A63" s="25"/>
      <c r="B63" s="34"/>
      <c r="D63" s="25"/>
      <c r="E63" s="25"/>
      <c r="F63" s="25"/>
    </row>
    <row r="64" spans="1:6">
      <c r="A64" s="25"/>
      <c r="B64" s="34"/>
      <c r="D64" s="25"/>
      <c r="E64" s="25"/>
      <c r="F64" s="25"/>
    </row>
    <row r="65" spans="1:6">
      <c r="A65" s="25"/>
      <c r="B65" s="34"/>
      <c r="D65" s="25"/>
      <c r="E65" s="25"/>
      <c r="F65" s="25"/>
    </row>
    <row r="66" spans="1:6">
      <c r="A66" s="25"/>
      <c r="B66" s="34"/>
      <c r="D66" s="25"/>
      <c r="E66" s="25"/>
      <c r="F66" s="25"/>
    </row>
    <row r="67" spans="1:6">
      <c r="C67" s="2"/>
    </row>
    <row r="68" spans="1:6">
      <c r="C68" s="2"/>
    </row>
    <row r="69" spans="1:6">
      <c r="C69" s="2"/>
    </row>
    <row r="70" spans="1:6">
      <c r="C70" s="2"/>
    </row>
    <row r="71" spans="1:6">
      <c r="C71" s="2"/>
    </row>
    <row r="72" spans="1:6">
      <c r="C72" s="2"/>
    </row>
    <row r="73" spans="1:6">
      <c r="C73" s="2"/>
    </row>
    <row r="74" spans="1:6">
      <c r="C74" s="2"/>
    </row>
    <row r="75" spans="1:6">
      <c r="C75" s="2"/>
    </row>
    <row r="76" spans="1:6">
      <c r="C76" s="2"/>
    </row>
    <row r="77" spans="1:6">
      <c r="C77" s="2"/>
    </row>
    <row r="78" spans="1:6">
      <c r="C78" s="2"/>
    </row>
    <row r="79" spans="1:6">
      <c r="C79" s="2"/>
    </row>
    <row r="80" spans="1:6">
      <c r="C80" s="2"/>
    </row>
    <row r="81" spans="3:3">
      <c r="C81" s="2"/>
    </row>
    <row r="82" spans="3:3">
      <c r="C82" s="2"/>
    </row>
    <row r="83" spans="3:3">
      <c r="C83" s="2"/>
    </row>
    <row r="84" spans="3:3">
      <c r="C84" s="2"/>
    </row>
    <row r="85" spans="3:3">
      <c r="C85" s="2"/>
    </row>
    <row r="86" spans="3:3">
      <c r="C86" s="2"/>
    </row>
    <row r="87" spans="3:3">
      <c r="C87" s="2"/>
    </row>
    <row r="88" spans="3:3">
      <c r="C88" s="2"/>
    </row>
    <row r="89" spans="3:3">
      <c r="C89" s="2"/>
    </row>
    <row r="90" spans="3:3">
      <c r="C90" s="2"/>
    </row>
  </sheetData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"/>
  <sheetViews>
    <sheetView workbookViewId="0">
      <selection activeCell="F17" sqref="F17"/>
    </sheetView>
  </sheetViews>
  <sheetFormatPr defaultColWidth="8.875" defaultRowHeight="16.5"/>
  <cols>
    <col min="1" max="1" width="20.25" style="2" bestFit="1" customWidth="1"/>
    <col min="2" max="2" width="11.25" style="2" customWidth="1"/>
    <col min="3" max="3" width="11.375" style="25" customWidth="1"/>
    <col min="4" max="4" width="15.375" style="2" bestFit="1" customWidth="1"/>
    <col min="5" max="5" width="8.875" style="2"/>
    <col min="6" max="6" width="13" style="2" customWidth="1"/>
    <col min="7" max="16384" width="8.875" style="2"/>
  </cols>
  <sheetData>
    <row r="1" spans="1:6">
      <c r="A1" s="1" t="s">
        <v>38</v>
      </c>
      <c r="B1" s="1">
        <v>120000</v>
      </c>
    </row>
    <row r="2" spans="1:6">
      <c r="A2" s="1" t="s">
        <v>39</v>
      </c>
      <c r="B2" s="3"/>
    </row>
    <row r="3" spans="1:6">
      <c r="A3" s="1" t="s">
        <v>40</v>
      </c>
      <c r="B3" s="1">
        <f>B1/24</f>
        <v>5000</v>
      </c>
    </row>
    <row r="4" spans="1:6">
      <c r="A4" s="1" t="s">
        <v>41</v>
      </c>
      <c r="B4" s="1">
        <f>B1*12%</f>
        <v>14400</v>
      </c>
    </row>
    <row r="5" spans="1:6">
      <c r="A5" s="1" t="s">
        <v>42</v>
      </c>
      <c r="B5" s="18" t="s">
        <v>55</v>
      </c>
    </row>
    <row r="6" spans="1:6">
      <c r="A6" s="1" t="s">
        <v>43</v>
      </c>
      <c r="B6" s="59">
        <v>14400</v>
      </c>
    </row>
    <row r="7" spans="1:6">
      <c r="A7" s="1" t="s">
        <v>7</v>
      </c>
      <c r="B7" s="59">
        <f>B1+B6</f>
        <v>134400</v>
      </c>
    </row>
    <row r="9" spans="1:6" ht="17.25" thickBot="1">
      <c r="C9" s="26"/>
      <c r="D9" s="5"/>
      <c r="E9" s="6"/>
    </row>
    <row r="10" spans="1:6" ht="17.25" thickBot="1">
      <c r="A10" s="27" t="s">
        <v>44</v>
      </c>
      <c r="B10" s="28" t="s">
        <v>45</v>
      </c>
      <c r="C10" s="28" t="s">
        <v>38</v>
      </c>
      <c r="D10" s="29" t="s">
        <v>46</v>
      </c>
      <c r="E10" s="30" t="s">
        <v>47</v>
      </c>
      <c r="F10" s="31" t="s">
        <v>48</v>
      </c>
    </row>
    <row r="11" spans="1:6">
      <c r="A11" s="32" t="s">
        <v>49</v>
      </c>
      <c r="B11" s="14">
        <v>40551</v>
      </c>
      <c r="C11" s="1">
        <v>120000</v>
      </c>
      <c r="D11" s="8"/>
      <c r="E11" s="8"/>
      <c r="F11" s="8"/>
    </row>
    <row r="12" spans="1:6">
      <c r="A12" s="11">
        <v>1</v>
      </c>
      <c r="B12" s="14">
        <v>40582</v>
      </c>
      <c r="C12" s="11">
        <f t="shared" ref="C12:C35" si="0">C11-F12</f>
        <v>115000</v>
      </c>
      <c r="D12" s="33">
        <v>5000</v>
      </c>
      <c r="E12" s="11"/>
      <c r="F12" s="11">
        <v>5000</v>
      </c>
    </row>
    <row r="13" spans="1:6">
      <c r="A13" s="11">
        <v>2</v>
      </c>
      <c r="B13" s="14">
        <v>40610</v>
      </c>
      <c r="C13" s="11">
        <f t="shared" si="0"/>
        <v>110000</v>
      </c>
      <c r="D13" s="33">
        <v>5000</v>
      </c>
      <c r="E13" s="11"/>
      <c r="F13" s="11">
        <v>5000</v>
      </c>
    </row>
    <row r="14" spans="1:6">
      <c r="A14" s="11">
        <v>3</v>
      </c>
      <c r="B14" s="14">
        <v>40641</v>
      </c>
      <c r="C14" s="11">
        <f t="shared" si="0"/>
        <v>105000</v>
      </c>
      <c r="D14" s="33">
        <v>5000</v>
      </c>
      <c r="E14" s="11"/>
      <c r="F14" s="11">
        <v>5000</v>
      </c>
    </row>
    <row r="15" spans="1:6">
      <c r="A15" s="11">
        <v>4</v>
      </c>
      <c r="B15" s="14">
        <v>40671</v>
      </c>
      <c r="C15" s="11">
        <f t="shared" si="0"/>
        <v>100000</v>
      </c>
      <c r="D15" s="33">
        <v>5000</v>
      </c>
      <c r="E15" s="11"/>
      <c r="F15" s="11">
        <v>5000</v>
      </c>
    </row>
    <row r="16" spans="1:6">
      <c r="A16" s="11">
        <v>5</v>
      </c>
      <c r="B16" s="14">
        <v>40702</v>
      </c>
      <c r="C16" s="11">
        <f t="shared" si="0"/>
        <v>95000</v>
      </c>
      <c r="D16" s="33">
        <v>5000</v>
      </c>
      <c r="E16" s="11"/>
      <c r="F16" s="11">
        <v>5000</v>
      </c>
    </row>
    <row r="17" spans="1:6">
      <c r="A17" s="11">
        <v>6</v>
      </c>
      <c r="B17" s="14">
        <v>40732</v>
      </c>
      <c r="C17" s="11">
        <f t="shared" si="0"/>
        <v>90000</v>
      </c>
      <c r="D17" s="33">
        <v>5000</v>
      </c>
      <c r="E17" s="11"/>
      <c r="F17" s="11">
        <v>5000</v>
      </c>
    </row>
    <row r="18" spans="1:6">
      <c r="A18" s="11">
        <v>7</v>
      </c>
      <c r="B18" s="14">
        <v>40763</v>
      </c>
      <c r="C18" s="11">
        <f t="shared" si="0"/>
        <v>85000</v>
      </c>
      <c r="D18" s="33">
        <v>5000</v>
      </c>
      <c r="E18" s="11"/>
      <c r="F18" s="11">
        <v>5000</v>
      </c>
    </row>
    <row r="19" spans="1:6">
      <c r="A19" s="11">
        <v>8</v>
      </c>
      <c r="B19" s="14">
        <v>40794</v>
      </c>
      <c r="C19" s="11">
        <f t="shared" si="0"/>
        <v>80000</v>
      </c>
      <c r="D19" s="33">
        <v>5000</v>
      </c>
      <c r="E19" s="11"/>
      <c r="F19" s="11">
        <v>5000</v>
      </c>
    </row>
    <row r="20" spans="1:6">
      <c r="A20" s="11">
        <v>9</v>
      </c>
      <c r="B20" s="14">
        <v>40824</v>
      </c>
      <c r="C20" s="11">
        <f t="shared" si="0"/>
        <v>75000</v>
      </c>
      <c r="D20" s="33">
        <v>5000</v>
      </c>
      <c r="E20" s="11"/>
      <c r="F20" s="11">
        <v>5000</v>
      </c>
    </row>
    <row r="21" spans="1:6">
      <c r="A21" s="11">
        <v>10</v>
      </c>
      <c r="B21" s="14">
        <v>40855</v>
      </c>
      <c r="C21" s="11">
        <f t="shared" si="0"/>
        <v>70000</v>
      </c>
      <c r="D21" s="33">
        <v>5000</v>
      </c>
      <c r="E21" s="11"/>
      <c r="F21" s="11">
        <v>5000</v>
      </c>
    </row>
    <row r="22" spans="1:6">
      <c r="A22" s="11">
        <v>11</v>
      </c>
      <c r="B22" s="14">
        <v>40885</v>
      </c>
      <c r="C22" s="11">
        <f t="shared" si="0"/>
        <v>65000</v>
      </c>
      <c r="D22" s="33">
        <v>5000</v>
      </c>
      <c r="E22" s="11"/>
      <c r="F22" s="11">
        <v>5000</v>
      </c>
    </row>
    <row r="23" spans="1:6">
      <c r="A23" s="11">
        <v>12</v>
      </c>
      <c r="B23" s="14">
        <v>40916</v>
      </c>
      <c r="C23" s="11">
        <f t="shared" si="0"/>
        <v>60000</v>
      </c>
      <c r="D23" s="33">
        <v>5000</v>
      </c>
      <c r="E23" s="11"/>
      <c r="F23" s="11">
        <v>5000</v>
      </c>
    </row>
    <row r="24" spans="1:6">
      <c r="A24" s="11">
        <v>13</v>
      </c>
      <c r="B24" s="14">
        <v>40947</v>
      </c>
      <c r="C24" s="11">
        <f t="shared" si="0"/>
        <v>55000</v>
      </c>
      <c r="D24" s="33">
        <v>5000</v>
      </c>
      <c r="E24" s="11"/>
      <c r="F24" s="11">
        <v>5000</v>
      </c>
    </row>
    <row r="25" spans="1:6">
      <c r="A25" s="11">
        <v>14</v>
      </c>
      <c r="B25" s="14">
        <v>40976</v>
      </c>
      <c r="C25" s="11">
        <f t="shared" si="0"/>
        <v>50000</v>
      </c>
      <c r="D25" s="33">
        <v>5000</v>
      </c>
      <c r="E25" s="11"/>
      <c r="F25" s="11">
        <v>5000</v>
      </c>
    </row>
    <row r="26" spans="1:6">
      <c r="A26" s="11">
        <v>15</v>
      </c>
      <c r="B26" s="14">
        <v>41007</v>
      </c>
      <c r="C26" s="11">
        <f t="shared" si="0"/>
        <v>45000</v>
      </c>
      <c r="D26" s="33">
        <v>5000</v>
      </c>
      <c r="E26" s="11"/>
      <c r="F26" s="11">
        <v>5000</v>
      </c>
    </row>
    <row r="27" spans="1:6">
      <c r="A27" s="11">
        <v>16</v>
      </c>
      <c r="B27" s="14">
        <v>41037</v>
      </c>
      <c r="C27" s="11">
        <f t="shared" si="0"/>
        <v>40000</v>
      </c>
      <c r="D27" s="33">
        <v>5000</v>
      </c>
      <c r="E27" s="11"/>
      <c r="F27" s="11">
        <v>5000</v>
      </c>
    </row>
    <row r="28" spans="1:6">
      <c r="A28" s="11">
        <v>17</v>
      </c>
      <c r="B28" s="14">
        <v>41068</v>
      </c>
      <c r="C28" s="11">
        <f t="shared" si="0"/>
        <v>35000</v>
      </c>
      <c r="D28" s="33">
        <v>5000</v>
      </c>
      <c r="E28" s="11"/>
      <c r="F28" s="11">
        <v>5000</v>
      </c>
    </row>
    <row r="29" spans="1:6">
      <c r="A29" s="11">
        <v>18</v>
      </c>
      <c r="B29" s="14">
        <v>41098</v>
      </c>
      <c r="C29" s="11">
        <f t="shared" si="0"/>
        <v>30000</v>
      </c>
      <c r="D29" s="33">
        <v>5000</v>
      </c>
      <c r="E29" s="11"/>
      <c r="F29" s="11">
        <v>5000</v>
      </c>
    </row>
    <row r="30" spans="1:6">
      <c r="A30" s="11">
        <v>19</v>
      </c>
      <c r="B30" s="14">
        <v>41129</v>
      </c>
      <c r="C30" s="11">
        <f t="shared" si="0"/>
        <v>25000</v>
      </c>
      <c r="D30" s="33">
        <v>5000</v>
      </c>
      <c r="E30" s="11"/>
      <c r="F30" s="11">
        <v>5000</v>
      </c>
    </row>
    <row r="31" spans="1:6">
      <c r="A31" s="11">
        <v>20</v>
      </c>
      <c r="B31" s="14">
        <v>41160</v>
      </c>
      <c r="C31" s="11">
        <f t="shared" si="0"/>
        <v>20000</v>
      </c>
      <c r="D31" s="33">
        <v>5000</v>
      </c>
      <c r="E31" s="11"/>
      <c r="F31" s="11">
        <v>5000</v>
      </c>
    </row>
    <row r="32" spans="1:6">
      <c r="A32" s="11">
        <v>21</v>
      </c>
      <c r="B32" s="14">
        <v>41190</v>
      </c>
      <c r="C32" s="11">
        <f t="shared" si="0"/>
        <v>15000</v>
      </c>
      <c r="D32" s="33">
        <v>5000</v>
      </c>
      <c r="E32" s="11"/>
      <c r="F32" s="11">
        <v>5000</v>
      </c>
    </row>
    <row r="33" spans="1:6">
      <c r="A33" s="11">
        <v>22</v>
      </c>
      <c r="B33" s="14">
        <v>41221</v>
      </c>
      <c r="C33" s="11">
        <f t="shared" si="0"/>
        <v>10000</v>
      </c>
      <c r="D33" s="33">
        <v>5000</v>
      </c>
      <c r="E33" s="11"/>
      <c r="F33" s="11">
        <v>5000</v>
      </c>
    </row>
    <row r="34" spans="1:6">
      <c r="A34" s="11">
        <v>23</v>
      </c>
      <c r="B34" s="14">
        <v>41251</v>
      </c>
      <c r="C34" s="11">
        <f t="shared" si="0"/>
        <v>5000</v>
      </c>
      <c r="D34" s="33">
        <v>5000</v>
      </c>
      <c r="E34" s="11"/>
      <c r="F34" s="11">
        <v>5000</v>
      </c>
    </row>
    <row r="35" spans="1:6">
      <c r="A35" s="11">
        <v>24</v>
      </c>
      <c r="B35" s="14">
        <v>41282</v>
      </c>
      <c r="C35" s="11">
        <f t="shared" si="0"/>
        <v>0</v>
      </c>
      <c r="D35" s="33">
        <v>5000</v>
      </c>
      <c r="E35" s="11"/>
      <c r="F35" s="11">
        <v>5000</v>
      </c>
    </row>
    <row r="36" spans="1:6">
      <c r="A36" s="11"/>
      <c r="B36" s="16"/>
      <c r="C36" s="11"/>
      <c r="D36" s="11"/>
      <c r="E36" s="11"/>
      <c r="F36" s="11"/>
    </row>
    <row r="37" spans="1:6">
      <c r="A37" s="11"/>
      <c r="B37" s="16"/>
      <c r="C37" s="11"/>
      <c r="D37" s="11"/>
      <c r="E37" s="11"/>
      <c r="F37" s="11"/>
    </row>
    <row r="38" spans="1:6">
      <c r="A38" s="25"/>
      <c r="B38" s="34"/>
      <c r="D38" s="25"/>
      <c r="E38" s="25"/>
      <c r="F38" s="25"/>
    </row>
    <row r="39" spans="1:6">
      <c r="A39" s="25"/>
      <c r="B39" s="34"/>
      <c r="D39" s="25"/>
      <c r="E39" s="25"/>
      <c r="F39" s="25"/>
    </row>
    <row r="40" spans="1:6">
      <c r="A40" s="25"/>
      <c r="B40" s="34"/>
      <c r="D40" s="25"/>
      <c r="E40" s="25"/>
      <c r="F40" s="25"/>
    </row>
    <row r="41" spans="1:6">
      <c r="A41" s="25"/>
      <c r="B41" s="34"/>
      <c r="D41" s="25"/>
      <c r="E41" s="25"/>
      <c r="F41" s="25"/>
    </row>
    <row r="42" spans="1:6">
      <c r="A42" s="25"/>
      <c r="B42" s="34"/>
      <c r="D42" s="25"/>
      <c r="E42" s="25"/>
      <c r="F42" s="25"/>
    </row>
    <row r="43" spans="1:6">
      <c r="A43" s="25"/>
      <c r="B43" s="34"/>
      <c r="D43" s="25"/>
      <c r="E43" s="25"/>
      <c r="F43" s="25"/>
    </row>
    <row r="44" spans="1:6">
      <c r="A44" s="25"/>
      <c r="B44" s="34"/>
      <c r="D44" s="25"/>
      <c r="E44" s="25"/>
      <c r="F44" s="25"/>
    </row>
    <row r="45" spans="1:6">
      <c r="A45" s="25"/>
      <c r="B45" s="34"/>
      <c r="D45" s="25"/>
      <c r="E45" s="25"/>
      <c r="F45" s="25"/>
    </row>
    <row r="46" spans="1:6">
      <c r="A46" s="25"/>
      <c r="B46" s="34"/>
      <c r="D46" s="25"/>
      <c r="E46" s="25"/>
      <c r="F46" s="25"/>
    </row>
    <row r="47" spans="1:6">
      <c r="A47" s="25"/>
      <c r="B47" s="34"/>
      <c r="D47" s="25"/>
      <c r="E47" s="25"/>
      <c r="F47" s="25"/>
    </row>
    <row r="48" spans="1:6">
      <c r="A48" s="25"/>
      <c r="B48" s="34"/>
      <c r="D48" s="25"/>
      <c r="E48" s="25"/>
      <c r="F48" s="25"/>
    </row>
    <row r="49" spans="1:6">
      <c r="A49" s="25"/>
      <c r="B49" s="34"/>
      <c r="D49" s="25"/>
      <c r="E49" s="25"/>
      <c r="F49" s="25"/>
    </row>
    <row r="50" spans="1:6">
      <c r="A50" s="25"/>
      <c r="B50" s="34"/>
      <c r="D50" s="25"/>
      <c r="E50" s="25"/>
      <c r="F50" s="25"/>
    </row>
    <row r="51" spans="1:6">
      <c r="A51" s="25"/>
      <c r="B51" s="34"/>
      <c r="D51" s="25"/>
      <c r="E51" s="25"/>
      <c r="F51" s="25"/>
    </row>
    <row r="52" spans="1:6">
      <c r="A52" s="25"/>
      <c r="B52" s="34"/>
      <c r="D52" s="25"/>
      <c r="E52" s="25"/>
      <c r="F52" s="25"/>
    </row>
    <row r="53" spans="1:6">
      <c r="A53" s="25"/>
      <c r="B53" s="34"/>
      <c r="D53" s="25"/>
      <c r="E53" s="25"/>
      <c r="F53" s="25"/>
    </row>
    <row r="54" spans="1:6">
      <c r="A54" s="25"/>
      <c r="B54" s="34"/>
      <c r="D54" s="25"/>
      <c r="E54" s="25"/>
      <c r="F54" s="25"/>
    </row>
    <row r="55" spans="1:6">
      <c r="A55" s="25"/>
      <c r="B55" s="34"/>
      <c r="D55" s="25"/>
      <c r="E55" s="25"/>
      <c r="F55" s="25"/>
    </row>
    <row r="56" spans="1:6">
      <c r="A56" s="25"/>
      <c r="B56" s="34"/>
      <c r="D56" s="25"/>
      <c r="E56" s="25"/>
      <c r="F56" s="25"/>
    </row>
    <row r="57" spans="1:6">
      <c r="A57" s="25"/>
      <c r="B57" s="34"/>
      <c r="D57" s="25"/>
      <c r="E57" s="25"/>
      <c r="F57" s="25"/>
    </row>
    <row r="58" spans="1:6">
      <c r="A58" s="25"/>
      <c r="B58" s="34"/>
      <c r="D58" s="25"/>
      <c r="E58" s="25"/>
      <c r="F58" s="25"/>
    </row>
    <row r="59" spans="1:6">
      <c r="A59" s="25"/>
      <c r="B59" s="34"/>
      <c r="D59" s="25"/>
      <c r="E59" s="25"/>
      <c r="F59" s="25"/>
    </row>
    <row r="60" spans="1:6">
      <c r="A60" s="25"/>
      <c r="B60" s="34"/>
      <c r="D60" s="25"/>
      <c r="E60" s="25"/>
      <c r="F60" s="25"/>
    </row>
    <row r="61" spans="1:6">
      <c r="A61" s="25"/>
      <c r="B61" s="34"/>
      <c r="D61" s="25"/>
      <c r="E61" s="25"/>
      <c r="F61" s="25"/>
    </row>
    <row r="62" spans="1:6">
      <c r="A62" s="25"/>
      <c r="B62" s="34"/>
      <c r="D62" s="25"/>
      <c r="E62" s="25"/>
      <c r="F62" s="25"/>
    </row>
    <row r="63" spans="1:6">
      <c r="A63" s="25"/>
      <c r="B63" s="34"/>
      <c r="D63" s="25"/>
      <c r="E63" s="25"/>
      <c r="F63" s="25"/>
    </row>
    <row r="64" spans="1:6">
      <c r="A64" s="25"/>
      <c r="B64" s="34"/>
      <c r="D64" s="25"/>
      <c r="E64" s="25"/>
      <c r="F64" s="25"/>
    </row>
    <row r="65" spans="1:6">
      <c r="A65" s="25"/>
      <c r="B65" s="34"/>
      <c r="D65" s="25"/>
      <c r="E65" s="25"/>
      <c r="F65" s="25"/>
    </row>
    <row r="66" spans="1:6">
      <c r="A66" s="25"/>
      <c r="B66" s="34"/>
      <c r="D66" s="25"/>
      <c r="E66" s="25"/>
      <c r="F66" s="25"/>
    </row>
    <row r="67" spans="1:6">
      <c r="C67" s="2"/>
    </row>
    <row r="68" spans="1:6">
      <c r="C68" s="2"/>
    </row>
    <row r="69" spans="1:6">
      <c r="C69" s="2"/>
    </row>
    <row r="70" spans="1:6">
      <c r="C70" s="2"/>
    </row>
    <row r="71" spans="1:6">
      <c r="C71" s="2"/>
    </row>
    <row r="72" spans="1:6">
      <c r="C72" s="2"/>
    </row>
    <row r="73" spans="1:6">
      <c r="C73" s="2"/>
    </row>
    <row r="74" spans="1:6">
      <c r="C74" s="2"/>
    </row>
    <row r="75" spans="1:6">
      <c r="C75" s="2"/>
    </row>
    <row r="76" spans="1:6">
      <c r="C76" s="2"/>
    </row>
    <row r="77" spans="1:6">
      <c r="C77" s="2"/>
    </row>
    <row r="78" spans="1:6">
      <c r="C78" s="2"/>
    </row>
    <row r="79" spans="1:6">
      <c r="C79" s="2"/>
    </row>
    <row r="80" spans="1:6">
      <c r="C80" s="2"/>
    </row>
    <row r="81" spans="3:3">
      <c r="C81" s="2"/>
    </row>
    <row r="82" spans="3:3">
      <c r="C82" s="2"/>
    </row>
    <row r="83" spans="3:3">
      <c r="C83" s="2"/>
    </row>
    <row r="84" spans="3:3">
      <c r="C84" s="2"/>
    </row>
    <row r="85" spans="3:3">
      <c r="C85" s="2"/>
    </row>
    <row r="86" spans="3:3">
      <c r="C86" s="2"/>
    </row>
    <row r="87" spans="3:3">
      <c r="C87" s="2"/>
    </row>
    <row r="88" spans="3:3">
      <c r="C88" s="2"/>
    </row>
    <row r="89" spans="3:3">
      <c r="C89" s="2"/>
    </row>
    <row r="90" spans="3:3">
      <c r="C90" s="2"/>
    </row>
  </sheetData>
  <phoneticPr fontId="3" type="noConversion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F76"/>
  <sheetViews>
    <sheetView workbookViewId="0">
      <selection activeCell="D17" sqref="D17"/>
    </sheetView>
  </sheetViews>
  <sheetFormatPr defaultColWidth="8.875" defaultRowHeight="16.5"/>
  <cols>
    <col min="1" max="1" width="20.25" style="2" bestFit="1" customWidth="1"/>
    <col min="2" max="2" width="11.5" style="2" customWidth="1"/>
    <col min="3" max="3" width="10.5" style="2" bestFit="1" customWidth="1"/>
    <col min="4" max="4" width="15.375" style="2" bestFit="1" customWidth="1"/>
    <col min="5" max="5" width="8.875" style="2"/>
    <col min="6" max="6" width="13" style="35" customWidth="1"/>
    <col min="7" max="16384" width="8.875" style="2"/>
  </cols>
  <sheetData>
    <row r="1" spans="1:6">
      <c r="A1" s="1" t="s">
        <v>38</v>
      </c>
      <c r="B1" s="1">
        <v>100000</v>
      </c>
    </row>
    <row r="2" spans="1:6">
      <c r="A2" s="1" t="s">
        <v>39</v>
      </c>
      <c r="B2" s="3">
        <v>0.1055</v>
      </c>
    </row>
    <row r="3" spans="1:6">
      <c r="A3" s="1" t="s">
        <v>40</v>
      </c>
      <c r="B3" s="1">
        <f>B1*2%</f>
        <v>2000</v>
      </c>
    </row>
    <row r="4" spans="1:6">
      <c r="A4" s="1" t="s">
        <v>41</v>
      </c>
      <c r="B4" s="1">
        <v>0</v>
      </c>
    </row>
    <row r="5" spans="1:6">
      <c r="A5" s="1" t="s">
        <v>42</v>
      </c>
      <c r="B5" s="18"/>
    </row>
    <row r="6" spans="1:6">
      <c r="A6" s="1" t="s">
        <v>43</v>
      </c>
      <c r="B6" s="36"/>
    </row>
    <row r="7" spans="1:6">
      <c r="A7" s="1" t="s">
        <v>7</v>
      </c>
      <c r="B7" s="37"/>
    </row>
    <row r="9" spans="1:6" ht="17.25" thickBot="1">
      <c r="D9" s="5"/>
      <c r="E9" s="6"/>
    </row>
    <row r="10" spans="1:6" ht="17.25" thickBot="1">
      <c r="A10" s="38" t="s">
        <v>44</v>
      </c>
      <c r="B10" s="39" t="s">
        <v>45</v>
      </c>
      <c r="C10" s="40" t="s">
        <v>38</v>
      </c>
      <c r="D10" s="41" t="s">
        <v>46</v>
      </c>
      <c r="E10" s="42" t="s">
        <v>47</v>
      </c>
      <c r="F10" s="43" t="s">
        <v>48</v>
      </c>
    </row>
    <row r="11" spans="1:6">
      <c r="A11" s="44" t="s">
        <v>49</v>
      </c>
      <c r="B11" s="14">
        <v>40551</v>
      </c>
      <c r="C11" s="8">
        <v>100000</v>
      </c>
      <c r="D11" s="8"/>
      <c r="E11" s="8"/>
      <c r="F11" s="45"/>
    </row>
    <row r="12" spans="1:6">
      <c r="A12" s="9"/>
      <c r="B12" s="10"/>
      <c r="C12" s="46"/>
      <c r="D12" s="47"/>
      <c r="E12" s="11"/>
      <c r="F12" s="46"/>
    </row>
    <row r="13" spans="1:6">
      <c r="A13" s="9"/>
      <c r="B13" s="10"/>
      <c r="C13" s="11"/>
      <c r="D13" s="47"/>
      <c r="E13" s="11"/>
      <c r="F13" s="46"/>
    </row>
    <row r="14" spans="1:6">
      <c r="A14" s="9"/>
      <c r="B14" s="10"/>
      <c r="C14" s="11"/>
      <c r="D14" s="47"/>
      <c r="E14" s="11"/>
      <c r="F14" s="46"/>
    </row>
    <row r="15" spans="1:6">
      <c r="A15" s="9"/>
      <c r="B15" s="10"/>
      <c r="C15" s="11"/>
      <c r="D15" s="47"/>
      <c r="E15" s="11"/>
      <c r="F15" s="46"/>
    </row>
    <row r="16" spans="1:6">
      <c r="A16" s="9"/>
      <c r="B16" s="10"/>
      <c r="C16" s="11"/>
      <c r="D16" s="47"/>
      <c r="E16" s="11"/>
      <c r="F16" s="46"/>
    </row>
    <row r="17" spans="1:6">
      <c r="A17" s="9"/>
      <c r="B17" s="10"/>
      <c r="C17" s="11"/>
      <c r="D17" s="47"/>
      <c r="E17" s="11"/>
      <c r="F17" s="46"/>
    </row>
    <row r="18" spans="1:6">
      <c r="A18" s="9"/>
      <c r="B18" s="10"/>
      <c r="C18" s="11"/>
      <c r="D18" s="47"/>
      <c r="E18" s="11"/>
      <c r="F18" s="46"/>
    </row>
    <row r="19" spans="1:6">
      <c r="A19" s="9"/>
      <c r="B19" s="10"/>
      <c r="C19" s="11"/>
      <c r="D19" s="47"/>
      <c r="E19" s="11"/>
      <c r="F19" s="46"/>
    </row>
    <row r="20" spans="1:6">
      <c r="A20" s="9"/>
      <c r="B20" s="10"/>
      <c r="C20" s="11"/>
      <c r="D20" s="47"/>
      <c r="E20" s="11"/>
      <c r="F20" s="46"/>
    </row>
    <row r="21" spans="1:6">
      <c r="A21" s="48"/>
      <c r="B21" s="10"/>
      <c r="C21" s="8"/>
      <c r="D21" s="47"/>
      <c r="E21" s="8"/>
      <c r="F21" s="49"/>
    </row>
    <row r="22" spans="1:6">
      <c r="A22" s="9"/>
      <c r="B22" s="10"/>
      <c r="C22" s="11"/>
      <c r="D22" s="47"/>
      <c r="E22" s="11"/>
      <c r="F22" s="46"/>
    </row>
    <row r="23" spans="1:6">
      <c r="A23" s="9"/>
      <c r="B23" s="10"/>
      <c r="C23" s="11"/>
      <c r="D23" s="47"/>
      <c r="E23" s="11"/>
      <c r="F23" s="46"/>
    </row>
    <row r="24" spans="1:6">
      <c r="A24" s="9"/>
      <c r="B24" s="10"/>
      <c r="C24" s="11"/>
      <c r="D24" s="47"/>
      <c r="E24" s="11"/>
      <c r="F24" s="46"/>
    </row>
    <row r="25" spans="1:6">
      <c r="A25" s="9"/>
      <c r="B25" s="10"/>
      <c r="C25" s="11"/>
      <c r="D25" s="47"/>
      <c r="E25" s="11"/>
      <c r="F25" s="46"/>
    </row>
    <row r="26" spans="1:6">
      <c r="A26" s="9"/>
      <c r="B26" s="10"/>
      <c r="C26" s="11"/>
      <c r="D26" s="47"/>
      <c r="E26" s="11"/>
      <c r="F26" s="46"/>
    </row>
    <row r="27" spans="1:6">
      <c r="A27" s="9"/>
      <c r="B27" s="10"/>
      <c r="C27" s="11"/>
      <c r="D27" s="47"/>
      <c r="E27" s="11"/>
      <c r="F27" s="46"/>
    </row>
    <row r="28" spans="1:6">
      <c r="A28" s="9"/>
      <c r="B28" s="10"/>
      <c r="C28" s="11"/>
      <c r="D28" s="47"/>
      <c r="E28" s="11"/>
      <c r="F28" s="46"/>
    </row>
    <row r="29" spans="1:6">
      <c r="A29" s="9"/>
      <c r="B29" s="10"/>
      <c r="C29" s="11"/>
      <c r="D29" s="47"/>
      <c r="E29" s="11"/>
      <c r="F29" s="46"/>
    </row>
    <row r="30" spans="1:6">
      <c r="A30" s="9"/>
      <c r="B30" s="10"/>
      <c r="C30" s="11"/>
      <c r="D30" s="47"/>
      <c r="E30" s="11"/>
      <c r="F30" s="46"/>
    </row>
    <row r="31" spans="1:6">
      <c r="A31" s="9"/>
      <c r="B31" s="10"/>
      <c r="C31" s="11"/>
      <c r="D31" s="47"/>
      <c r="E31" s="11"/>
      <c r="F31" s="46"/>
    </row>
    <row r="32" spans="1:6">
      <c r="A32" s="9"/>
      <c r="B32" s="10"/>
      <c r="C32" s="11"/>
      <c r="D32" s="47"/>
      <c r="E32" s="11"/>
      <c r="F32" s="46"/>
    </row>
    <row r="33" spans="1:6">
      <c r="A33" s="9"/>
      <c r="B33" s="10"/>
      <c r="C33" s="11"/>
      <c r="D33" s="47"/>
      <c r="E33" s="11"/>
      <c r="F33" s="46"/>
    </row>
    <row r="34" spans="1:6">
      <c r="A34" s="9"/>
      <c r="B34" s="10"/>
      <c r="C34" s="11"/>
      <c r="D34" s="47"/>
      <c r="E34" s="11"/>
      <c r="F34" s="46"/>
    </row>
    <row r="35" spans="1:6">
      <c r="A35" s="9"/>
      <c r="B35" s="10"/>
      <c r="C35" s="11"/>
      <c r="D35" s="47"/>
      <c r="E35" s="11"/>
      <c r="F35" s="46"/>
    </row>
    <row r="36" spans="1:6">
      <c r="A36" s="9"/>
      <c r="B36" s="16"/>
      <c r="C36" s="11"/>
      <c r="D36" s="47"/>
      <c r="E36" s="11"/>
      <c r="F36" s="46"/>
    </row>
    <row r="37" spans="1:6">
      <c r="A37" s="9"/>
      <c r="B37" s="16"/>
      <c r="C37" s="11"/>
      <c r="D37" s="47"/>
      <c r="E37" s="11"/>
      <c r="F37" s="46"/>
    </row>
    <row r="38" spans="1:6">
      <c r="A38" s="9"/>
      <c r="B38" s="16"/>
      <c r="C38" s="11"/>
      <c r="D38" s="47"/>
      <c r="E38" s="11"/>
      <c r="F38" s="46"/>
    </row>
    <row r="39" spans="1:6">
      <c r="A39" s="9"/>
      <c r="B39" s="16"/>
      <c r="C39" s="11"/>
      <c r="D39" s="47"/>
      <c r="E39" s="11"/>
      <c r="F39" s="46"/>
    </row>
    <row r="40" spans="1:6">
      <c r="A40" s="11"/>
      <c r="B40" s="16"/>
      <c r="C40" s="11"/>
      <c r="D40" s="47"/>
      <c r="E40" s="11"/>
      <c r="F40" s="46"/>
    </row>
    <row r="41" spans="1:6">
      <c r="A41" s="25"/>
      <c r="B41" s="34"/>
      <c r="C41" s="25"/>
      <c r="D41" s="50"/>
      <c r="E41" s="25"/>
      <c r="F41" s="51"/>
    </row>
    <row r="42" spans="1:6">
      <c r="A42" s="25"/>
      <c r="B42" s="34"/>
      <c r="C42" s="25"/>
      <c r="D42" s="50"/>
      <c r="E42" s="25"/>
      <c r="F42" s="51"/>
    </row>
    <row r="43" spans="1:6">
      <c r="A43" s="25"/>
      <c r="B43" s="34"/>
      <c r="C43" s="25"/>
      <c r="D43" s="50"/>
      <c r="E43" s="25"/>
      <c r="F43" s="51"/>
    </row>
    <row r="44" spans="1:6">
      <c r="A44" s="25"/>
      <c r="B44" s="34"/>
      <c r="C44" s="25"/>
      <c r="D44" s="50"/>
      <c r="E44" s="25"/>
      <c r="F44" s="51"/>
    </row>
    <row r="45" spans="1:6">
      <c r="A45" s="25"/>
      <c r="B45" s="34"/>
      <c r="C45" s="25"/>
      <c r="D45" s="50"/>
      <c r="E45" s="25"/>
      <c r="F45" s="51"/>
    </row>
    <row r="46" spans="1:6">
      <c r="A46" s="25"/>
      <c r="B46" s="34"/>
      <c r="C46" s="25"/>
      <c r="D46" s="50"/>
      <c r="E46" s="25"/>
      <c r="F46" s="51"/>
    </row>
    <row r="47" spans="1:6">
      <c r="A47" s="25"/>
      <c r="B47" s="34"/>
      <c r="C47" s="25"/>
      <c r="D47" s="50"/>
      <c r="E47" s="25"/>
      <c r="F47" s="51"/>
    </row>
    <row r="48" spans="1:6">
      <c r="A48" s="25"/>
      <c r="B48" s="34"/>
      <c r="C48" s="25"/>
      <c r="D48" s="50"/>
      <c r="E48" s="25"/>
      <c r="F48" s="51"/>
    </row>
    <row r="49" spans="1:6">
      <c r="A49" s="25"/>
      <c r="B49" s="34"/>
      <c r="C49" s="25"/>
      <c r="D49" s="50"/>
      <c r="E49" s="25"/>
      <c r="F49" s="51"/>
    </row>
    <row r="50" spans="1:6">
      <c r="A50" s="25"/>
      <c r="B50" s="34"/>
      <c r="C50" s="25"/>
      <c r="D50" s="50"/>
      <c r="E50" s="25"/>
      <c r="F50" s="51"/>
    </row>
    <row r="51" spans="1:6">
      <c r="A51" s="25"/>
      <c r="B51" s="34"/>
      <c r="C51" s="25"/>
      <c r="D51" s="50"/>
      <c r="E51" s="25"/>
      <c r="F51" s="51"/>
    </row>
    <row r="52" spans="1:6">
      <c r="A52" s="25"/>
      <c r="B52" s="34"/>
      <c r="C52" s="25"/>
      <c r="D52" s="50"/>
      <c r="E52" s="25"/>
      <c r="F52" s="51"/>
    </row>
    <row r="53" spans="1:6">
      <c r="A53" s="25"/>
      <c r="B53" s="34"/>
      <c r="C53" s="25"/>
      <c r="D53" s="50"/>
      <c r="E53" s="25"/>
      <c r="F53" s="51"/>
    </row>
    <row r="54" spans="1:6">
      <c r="A54" s="25"/>
      <c r="B54" s="34"/>
      <c r="C54" s="25"/>
      <c r="D54" s="50"/>
      <c r="E54" s="25"/>
      <c r="F54" s="51"/>
    </row>
    <row r="55" spans="1:6">
      <c r="A55" s="25"/>
      <c r="B55" s="34"/>
      <c r="C55" s="25"/>
      <c r="D55" s="50"/>
      <c r="E55" s="25"/>
      <c r="F55" s="51"/>
    </row>
    <row r="56" spans="1:6">
      <c r="A56" s="25"/>
      <c r="B56" s="34"/>
      <c r="C56" s="25"/>
      <c r="D56" s="50"/>
      <c r="E56" s="25"/>
      <c r="F56" s="51"/>
    </row>
    <row r="57" spans="1:6">
      <c r="A57" s="25"/>
      <c r="B57" s="34"/>
      <c r="C57" s="25"/>
      <c r="D57" s="50"/>
      <c r="E57" s="25"/>
      <c r="F57" s="51"/>
    </row>
    <row r="58" spans="1:6">
      <c r="A58" s="25"/>
      <c r="B58" s="34"/>
      <c r="C58" s="25"/>
      <c r="D58" s="50"/>
      <c r="E58" s="25"/>
      <c r="F58" s="51"/>
    </row>
    <row r="59" spans="1:6">
      <c r="A59" s="25"/>
      <c r="B59" s="34"/>
      <c r="C59" s="25"/>
      <c r="D59" s="50"/>
      <c r="E59" s="25"/>
      <c r="F59" s="51"/>
    </row>
    <row r="60" spans="1:6">
      <c r="A60" s="25"/>
      <c r="B60" s="34"/>
      <c r="C60" s="25"/>
      <c r="D60" s="50"/>
      <c r="E60" s="25"/>
      <c r="F60" s="51"/>
    </row>
    <row r="61" spans="1:6">
      <c r="A61" s="25"/>
      <c r="B61" s="34"/>
      <c r="C61" s="25"/>
      <c r="D61" s="50"/>
      <c r="E61" s="25"/>
      <c r="F61" s="51"/>
    </row>
    <row r="62" spans="1:6">
      <c r="A62" s="25"/>
      <c r="B62" s="34"/>
      <c r="C62" s="25"/>
      <c r="D62" s="50"/>
      <c r="E62" s="25"/>
      <c r="F62" s="51"/>
    </row>
    <row r="63" spans="1:6">
      <c r="A63" s="25"/>
      <c r="B63" s="34"/>
      <c r="C63" s="25"/>
      <c r="D63" s="50"/>
      <c r="E63" s="25"/>
      <c r="F63" s="51"/>
    </row>
    <row r="64" spans="1:6">
      <c r="A64" s="25"/>
      <c r="B64" s="34"/>
      <c r="C64" s="25"/>
      <c r="D64" s="50"/>
      <c r="E64" s="25"/>
      <c r="F64" s="51"/>
    </row>
    <row r="65" spans="1:6">
      <c r="A65" s="25"/>
      <c r="B65" s="34"/>
      <c r="C65" s="25"/>
      <c r="D65" s="50"/>
      <c r="E65" s="25"/>
      <c r="F65" s="51"/>
    </row>
    <row r="66" spans="1:6">
      <c r="A66" s="25"/>
      <c r="B66" s="34"/>
      <c r="C66" s="25"/>
      <c r="D66" s="50"/>
      <c r="E66" s="25"/>
      <c r="F66" s="51"/>
    </row>
    <row r="67" spans="1:6">
      <c r="A67" s="25"/>
      <c r="B67" s="34"/>
      <c r="C67" s="25"/>
      <c r="D67" s="50"/>
      <c r="E67" s="25"/>
      <c r="F67" s="51"/>
    </row>
    <row r="68" spans="1:6">
      <c r="A68" s="25"/>
      <c r="B68" s="34"/>
      <c r="C68" s="25"/>
      <c r="D68" s="50"/>
      <c r="E68" s="25"/>
      <c r="F68" s="51"/>
    </row>
    <row r="69" spans="1:6">
      <c r="A69" s="25"/>
      <c r="B69" s="34"/>
      <c r="C69" s="25"/>
      <c r="D69" s="50"/>
      <c r="E69" s="25"/>
      <c r="F69" s="51"/>
    </row>
    <row r="70" spans="1:6">
      <c r="A70" s="25"/>
      <c r="B70" s="34"/>
      <c r="C70" s="25"/>
      <c r="D70" s="50"/>
      <c r="E70" s="25"/>
      <c r="F70" s="51"/>
    </row>
    <row r="71" spans="1:6">
      <c r="A71" s="25"/>
      <c r="B71" s="34"/>
      <c r="C71" s="51"/>
      <c r="D71" s="50"/>
      <c r="E71" s="25"/>
      <c r="F71" s="51"/>
    </row>
    <row r="72" spans="1:6" s="25" customFormat="1">
      <c r="B72" s="34"/>
      <c r="D72" s="50"/>
      <c r="E72" s="52"/>
      <c r="F72" s="51"/>
    </row>
    <row r="73" spans="1:6" s="25" customFormat="1">
      <c r="B73" s="34"/>
      <c r="D73" s="50"/>
      <c r="F73" s="51"/>
    </row>
    <row r="74" spans="1:6" s="25" customFormat="1">
      <c r="B74" s="34"/>
      <c r="D74" s="50"/>
      <c r="F74" s="51"/>
    </row>
    <row r="75" spans="1:6" s="25" customFormat="1">
      <c r="B75" s="34"/>
      <c r="D75" s="50"/>
      <c r="F75" s="51"/>
    </row>
    <row r="76" spans="1:6" s="25" customFormat="1">
      <c r="B76" s="34"/>
      <c r="D76" s="50"/>
      <c r="F76" s="51"/>
    </row>
  </sheetData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"/>
  <sheetViews>
    <sheetView workbookViewId="0">
      <selection activeCell="P27" sqref="P27"/>
    </sheetView>
  </sheetViews>
  <sheetFormatPr defaultColWidth="8.875" defaultRowHeight="16.5"/>
  <cols>
    <col min="1" max="1" width="20.25" style="2" bestFit="1" customWidth="1"/>
    <col min="2" max="2" width="11.5" style="2" customWidth="1"/>
    <col min="3" max="3" width="10.5" style="2" bestFit="1" customWidth="1"/>
    <col min="4" max="4" width="15.375" style="2" bestFit="1" customWidth="1"/>
    <col min="5" max="5" width="8.875" style="2"/>
    <col min="6" max="6" width="13" style="35" customWidth="1"/>
    <col min="7" max="16384" width="8.875" style="2"/>
  </cols>
  <sheetData>
    <row r="1" spans="1:6">
      <c r="A1" s="1" t="s">
        <v>38</v>
      </c>
      <c r="B1" s="1">
        <v>100000</v>
      </c>
    </row>
    <row r="2" spans="1:6">
      <c r="A2" s="1" t="s">
        <v>39</v>
      </c>
      <c r="B2" s="3">
        <v>0.1055</v>
      </c>
    </row>
    <row r="3" spans="1:6">
      <c r="A3" s="1" t="s">
        <v>40</v>
      </c>
      <c r="B3" s="1">
        <f>B1*2%</f>
        <v>2000</v>
      </c>
    </row>
    <row r="4" spans="1:6">
      <c r="A4" s="1" t="s">
        <v>41</v>
      </c>
      <c r="B4" s="1">
        <v>0</v>
      </c>
    </row>
    <row r="5" spans="1:6">
      <c r="A5" s="1" t="s">
        <v>42</v>
      </c>
      <c r="B5" s="18" t="s">
        <v>50</v>
      </c>
    </row>
    <row r="6" spans="1:6">
      <c r="A6" s="1" t="s">
        <v>43</v>
      </c>
      <c r="B6" s="36">
        <f>SUM(E12:E35)</f>
        <v>11358</v>
      </c>
    </row>
    <row r="7" spans="1:6">
      <c r="A7" s="1" t="s">
        <v>7</v>
      </c>
      <c r="B7" s="37">
        <f>SUM(D12:D35)</f>
        <v>111316.13849551062</v>
      </c>
    </row>
    <row r="9" spans="1:6" ht="17.25" thickBot="1">
      <c r="D9" s="78"/>
      <c r="E9" s="6"/>
    </row>
    <row r="10" spans="1:6" ht="17.25" thickBot="1">
      <c r="A10" s="38" t="s">
        <v>44</v>
      </c>
      <c r="B10" s="39" t="s">
        <v>45</v>
      </c>
      <c r="C10" s="40" t="s">
        <v>38</v>
      </c>
      <c r="D10" s="94" t="s">
        <v>46</v>
      </c>
      <c r="E10" s="42" t="s">
        <v>47</v>
      </c>
      <c r="F10" s="43" t="s">
        <v>48</v>
      </c>
    </row>
    <row r="11" spans="1:6">
      <c r="A11" s="44" t="s">
        <v>49</v>
      </c>
      <c r="B11" s="14">
        <v>40551</v>
      </c>
      <c r="C11" s="8">
        <v>100000</v>
      </c>
      <c r="D11" s="8"/>
      <c r="E11" s="8"/>
      <c r="F11" s="45"/>
    </row>
    <row r="12" spans="1:6">
      <c r="A12" s="9">
        <v>1</v>
      </c>
      <c r="B12" s="14">
        <v>40582</v>
      </c>
      <c r="C12" s="46">
        <f t="shared" ref="C12:C34" si="0">ROUND(C11-F12,0)</f>
        <v>96239</v>
      </c>
      <c r="D12" s="47">
        <f t="shared" ref="D12:D34" si="1">PMT($B$2/12,24,-$C$11)</f>
        <v>4639.9190650222008</v>
      </c>
      <c r="E12" s="11">
        <f t="shared" ref="E12:E35" si="2">ROUND(C11*$B$2/12,0)</f>
        <v>879</v>
      </c>
      <c r="F12" s="46">
        <f t="shared" ref="F12:F35" si="3">D12-E12</f>
        <v>3760.9190650222008</v>
      </c>
    </row>
    <row r="13" spans="1:6">
      <c r="A13" s="9">
        <v>2</v>
      </c>
      <c r="B13" s="14">
        <v>40610</v>
      </c>
      <c r="C13" s="46">
        <f t="shared" si="0"/>
        <v>92445</v>
      </c>
      <c r="D13" s="47">
        <f t="shared" si="1"/>
        <v>4639.9190650222008</v>
      </c>
      <c r="E13" s="11">
        <f t="shared" si="2"/>
        <v>846</v>
      </c>
      <c r="F13" s="46">
        <f t="shared" si="3"/>
        <v>3793.9190650222008</v>
      </c>
    </row>
    <row r="14" spans="1:6">
      <c r="A14" s="9">
        <v>3</v>
      </c>
      <c r="B14" s="14">
        <v>40641</v>
      </c>
      <c r="C14" s="46">
        <f t="shared" si="0"/>
        <v>88618</v>
      </c>
      <c r="D14" s="47">
        <f t="shared" si="1"/>
        <v>4639.9190650222008</v>
      </c>
      <c r="E14" s="11">
        <f t="shared" si="2"/>
        <v>813</v>
      </c>
      <c r="F14" s="46">
        <f t="shared" si="3"/>
        <v>3826.9190650222008</v>
      </c>
    </row>
    <row r="15" spans="1:6">
      <c r="A15" s="9">
        <v>4</v>
      </c>
      <c r="B15" s="14">
        <v>40671</v>
      </c>
      <c r="C15" s="46">
        <f t="shared" si="0"/>
        <v>84757</v>
      </c>
      <c r="D15" s="47">
        <f t="shared" si="1"/>
        <v>4639.9190650222008</v>
      </c>
      <c r="E15" s="11">
        <f t="shared" si="2"/>
        <v>779</v>
      </c>
      <c r="F15" s="46">
        <f t="shared" si="3"/>
        <v>3860.9190650222008</v>
      </c>
    </row>
    <row r="16" spans="1:6">
      <c r="A16" s="9">
        <v>5</v>
      </c>
      <c r="B16" s="14">
        <v>40702</v>
      </c>
      <c r="C16" s="46">
        <f t="shared" si="0"/>
        <v>80862</v>
      </c>
      <c r="D16" s="47">
        <f t="shared" si="1"/>
        <v>4639.9190650222008</v>
      </c>
      <c r="E16" s="11">
        <f t="shared" si="2"/>
        <v>745</v>
      </c>
      <c r="F16" s="46">
        <f t="shared" si="3"/>
        <v>3894.9190650222008</v>
      </c>
    </row>
    <row r="17" spans="1:6">
      <c r="A17" s="9">
        <v>6</v>
      </c>
      <c r="B17" s="14">
        <v>40732</v>
      </c>
      <c r="C17" s="46">
        <f t="shared" si="0"/>
        <v>76933</v>
      </c>
      <c r="D17" s="47">
        <f t="shared" si="1"/>
        <v>4639.9190650222008</v>
      </c>
      <c r="E17" s="11">
        <f t="shared" si="2"/>
        <v>711</v>
      </c>
      <c r="F17" s="46">
        <f t="shared" si="3"/>
        <v>3928.9190650222008</v>
      </c>
    </row>
    <row r="18" spans="1:6">
      <c r="A18" s="9">
        <v>7</v>
      </c>
      <c r="B18" s="14">
        <v>40763</v>
      </c>
      <c r="C18" s="46">
        <f t="shared" si="0"/>
        <v>72969</v>
      </c>
      <c r="D18" s="47">
        <f t="shared" si="1"/>
        <v>4639.9190650222008</v>
      </c>
      <c r="E18" s="11">
        <f t="shared" si="2"/>
        <v>676</v>
      </c>
      <c r="F18" s="46">
        <f t="shared" si="3"/>
        <v>3963.9190650222008</v>
      </c>
    </row>
    <row r="19" spans="1:6">
      <c r="A19" s="9">
        <v>8</v>
      </c>
      <c r="B19" s="14">
        <v>40794</v>
      </c>
      <c r="C19" s="46">
        <f t="shared" si="0"/>
        <v>68971</v>
      </c>
      <c r="D19" s="47">
        <f t="shared" si="1"/>
        <v>4639.9190650222008</v>
      </c>
      <c r="E19" s="11">
        <f t="shared" si="2"/>
        <v>642</v>
      </c>
      <c r="F19" s="46">
        <f t="shared" si="3"/>
        <v>3997.9190650222008</v>
      </c>
    </row>
    <row r="20" spans="1:6">
      <c r="A20" s="9">
        <v>9</v>
      </c>
      <c r="B20" s="14">
        <v>40824</v>
      </c>
      <c r="C20" s="46">
        <f t="shared" si="0"/>
        <v>64937</v>
      </c>
      <c r="D20" s="47">
        <f t="shared" si="1"/>
        <v>4639.9190650222008</v>
      </c>
      <c r="E20" s="11">
        <f t="shared" si="2"/>
        <v>606</v>
      </c>
      <c r="F20" s="46">
        <f t="shared" si="3"/>
        <v>4033.9190650222008</v>
      </c>
    </row>
    <row r="21" spans="1:6">
      <c r="A21" s="9">
        <v>10</v>
      </c>
      <c r="B21" s="14">
        <v>40855</v>
      </c>
      <c r="C21" s="46">
        <f t="shared" si="0"/>
        <v>60868</v>
      </c>
      <c r="D21" s="47">
        <f t="shared" si="1"/>
        <v>4639.9190650222008</v>
      </c>
      <c r="E21" s="11">
        <f t="shared" si="2"/>
        <v>571</v>
      </c>
      <c r="F21" s="46">
        <f t="shared" si="3"/>
        <v>4068.9190650222008</v>
      </c>
    </row>
    <row r="22" spans="1:6">
      <c r="A22" s="9">
        <v>11</v>
      </c>
      <c r="B22" s="14">
        <v>40885</v>
      </c>
      <c r="C22" s="46">
        <f t="shared" si="0"/>
        <v>56763</v>
      </c>
      <c r="D22" s="47">
        <f t="shared" si="1"/>
        <v>4639.9190650222008</v>
      </c>
      <c r="E22" s="11">
        <f t="shared" si="2"/>
        <v>535</v>
      </c>
      <c r="F22" s="46">
        <f t="shared" si="3"/>
        <v>4104.9190650222008</v>
      </c>
    </row>
    <row r="23" spans="1:6">
      <c r="A23" s="9">
        <v>12</v>
      </c>
      <c r="B23" s="14">
        <v>40916</v>
      </c>
      <c r="C23" s="46">
        <f t="shared" si="0"/>
        <v>52622</v>
      </c>
      <c r="D23" s="47">
        <f t="shared" si="1"/>
        <v>4639.9190650222008</v>
      </c>
      <c r="E23" s="11">
        <f t="shared" si="2"/>
        <v>499</v>
      </c>
      <c r="F23" s="46">
        <f t="shared" si="3"/>
        <v>4140.9190650222008</v>
      </c>
    </row>
    <row r="24" spans="1:6">
      <c r="A24" s="9">
        <v>13</v>
      </c>
      <c r="B24" s="14">
        <v>40947</v>
      </c>
      <c r="C24" s="46">
        <f t="shared" si="0"/>
        <v>48445</v>
      </c>
      <c r="D24" s="47">
        <f t="shared" si="1"/>
        <v>4639.9190650222008</v>
      </c>
      <c r="E24" s="11">
        <f t="shared" si="2"/>
        <v>463</v>
      </c>
      <c r="F24" s="46">
        <f t="shared" si="3"/>
        <v>4176.9190650222008</v>
      </c>
    </row>
    <row r="25" spans="1:6">
      <c r="A25" s="9">
        <v>14</v>
      </c>
      <c r="B25" s="14">
        <v>40976</v>
      </c>
      <c r="C25" s="46">
        <f t="shared" si="0"/>
        <v>44231</v>
      </c>
      <c r="D25" s="47">
        <f t="shared" si="1"/>
        <v>4639.9190650222008</v>
      </c>
      <c r="E25" s="11">
        <f t="shared" si="2"/>
        <v>426</v>
      </c>
      <c r="F25" s="46">
        <f t="shared" si="3"/>
        <v>4213.9190650222008</v>
      </c>
    </row>
    <row r="26" spans="1:6">
      <c r="A26" s="9">
        <v>15</v>
      </c>
      <c r="B26" s="14">
        <v>41007</v>
      </c>
      <c r="C26" s="46">
        <f t="shared" si="0"/>
        <v>39980</v>
      </c>
      <c r="D26" s="47">
        <f t="shared" si="1"/>
        <v>4639.9190650222008</v>
      </c>
      <c r="E26" s="11">
        <f t="shared" si="2"/>
        <v>389</v>
      </c>
      <c r="F26" s="46">
        <f t="shared" si="3"/>
        <v>4250.9190650222008</v>
      </c>
    </row>
    <row r="27" spans="1:6">
      <c r="A27" s="9">
        <v>16</v>
      </c>
      <c r="B27" s="14">
        <v>41037</v>
      </c>
      <c r="C27" s="46">
        <f t="shared" si="0"/>
        <v>35691</v>
      </c>
      <c r="D27" s="47">
        <f t="shared" si="1"/>
        <v>4639.9190650222008</v>
      </c>
      <c r="E27" s="11">
        <f t="shared" si="2"/>
        <v>351</v>
      </c>
      <c r="F27" s="46">
        <f t="shared" si="3"/>
        <v>4288.9190650222008</v>
      </c>
    </row>
    <row r="28" spans="1:6">
      <c r="A28" s="9">
        <v>17</v>
      </c>
      <c r="B28" s="14">
        <v>41068</v>
      </c>
      <c r="C28" s="46">
        <f t="shared" si="0"/>
        <v>31365</v>
      </c>
      <c r="D28" s="47">
        <f t="shared" si="1"/>
        <v>4639.9190650222008</v>
      </c>
      <c r="E28" s="11">
        <f t="shared" si="2"/>
        <v>314</v>
      </c>
      <c r="F28" s="46">
        <f t="shared" si="3"/>
        <v>4325.9190650222008</v>
      </c>
    </row>
    <row r="29" spans="1:6">
      <c r="A29" s="9">
        <v>18</v>
      </c>
      <c r="B29" s="14">
        <v>41098</v>
      </c>
      <c r="C29" s="46">
        <f t="shared" si="0"/>
        <v>27001</v>
      </c>
      <c r="D29" s="47">
        <f t="shared" si="1"/>
        <v>4639.9190650222008</v>
      </c>
      <c r="E29" s="11">
        <f t="shared" si="2"/>
        <v>276</v>
      </c>
      <c r="F29" s="46">
        <f t="shared" si="3"/>
        <v>4363.9190650222008</v>
      </c>
    </row>
    <row r="30" spans="1:6">
      <c r="A30" s="9">
        <v>19</v>
      </c>
      <c r="B30" s="14">
        <v>41129</v>
      </c>
      <c r="C30" s="46">
        <f t="shared" si="0"/>
        <v>22598</v>
      </c>
      <c r="D30" s="47">
        <f t="shared" si="1"/>
        <v>4639.9190650222008</v>
      </c>
      <c r="E30" s="11">
        <f t="shared" si="2"/>
        <v>237</v>
      </c>
      <c r="F30" s="46">
        <f t="shared" si="3"/>
        <v>4402.9190650222008</v>
      </c>
    </row>
    <row r="31" spans="1:6">
      <c r="A31" s="9">
        <v>20</v>
      </c>
      <c r="B31" s="14">
        <v>41160</v>
      </c>
      <c r="C31" s="46">
        <f t="shared" si="0"/>
        <v>18157</v>
      </c>
      <c r="D31" s="47">
        <f t="shared" si="1"/>
        <v>4639.9190650222008</v>
      </c>
      <c r="E31" s="11">
        <f t="shared" si="2"/>
        <v>199</v>
      </c>
      <c r="F31" s="46">
        <f t="shared" si="3"/>
        <v>4440.9190650222008</v>
      </c>
    </row>
    <row r="32" spans="1:6">
      <c r="A32" s="9">
        <v>21</v>
      </c>
      <c r="B32" s="14">
        <v>41190</v>
      </c>
      <c r="C32" s="46">
        <f t="shared" si="0"/>
        <v>13677</v>
      </c>
      <c r="D32" s="47">
        <f t="shared" si="1"/>
        <v>4639.9190650222008</v>
      </c>
      <c r="E32" s="11">
        <f t="shared" si="2"/>
        <v>160</v>
      </c>
      <c r="F32" s="46">
        <f t="shared" si="3"/>
        <v>4479.9190650222008</v>
      </c>
    </row>
    <row r="33" spans="1:6">
      <c r="A33" s="9">
        <v>22</v>
      </c>
      <c r="B33" s="14">
        <v>41221</v>
      </c>
      <c r="C33" s="46">
        <f t="shared" si="0"/>
        <v>9157</v>
      </c>
      <c r="D33" s="47">
        <f t="shared" si="1"/>
        <v>4639.9190650222008</v>
      </c>
      <c r="E33" s="11">
        <f t="shared" si="2"/>
        <v>120</v>
      </c>
      <c r="F33" s="46">
        <f t="shared" si="3"/>
        <v>4519.9190650222008</v>
      </c>
    </row>
    <row r="34" spans="1:6">
      <c r="A34" s="9">
        <v>23</v>
      </c>
      <c r="B34" s="14">
        <v>41251</v>
      </c>
      <c r="C34" s="46">
        <f t="shared" si="0"/>
        <v>4598</v>
      </c>
      <c r="D34" s="47">
        <f t="shared" si="1"/>
        <v>4639.9190650222008</v>
      </c>
      <c r="E34" s="11">
        <f t="shared" si="2"/>
        <v>81</v>
      </c>
      <c r="F34" s="46">
        <f t="shared" si="3"/>
        <v>4558.9190650222008</v>
      </c>
    </row>
    <row r="35" spans="1:6">
      <c r="A35" s="9">
        <v>24</v>
      </c>
      <c r="B35" s="14">
        <v>41282</v>
      </c>
      <c r="C35" s="11">
        <v>0</v>
      </c>
      <c r="D35" s="47">
        <v>4598</v>
      </c>
      <c r="E35" s="11">
        <f t="shared" si="2"/>
        <v>40</v>
      </c>
      <c r="F35" s="46">
        <f t="shared" si="3"/>
        <v>4558</v>
      </c>
    </row>
    <row r="36" spans="1:6">
      <c r="A36" s="9"/>
      <c r="B36" s="16"/>
      <c r="C36" s="11"/>
      <c r="D36" s="47"/>
      <c r="E36" s="11"/>
      <c r="F36" s="46"/>
    </row>
    <row r="37" spans="1:6">
      <c r="A37" s="9"/>
      <c r="B37" s="16"/>
      <c r="C37" s="11"/>
      <c r="D37" s="47"/>
      <c r="E37" s="11"/>
      <c r="F37" s="46"/>
    </row>
    <row r="38" spans="1:6">
      <c r="A38" s="9"/>
      <c r="B38" s="16"/>
      <c r="C38" s="11"/>
      <c r="D38" s="47"/>
      <c r="E38" s="11"/>
      <c r="F38" s="46"/>
    </row>
    <row r="39" spans="1:6">
      <c r="A39" s="9"/>
      <c r="B39" s="16"/>
      <c r="C39" s="11"/>
      <c r="D39" s="47"/>
      <c r="E39" s="11"/>
      <c r="F39" s="46"/>
    </row>
    <row r="40" spans="1:6">
      <c r="A40" s="11"/>
      <c r="B40" s="16"/>
      <c r="C40" s="11"/>
      <c r="D40" s="47"/>
      <c r="E40" s="11"/>
      <c r="F40" s="46"/>
    </row>
    <row r="41" spans="1:6">
      <c r="A41" s="25"/>
      <c r="B41" s="34"/>
      <c r="C41" s="25"/>
      <c r="D41" s="50"/>
      <c r="E41" s="25"/>
      <c r="F41" s="51"/>
    </row>
    <row r="42" spans="1:6">
      <c r="A42" s="25"/>
      <c r="B42" s="34"/>
      <c r="C42" s="25"/>
      <c r="D42" s="50"/>
      <c r="E42" s="25"/>
      <c r="F42" s="51"/>
    </row>
    <row r="43" spans="1:6">
      <c r="A43" s="25"/>
      <c r="B43" s="34"/>
      <c r="C43" s="25"/>
      <c r="D43" s="50"/>
      <c r="E43" s="25"/>
      <c r="F43" s="51"/>
    </row>
    <row r="44" spans="1:6">
      <c r="A44" s="25"/>
      <c r="B44" s="34"/>
      <c r="C44" s="25"/>
      <c r="D44" s="50"/>
      <c r="E44" s="25"/>
      <c r="F44" s="51"/>
    </row>
    <row r="45" spans="1:6">
      <c r="A45" s="25"/>
      <c r="B45" s="34"/>
      <c r="C45" s="25"/>
      <c r="D45" s="50"/>
      <c r="E45" s="25"/>
      <c r="F45" s="51"/>
    </row>
    <row r="46" spans="1:6">
      <c r="A46" s="25"/>
      <c r="B46" s="34"/>
      <c r="C46" s="25"/>
      <c r="D46" s="50"/>
      <c r="E46" s="25"/>
      <c r="F46" s="51"/>
    </row>
    <row r="47" spans="1:6">
      <c r="A47" s="25"/>
      <c r="B47" s="34"/>
      <c r="C47" s="25"/>
      <c r="D47" s="50"/>
      <c r="E47" s="25"/>
      <c r="F47" s="51"/>
    </row>
    <row r="48" spans="1:6">
      <c r="A48" s="25"/>
      <c r="B48" s="34"/>
      <c r="C48" s="25"/>
      <c r="D48" s="50"/>
      <c r="E48" s="25"/>
      <c r="F48" s="51"/>
    </row>
    <row r="49" spans="1:6">
      <c r="A49" s="25"/>
      <c r="B49" s="34"/>
      <c r="C49" s="25"/>
      <c r="D49" s="50"/>
      <c r="E49" s="25"/>
      <c r="F49" s="51"/>
    </row>
    <row r="50" spans="1:6">
      <c r="A50" s="25"/>
      <c r="B50" s="34"/>
      <c r="C50" s="25"/>
      <c r="D50" s="50"/>
      <c r="E50" s="25"/>
      <c r="F50" s="51"/>
    </row>
    <row r="51" spans="1:6">
      <c r="A51" s="25"/>
      <c r="B51" s="34"/>
      <c r="C51" s="25"/>
      <c r="D51" s="50"/>
      <c r="E51" s="25"/>
      <c r="F51" s="51"/>
    </row>
    <row r="52" spans="1:6">
      <c r="A52" s="25"/>
      <c r="B52" s="34"/>
      <c r="C52" s="25"/>
      <c r="D52" s="50"/>
      <c r="E52" s="25"/>
      <c r="F52" s="51"/>
    </row>
    <row r="53" spans="1:6">
      <c r="A53" s="25"/>
      <c r="B53" s="34"/>
      <c r="C53" s="25"/>
      <c r="D53" s="50"/>
      <c r="E53" s="25"/>
      <c r="F53" s="51"/>
    </row>
    <row r="54" spans="1:6">
      <c r="A54" s="25"/>
      <c r="B54" s="34"/>
      <c r="C54" s="25"/>
      <c r="D54" s="50"/>
      <c r="E54" s="25"/>
      <c r="F54" s="51"/>
    </row>
    <row r="55" spans="1:6">
      <c r="A55" s="25"/>
      <c r="B55" s="34"/>
      <c r="C55" s="25"/>
      <c r="D55" s="50"/>
      <c r="E55" s="25"/>
      <c r="F55" s="51"/>
    </row>
    <row r="56" spans="1:6">
      <c r="A56" s="25"/>
      <c r="B56" s="34"/>
      <c r="C56" s="25"/>
      <c r="D56" s="50"/>
      <c r="E56" s="25"/>
      <c r="F56" s="51"/>
    </row>
    <row r="57" spans="1:6">
      <c r="A57" s="25"/>
      <c r="B57" s="34"/>
      <c r="C57" s="25"/>
      <c r="D57" s="50"/>
      <c r="E57" s="25"/>
      <c r="F57" s="51"/>
    </row>
    <row r="58" spans="1:6">
      <c r="A58" s="25"/>
      <c r="B58" s="34"/>
      <c r="C58" s="25"/>
      <c r="D58" s="50"/>
      <c r="E58" s="25"/>
      <c r="F58" s="51"/>
    </row>
    <row r="59" spans="1:6">
      <c r="A59" s="25"/>
      <c r="B59" s="34"/>
      <c r="C59" s="25"/>
      <c r="D59" s="50"/>
      <c r="E59" s="25"/>
      <c r="F59" s="51"/>
    </row>
    <row r="60" spans="1:6">
      <c r="A60" s="25"/>
      <c r="B60" s="34"/>
      <c r="C60" s="25"/>
      <c r="D60" s="50"/>
      <c r="E60" s="25"/>
      <c r="F60" s="51"/>
    </row>
    <row r="61" spans="1:6">
      <c r="A61" s="25"/>
      <c r="B61" s="34"/>
      <c r="C61" s="25"/>
      <c r="D61" s="50"/>
      <c r="E61" s="25"/>
      <c r="F61" s="51"/>
    </row>
    <row r="62" spans="1:6">
      <c r="A62" s="25"/>
      <c r="B62" s="34"/>
      <c r="C62" s="25"/>
      <c r="D62" s="50"/>
      <c r="E62" s="25"/>
      <c r="F62" s="51"/>
    </row>
    <row r="63" spans="1:6">
      <c r="A63" s="25"/>
      <c r="B63" s="34"/>
      <c r="C63" s="25"/>
      <c r="D63" s="50"/>
      <c r="E63" s="25"/>
      <c r="F63" s="51"/>
    </row>
    <row r="64" spans="1:6">
      <c r="A64" s="25"/>
      <c r="B64" s="34"/>
      <c r="C64" s="25"/>
      <c r="D64" s="50"/>
      <c r="E64" s="25"/>
      <c r="F64" s="51"/>
    </row>
    <row r="65" spans="1:6">
      <c r="A65" s="25"/>
      <c r="B65" s="34"/>
      <c r="C65" s="25"/>
      <c r="D65" s="50"/>
      <c r="E65" s="25"/>
      <c r="F65" s="51"/>
    </row>
    <row r="66" spans="1:6">
      <c r="A66" s="25"/>
      <c r="B66" s="34"/>
      <c r="C66" s="25"/>
      <c r="D66" s="50"/>
      <c r="E66" s="25"/>
      <c r="F66" s="51"/>
    </row>
    <row r="67" spans="1:6">
      <c r="A67" s="25"/>
      <c r="B67" s="34"/>
      <c r="C67" s="25"/>
      <c r="D67" s="50"/>
      <c r="E67" s="25"/>
      <c r="F67" s="51"/>
    </row>
    <row r="68" spans="1:6">
      <c r="A68" s="25"/>
      <c r="B68" s="34"/>
      <c r="C68" s="25"/>
      <c r="D68" s="50"/>
      <c r="E68" s="25"/>
      <c r="F68" s="51"/>
    </row>
    <row r="69" spans="1:6">
      <c r="A69" s="25"/>
      <c r="B69" s="34"/>
      <c r="C69" s="25"/>
      <c r="D69" s="50"/>
      <c r="E69" s="25"/>
      <c r="F69" s="51"/>
    </row>
    <row r="70" spans="1:6">
      <c r="A70" s="25"/>
      <c r="B70" s="34"/>
      <c r="C70" s="25"/>
      <c r="D70" s="50"/>
      <c r="E70" s="25"/>
      <c r="F70" s="51"/>
    </row>
    <row r="71" spans="1:6">
      <c r="A71" s="25"/>
      <c r="B71" s="34"/>
      <c r="C71" s="51"/>
      <c r="D71" s="50"/>
      <c r="E71" s="25"/>
      <c r="F71" s="51"/>
    </row>
    <row r="72" spans="1:6" s="25" customFormat="1">
      <c r="B72" s="34"/>
      <c r="D72" s="50"/>
      <c r="E72" s="52"/>
      <c r="F72" s="51"/>
    </row>
    <row r="73" spans="1:6" s="25" customFormat="1">
      <c r="B73" s="34"/>
      <c r="D73" s="50"/>
      <c r="F73" s="51"/>
    </row>
    <row r="74" spans="1:6" s="25" customFormat="1">
      <c r="B74" s="34"/>
      <c r="D74" s="50"/>
      <c r="F74" s="51"/>
    </row>
    <row r="75" spans="1:6" s="25" customFormat="1">
      <c r="B75" s="34"/>
      <c r="D75" s="50"/>
      <c r="F75" s="51"/>
    </row>
    <row r="76" spans="1:6" s="25" customFormat="1">
      <c r="B76" s="34"/>
      <c r="D76" s="50"/>
      <c r="F76" s="51"/>
    </row>
  </sheetData>
  <phoneticPr fontId="3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8"/>
  <sheetViews>
    <sheetView workbookViewId="0">
      <selection activeCell="B5" sqref="B5"/>
    </sheetView>
  </sheetViews>
  <sheetFormatPr defaultRowHeight="16.5"/>
  <cols>
    <col min="1" max="1" width="19.5" style="4" customWidth="1"/>
    <col min="2" max="2" width="11.25" style="4" customWidth="1"/>
    <col min="3" max="3" width="13.25" style="4" customWidth="1"/>
    <col min="4" max="4" width="11.125" style="4" customWidth="1"/>
    <col min="5" max="16384" width="9" style="4"/>
  </cols>
  <sheetData>
    <row r="1" spans="1:4" ht="18" thickBot="1">
      <c r="A1" s="53"/>
      <c r="B1" s="54" t="s">
        <v>51</v>
      </c>
      <c r="C1" s="55" t="s">
        <v>52</v>
      </c>
      <c r="D1" s="55" t="s">
        <v>53</v>
      </c>
    </row>
    <row r="2" spans="1:4">
      <c r="A2" s="56" t="s">
        <v>38</v>
      </c>
      <c r="B2" s="1">
        <v>100000</v>
      </c>
      <c r="C2" s="1">
        <v>120000</v>
      </c>
      <c r="D2" s="1">
        <v>100000</v>
      </c>
    </row>
    <row r="3" spans="1:4">
      <c r="A3" s="57" t="s">
        <v>39</v>
      </c>
      <c r="B3" s="3">
        <v>0.1825</v>
      </c>
      <c r="C3" s="3"/>
      <c r="D3" s="3">
        <v>0.1055</v>
      </c>
    </row>
    <row r="4" spans="1:4">
      <c r="A4" s="57" t="s">
        <v>40</v>
      </c>
      <c r="B4" s="1">
        <f>B2*3%</f>
        <v>3000</v>
      </c>
      <c r="C4" s="1">
        <f>C2/24</f>
        <v>5000</v>
      </c>
      <c r="D4" s="1">
        <f>D2*2%</f>
        <v>2000</v>
      </c>
    </row>
    <row r="5" spans="1:4">
      <c r="A5" s="57" t="s">
        <v>41</v>
      </c>
      <c r="B5" s="1">
        <v>100</v>
      </c>
      <c r="C5" s="1">
        <f>C2*12%</f>
        <v>14400</v>
      </c>
      <c r="D5" s="1">
        <v>0</v>
      </c>
    </row>
    <row r="6" spans="1:4">
      <c r="A6" s="57" t="s">
        <v>42</v>
      </c>
      <c r="B6" s="18" t="s">
        <v>54</v>
      </c>
      <c r="C6" s="18" t="s">
        <v>55</v>
      </c>
      <c r="D6" s="18" t="s">
        <v>50</v>
      </c>
    </row>
    <row r="7" spans="1:4">
      <c r="A7" s="57" t="s">
        <v>43</v>
      </c>
      <c r="B7" s="1">
        <v>20176</v>
      </c>
      <c r="C7" s="1">
        <v>14400</v>
      </c>
      <c r="D7" s="36">
        <v>11358</v>
      </c>
    </row>
    <row r="8" spans="1:4">
      <c r="A8" s="57" t="s">
        <v>7</v>
      </c>
      <c r="B8" s="4">
        <v>120272</v>
      </c>
      <c r="C8" s="1">
        <v>134400</v>
      </c>
      <c r="D8" s="58">
        <v>111316.13849550998</v>
      </c>
    </row>
  </sheetData>
  <phoneticPr fontId="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6"/>
  <sheetViews>
    <sheetView workbookViewId="0">
      <selection activeCell="I36" sqref="I36"/>
    </sheetView>
  </sheetViews>
  <sheetFormatPr defaultRowHeight="16.5"/>
  <cols>
    <col min="1" max="1" width="10.5" style="63" bestFit="1" customWidth="1"/>
    <col min="2" max="2" width="16.375" style="63" customWidth="1"/>
    <col min="3" max="16384" width="9" style="63"/>
  </cols>
  <sheetData>
    <row r="2" spans="1:1">
      <c r="A2" s="62" t="s">
        <v>56</v>
      </c>
    </row>
    <row r="3" spans="1:1">
      <c r="A3" s="62" t="s">
        <v>57</v>
      </c>
    </row>
    <row r="4" spans="1:1">
      <c r="A4" s="62" t="s">
        <v>58</v>
      </c>
    </row>
    <row r="6" spans="1:1">
      <c r="A6" s="64" t="s">
        <v>59</v>
      </c>
    </row>
  </sheetData>
  <phoneticPr fontId="3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已命名的範圍</vt:lpstr>
      </vt:variant>
      <vt:variant>
        <vt:i4>6</vt:i4>
      </vt:variant>
    </vt:vector>
  </HeadingPairs>
  <TitlesOfParts>
    <vt:vector size="18" baseType="lpstr">
      <vt:lpstr>summary</vt:lpstr>
      <vt:lpstr>現金卡</vt:lpstr>
      <vt:lpstr>現金卡 (round)</vt:lpstr>
      <vt:lpstr>預借現金</vt:lpstr>
      <vt:lpstr>預借現金 (2)</vt:lpstr>
      <vt:lpstr>小額信貸</vt:lpstr>
      <vt:lpstr>小額信貸 (PMT)</vt:lpstr>
      <vt:lpstr>比較</vt:lpstr>
      <vt:lpstr>還款試算</vt:lpstr>
      <vt:lpstr>還款試算 (PMT)</vt:lpstr>
      <vt:lpstr>分析藍本摘要</vt:lpstr>
      <vt:lpstr>分析藍本</vt:lpstr>
      <vt:lpstr>分析藍本!付款期數</vt:lpstr>
      <vt:lpstr>付款期數</vt:lpstr>
      <vt:lpstr>分析藍本!年利率</vt:lpstr>
      <vt:lpstr>年利率</vt:lpstr>
      <vt:lpstr>分析藍本!貸款金額</vt:lpstr>
      <vt:lpstr>貸款金額</vt:lpstr>
    </vt:vector>
  </TitlesOfParts>
  <Company>flag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</dc:creator>
  <cp:lastModifiedBy>nymph</cp:lastModifiedBy>
  <dcterms:created xsi:type="dcterms:W3CDTF">2007-05-20T03:24:27Z</dcterms:created>
  <dcterms:modified xsi:type="dcterms:W3CDTF">2011-08-17T13:18:14Z</dcterms:modified>
</cp:coreProperties>
</file>