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" windowWidth="10485" windowHeight="4770" tabRatio="927" activeTab="8"/>
  </bookViews>
  <sheets>
    <sheet name="本章提偠" sheetId="11" r:id="rId1"/>
    <sheet name="請假記錄" sheetId="12" r:id="rId2"/>
    <sheet name="第一季" sheetId="13" r:id="rId3"/>
    <sheet name="第二季" sheetId="14" r:id="rId4"/>
    <sheet name="第三季" sheetId="15" r:id="rId5"/>
    <sheet name="第四季" sheetId="16" r:id="rId6"/>
    <sheet name="第一季考績" sheetId="1" r:id="rId7"/>
    <sheet name="第二季考績" sheetId="4" r:id="rId8"/>
    <sheet name="第三季考績" sheetId="5" r:id="rId9"/>
    <sheet name="第四季考績" sheetId="6" r:id="rId10"/>
    <sheet name="年度考績" sheetId="8" r:id="rId11"/>
    <sheet name="年度考績 (2)" sheetId="9" r:id="rId12"/>
    <sheet name="年度考績 (3)" sheetId="10" r:id="rId13"/>
  </sheets>
  <externalReferences>
    <externalReference r:id="rId14"/>
    <externalReference r:id="rId15"/>
    <externalReference r:id="rId16"/>
  </externalReferences>
  <definedNames>
    <definedName name="_xlnm._FilterDatabase" localSheetId="1" hidden="1">請假記錄!$A$2:$E$204</definedName>
  </definedNames>
  <calcPr calcId="145621"/>
  <pivotCaches>
    <pivotCache cacheId="14" r:id="rId17"/>
    <pivotCache cacheId="15" r:id="rId18"/>
    <pivotCache cacheId="16" r:id="rId19"/>
    <pivotCache cacheId="17" r:id="rId20"/>
  </pivotCaches>
</workbook>
</file>

<file path=xl/calcChain.xml><?xml version="1.0" encoding="utf-8"?>
<calcChain xmlns="http://schemas.openxmlformats.org/spreadsheetml/2006/main">
  <c r="E115" i="12" l="1"/>
  <c r="E114" i="12"/>
  <c r="E113" i="12"/>
  <c r="E112" i="12"/>
  <c r="E111" i="12"/>
  <c r="E110" i="12"/>
  <c r="E109" i="12"/>
  <c r="E108" i="12"/>
  <c r="E107" i="12"/>
  <c r="E106" i="12"/>
  <c r="E81" i="12"/>
  <c r="E80" i="12"/>
  <c r="E79" i="12"/>
  <c r="E78" i="12"/>
  <c r="E77" i="12"/>
  <c r="E76" i="12"/>
  <c r="E75" i="12"/>
  <c r="E74" i="12"/>
  <c r="E73" i="12"/>
  <c r="E72" i="12"/>
  <c r="E47" i="12"/>
  <c r="E46" i="12"/>
  <c r="E45" i="12"/>
  <c r="E44" i="12"/>
  <c r="E43" i="12"/>
  <c r="E42" i="12"/>
  <c r="E41" i="12"/>
  <c r="E40" i="12"/>
  <c r="E39" i="12"/>
  <c r="E14" i="12"/>
  <c r="E13" i="12"/>
  <c r="E12" i="12"/>
  <c r="E11" i="12"/>
  <c r="E10" i="12"/>
  <c r="E9" i="12"/>
  <c r="E8" i="12"/>
  <c r="E7" i="12"/>
  <c r="E6" i="12"/>
  <c r="E5" i="12"/>
  <c r="E4" i="12"/>
  <c r="E3" i="12"/>
  <c r="D5" i="4"/>
  <c r="D13" i="4"/>
  <c r="D21" i="4"/>
  <c r="D23" i="4"/>
  <c r="D8" i="4"/>
  <c r="D17" i="4"/>
  <c r="D11" i="4"/>
  <c r="D20" i="4"/>
  <c r="D6" i="4"/>
  <c r="D14" i="4"/>
  <c r="D22" i="4"/>
  <c r="D15" i="4"/>
  <c r="D16" i="4"/>
  <c r="D9" i="4"/>
  <c r="D18" i="4"/>
  <c r="D19" i="4"/>
  <c r="D7" i="4"/>
  <c r="D10" i="4"/>
  <c r="D12" i="4"/>
  <c r="D4" i="4"/>
  <c r="D5" i="1"/>
  <c r="D13" i="1"/>
  <c r="D21" i="1"/>
  <c r="D7" i="1"/>
  <c r="D23" i="1"/>
  <c r="D9" i="1"/>
  <c r="D10" i="1"/>
  <c r="D11" i="1"/>
  <c r="D12" i="1"/>
  <c r="D6" i="1"/>
  <c r="D14" i="1"/>
  <c r="D22" i="1"/>
  <c r="D15" i="1"/>
  <c r="D16" i="1"/>
  <c r="D17" i="1"/>
  <c r="D18" i="1"/>
  <c r="D19" i="1"/>
  <c r="D20" i="1"/>
  <c r="D8" i="1"/>
  <c r="D4" i="1"/>
  <c r="C103" i="10" l="1"/>
  <c r="D103" i="10" s="1"/>
  <c r="C102" i="10"/>
  <c r="D102" i="10" s="1"/>
  <c r="C101" i="10"/>
  <c r="D101" i="10" s="1"/>
  <c r="C100" i="10"/>
  <c r="D100" i="10" s="1"/>
  <c r="C98" i="10"/>
  <c r="D98" i="10" s="1"/>
  <c r="C97" i="10"/>
  <c r="D97" i="10" s="1"/>
  <c r="C96" i="10"/>
  <c r="D96" i="10" s="1"/>
  <c r="C95" i="10"/>
  <c r="D95" i="10" s="1"/>
  <c r="C93" i="10"/>
  <c r="D93" i="10" s="1"/>
  <c r="C92" i="10"/>
  <c r="D92" i="10" s="1"/>
  <c r="C91" i="10"/>
  <c r="D91" i="10" s="1"/>
  <c r="C90" i="10"/>
  <c r="D90" i="10" s="1"/>
  <c r="C88" i="10"/>
  <c r="D88" i="10" s="1"/>
  <c r="C87" i="10"/>
  <c r="D87" i="10" s="1"/>
  <c r="C86" i="10"/>
  <c r="D86" i="10" s="1"/>
  <c r="C85" i="10"/>
  <c r="D85" i="10" s="1"/>
  <c r="C83" i="10"/>
  <c r="D83" i="10" s="1"/>
  <c r="C82" i="10"/>
  <c r="D82" i="10" s="1"/>
  <c r="C81" i="10"/>
  <c r="D81" i="10" s="1"/>
  <c r="C80" i="10"/>
  <c r="D80" i="10" s="1"/>
  <c r="C78" i="10"/>
  <c r="D78" i="10" s="1"/>
  <c r="C77" i="10"/>
  <c r="D77" i="10" s="1"/>
  <c r="C76" i="10"/>
  <c r="D76" i="10" s="1"/>
  <c r="C75" i="10"/>
  <c r="D75" i="10" s="1"/>
  <c r="C73" i="10"/>
  <c r="D73" i="10" s="1"/>
  <c r="C72" i="10"/>
  <c r="D72" i="10" s="1"/>
  <c r="C71" i="10"/>
  <c r="D71" i="10" s="1"/>
  <c r="C70" i="10"/>
  <c r="D70" i="10" s="1"/>
  <c r="C68" i="10"/>
  <c r="D68" i="10" s="1"/>
  <c r="C67" i="10"/>
  <c r="D67" i="10" s="1"/>
  <c r="C66" i="10"/>
  <c r="D66" i="10" s="1"/>
  <c r="C65" i="10"/>
  <c r="D65" i="10" s="1"/>
  <c r="C63" i="10"/>
  <c r="D63" i="10" s="1"/>
  <c r="C62" i="10"/>
  <c r="D62" i="10" s="1"/>
  <c r="C61" i="10"/>
  <c r="D61" i="10" s="1"/>
  <c r="C60" i="10"/>
  <c r="D60" i="10" s="1"/>
  <c r="C58" i="10"/>
  <c r="D58" i="10" s="1"/>
  <c r="C57" i="10"/>
  <c r="D57" i="10" s="1"/>
  <c r="C56" i="10"/>
  <c r="D56" i="10" s="1"/>
  <c r="C55" i="10"/>
  <c r="D55" i="10" s="1"/>
  <c r="C53" i="10"/>
  <c r="D53" i="10" s="1"/>
  <c r="C52" i="10"/>
  <c r="D52" i="10" s="1"/>
  <c r="C51" i="10"/>
  <c r="D51" i="10" s="1"/>
  <c r="C50" i="10"/>
  <c r="D50" i="10" s="1"/>
  <c r="C48" i="10"/>
  <c r="D48" i="10" s="1"/>
  <c r="C47" i="10"/>
  <c r="D47" i="10" s="1"/>
  <c r="C46" i="10"/>
  <c r="D46" i="10" s="1"/>
  <c r="C45" i="10"/>
  <c r="D45" i="10" s="1"/>
  <c r="C43" i="10"/>
  <c r="D43" i="10" s="1"/>
  <c r="C42" i="10"/>
  <c r="D42" i="10" s="1"/>
  <c r="C41" i="10"/>
  <c r="D41" i="10" s="1"/>
  <c r="C40" i="10"/>
  <c r="D40" i="10" s="1"/>
  <c r="C38" i="10"/>
  <c r="D38" i="10" s="1"/>
  <c r="C37" i="10"/>
  <c r="D37" i="10" s="1"/>
  <c r="C36" i="10"/>
  <c r="D36" i="10" s="1"/>
  <c r="C35" i="10"/>
  <c r="C33" i="10"/>
  <c r="D33" i="10" s="1"/>
  <c r="C32" i="10"/>
  <c r="D32" i="10" s="1"/>
  <c r="C31" i="10"/>
  <c r="D31" i="10" s="1"/>
  <c r="C30" i="10"/>
  <c r="D30" i="10" s="1"/>
  <c r="C28" i="10"/>
  <c r="D28" i="10" s="1"/>
  <c r="C27" i="10"/>
  <c r="D27" i="10" s="1"/>
  <c r="C26" i="10"/>
  <c r="D26" i="10" s="1"/>
  <c r="C25" i="10"/>
  <c r="D25" i="10" s="1"/>
  <c r="C23" i="10"/>
  <c r="D23" i="10" s="1"/>
  <c r="C22" i="10"/>
  <c r="D22" i="10" s="1"/>
  <c r="C21" i="10"/>
  <c r="D21" i="10" s="1"/>
  <c r="C20" i="10"/>
  <c r="D20" i="10" s="1"/>
  <c r="C18" i="10"/>
  <c r="D18" i="10" s="1"/>
  <c r="C17" i="10"/>
  <c r="D17" i="10" s="1"/>
  <c r="C16" i="10"/>
  <c r="D16" i="10" s="1"/>
  <c r="C15" i="10"/>
  <c r="C13" i="10"/>
  <c r="D13" i="10" s="1"/>
  <c r="C12" i="10"/>
  <c r="D12" i="10" s="1"/>
  <c r="C11" i="10"/>
  <c r="D11" i="10" s="1"/>
  <c r="C10" i="10"/>
  <c r="D10" i="10" s="1"/>
  <c r="C8" i="10"/>
  <c r="C7" i="10"/>
  <c r="C6" i="10"/>
  <c r="C5" i="10"/>
  <c r="C103" i="9"/>
  <c r="C102" i="9"/>
  <c r="C101" i="9"/>
  <c r="C100" i="9"/>
  <c r="C98" i="9"/>
  <c r="C97" i="9"/>
  <c r="C96" i="9"/>
  <c r="C95" i="9"/>
  <c r="C93" i="9"/>
  <c r="C92" i="9"/>
  <c r="C91" i="9"/>
  <c r="C90" i="9"/>
  <c r="C88" i="9"/>
  <c r="C87" i="9"/>
  <c r="C86" i="9"/>
  <c r="C85" i="9"/>
  <c r="C83" i="9"/>
  <c r="C82" i="9"/>
  <c r="C81" i="9"/>
  <c r="C80" i="9"/>
  <c r="C78" i="9"/>
  <c r="C77" i="9"/>
  <c r="C76" i="9"/>
  <c r="C75" i="9"/>
  <c r="C73" i="9"/>
  <c r="C72" i="9"/>
  <c r="C71" i="9"/>
  <c r="C70" i="9"/>
  <c r="C68" i="9"/>
  <c r="C67" i="9"/>
  <c r="C66" i="9"/>
  <c r="C65" i="9"/>
  <c r="C63" i="9"/>
  <c r="C62" i="9"/>
  <c r="C61" i="9"/>
  <c r="C60" i="9"/>
  <c r="C58" i="9"/>
  <c r="C57" i="9"/>
  <c r="C56" i="9"/>
  <c r="C55" i="9"/>
  <c r="C53" i="9"/>
  <c r="C52" i="9"/>
  <c r="C51" i="9"/>
  <c r="C50" i="9"/>
  <c r="C48" i="9"/>
  <c r="C47" i="9"/>
  <c r="C46" i="9"/>
  <c r="C45" i="9"/>
  <c r="C43" i="9"/>
  <c r="C42" i="9"/>
  <c r="C41" i="9"/>
  <c r="C40" i="9"/>
  <c r="C38" i="9"/>
  <c r="C37" i="9"/>
  <c r="C36" i="9"/>
  <c r="C35" i="9"/>
  <c r="C33" i="9"/>
  <c r="C32" i="9"/>
  <c r="C31" i="9"/>
  <c r="C30" i="9"/>
  <c r="C28" i="9"/>
  <c r="C27" i="9"/>
  <c r="C26" i="9"/>
  <c r="C25" i="9"/>
  <c r="C23" i="9"/>
  <c r="C22" i="9"/>
  <c r="C21" i="9"/>
  <c r="C20" i="9"/>
  <c r="C18" i="9"/>
  <c r="C17" i="9"/>
  <c r="C16" i="9"/>
  <c r="C15" i="9"/>
  <c r="C13" i="9"/>
  <c r="C12" i="9"/>
  <c r="C11" i="9"/>
  <c r="C10" i="9"/>
  <c r="C8" i="9"/>
  <c r="C7" i="9"/>
  <c r="C6" i="9"/>
  <c r="C5" i="9"/>
  <c r="C14" i="9" l="1"/>
  <c r="C24" i="9"/>
  <c r="C34" i="9"/>
  <c r="C44" i="9"/>
  <c r="C54" i="9"/>
  <c r="C64" i="9"/>
  <c r="C9" i="9"/>
  <c r="C19" i="9"/>
  <c r="C29" i="9"/>
  <c r="C39" i="9"/>
  <c r="C49" i="9"/>
  <c r="C59" i="9"/>
  <c r="C39" i="10"/>
  <c r="D39" i="10" s="1"/>
  <c r="C74" i="9"/>
  <c r="C84" i="9"/>
  <c r="C94" i="9"/>
  <c r="C104" i="9"/>
  <c r="C19" i="10"/>
  <c r="D19" i="10" s="1"/>
  <c r="C69" i="9"/>
  <c r="C79" i="9"/>
  <c r="C89" i="9"/>
  <c r="C99" i="9"/>
  <c r="C9" i="10"/>
  <c r="D9" i="10" s="1"/>
  <c r="C29" i="10"/>
  <c r="D29" i="10" s="1"/>
  <c r="D15" i="10"/>
  <c r="D35" i="10"/>
  <c r="C79" i="10"/>
  <c r="D79" i="10" s="1"/>
  <c r="C89" i="10"/>
  <c r="D89" i="10" s="1"/>
  <c r="C69" i="10"/>
  <c r="D69" i="10" s="1"/>
  <c r="C49" i="10"/>
  <c r="D49" i="10" s="1"/>
  <c r="C59" i="10"/>
  <c r="D59" i="10" s="1"/>
  <c r="C99" i="10"/>
  <c r="D99" i="10" s="1"/>
  <c r="C84" i="10"/>
  <c r="D84" i="10" s="1"/>
  <c r="C94" i="10"/>
  <c r="D94" i="10" s="1"/>
  <c r="C104" i="10"/>
  <c r="D104" i="10" s="1"/>
  <c r="C14" i="10"/>
  <c r="D14" i="10" s="1"/>
  <c r="C24" i="10"/>
  <c r="D24" i="10" s="1"/>
  <c r="C34" i="10"/>
  <c r="D34" i="10" s="1"/>
  <c r="C44" i="10"/>
  <c r="D44" i="10" s="1"/>
  <c r="C54" i="10"/>
  <c r="D54" i="10" s="1"/>
  <c r="C64" i="10"/>
  <c r="D64" i="10" s="1"/>
  <c r="C74" i="10"/>
  <c r="D74" i="10" s="1"/>
  <c r="D22" i="6"/>
  <c r="D19" i="6"/>
  <c r="D6" i="6"/>
  <c r="D12" i="5"/>
  <c r="D7" i="6"/>
  <c r="D6" i="5"/>
  <c r="D14" i="6"/>
  <c r="D18" i="5"/>
  <c r="D15" i="5"/>
  <c r="D10" i="5"/>
  <c r="D16" i="6"/>
  <c r="D18" i="6"/>
  <c r="D13" i="5"/>
  <c r="D21" i="5"/>
  <c r="D4" i="6"/>
  <c r="D5" i="6"/>
  <c r="D20" i="6"/>
  <c r="D8" i="6"/>
  <c r="D23" i="5"/>
  <c r="D16" i="5"/>
  <c r="D21" i="6"/>
  <c r="D10" i="6"/>
  <c r="D23" i="6"/>
  <c r="D4" i="5"/>
  <c r="D7" i="5"/>
  <c r="D22" i="5"/>
  <c r="D13" i="6"/>
  <c r="D11" i="5"/>
  <c r="D12" i="6"/>
  <c r="D5" i="5"/>
  <c r="D14" i="5"/>
  <c r="D9" i="6"/>
  <c r="D11" i="6"/>
  <c r="D8" i="5"/>
  <c r="D20" i="5"/>
  <c r="D9" i="5"/>
  <c r="D17" i="5"/>
  <c r="D15" i="6"/>
  <c r="D17" i="6"/>
  <c r="D19" i="5"/>
  <c r="E19" i="1" l="1"/>
  <c r="F19" i="1" s="1"/>
  <c r="E4" i="1"/>
  <c r="F4" i="1" s="1"/>
  <c r="E22" i="1"/>
  <c r="F22" i="1" s="1"/>
  <c r="E21" i="1"/>
  <c r="F21" i="1" s="1"/>
  <c r="E5" i="1"/>
  <c r="F5" i="1" s="1"/>
  <c r="E22" i="4"/>
  <c r="F22" i="4" s="1"/>
  <c r="E14" i="4"/>
  <c r="F14" i="4" s="1"/>
  <c r="E6" i="4"/>
  <c r="F6" i="4" s="1"/>
  <c r="E6" i="5"/>
  <c r="F6" i="5" s="1"/>
  <c r="E18" i="6"/>
  <c r="F18" i="6" s="1"/>
  <c r="E10" i="6"/>
  <c r="F10" i="6" s="1"/>
  <c r="E7" i="1"/>
  <c r="F7" i="1" s="1"/>
  <c r="E23" i="4"/>
  <c r="F23" i="4" s="1"/>
  <c r="E15" i="4"/>
  <c r="F15" i="4" s="1"/>
  <c r="E7" i="4"/>
  <c r="F7" i="4" s="1"/>
  <c r="E7" i="5"/>
  <c r="F7" i="5" s="1"/>
  <c r="E19" i="6"/>
  <c r="F19" i="6" s="1"/>
  <c r="E11" i="6"/>
  <c r="F11" i="6" s="1"/>
  <c r="E12" i="5"/>
  <c r="F12" i="5" s="1"/>
  <c r="E18" i="5"/>
  <c r="F18" i="5" s="1"/>
  <c r="E19" i="5"/>
  <c r="F19" i="5" s="1"/>
  <c r="E12" i="1"/>
  <c r="F12" i="1" s="1"/>
  <c r="E18" i="1"/>
  <c r="F18" i="1" s="1"/>
  <c r="E16" i="1"/>
  <c r="F16" i="1" s="1"/>
  <c r="E17" i="1"/>
  <c r="F17" i="1" s="1"/>
  <c r="E14" i="1"/>
  <c r="F14" i="1" s="1"/>
  <c r="E20" i="4"/>
  <c r="F20" i="4" s="1"/>
  <c r="E12" i="4"/>
  <c r="F12" i="4" s="1"/>
  <c r="E4" i="5"/>
  <c r="F4" i="5" s="1"/>
  <c r="E4" i="6"/>
  <c r="F4" i="6" s="1"/>
  <c r="E16" i="6"/>
  <c r="F16" i="6" s="1"/>
  <c r="E8" i="6"/>
  <c r="F8" i="6" s="1"/>
  <c r="E20" i="1"/>
  <c r="F20" i="1" s="1"/>
  <c r="E21" i="4"/>
  <c r="F21" i="4" s="1"/>
  <c r="E13" i="4"/>
  <c r="F13" i="4" s="1"/>
  <c r="E5" i="4"/>
  <c r="F5" i="4" s="1"/>
  <c r="E5" i="5"/>
  <c r="F5" i="5" s="1"/>
  <c r="E17" i="6"/>
  <c r="F17" i="6" s="1"/>
  <c r="E9" i="6"/>
  <c r="F9" i="6" s="1"/>
  <c r="E21" i="5"/>
  <c r="F21" i="5" s="1"/>
  <c r="E16" i="5"/>
  <c r="F16" i="5" s="1"/>
  <c r="E17" i="5"/>
  <c r="F17" i="5" s="1"/>
  <c r="E23" i="1"/>
  <c r="F23" i="1" s="1"/>
  <c r="E13" i="1"/>
  <c r="F13" i="1" s="1"/>
  <c r="E8" i="1"/>
  <c r="F8" i="1" s="1"/>
  <c r="E18" i="4"/>
  <c r="F18" i="4" s="1"/>
  <c r="E10" i="4"/>
  <c r="F10" i="4" s="1"/>
  <c r="E10" i="5"/>
  <c r="F10" i="5" s="1"/>
  <c r="E22" i="6"/>
  <c r="F22" i="6" s="1"/>
  <c r="E14" i="6"/>
  <c r="F14" i="6" s="1"/>
  <c r="E6" i="6"/>
  <c r="F6" i="6" s="1"/>
  <c r="E10" i="1"/>
  <c r="F10" i="1" s="1"/>
  <c r="E19" i="4"/>
  <c r="F19" i="4" s="1"/>
  <c r="E11" i="4"/>
  <c r="F11" i="4" s="1"/>
  <c r="E11" i="5"/>
  <c r="F11" i="5" s="1"/>
  <c r="E23" i="6"/>
  <c r="F23" i="6" s="1"/>
  <c r="E15" i="6"/>
  <c r="F15" i="6" s="1"/>
  <c r="E7" i="6"/>
  <c r="F7" i="6" s="1"/>
  <c r="E22" i="5"/>
  <c r="F22" i="5" s="1"/>
  <c r="E14" i="5"/>
  <c r="F14" i="5" s="1"/>
  <c r="E15" i="5"/>
  <c r="F15" i="5" s="1"/>
  <c r="E15" i="1"/>
  <c r="F15" i="1" s="1"/>
  <c r="E9" i="1"/>
  <c r="F9" i="1" s="1"/>
  <c r="E4" i="4"/>
  <c r="F4" i="4" s="1"/>
  <c r="E16" i="4"/>
  <c r="F16" i="4" s="1"/>
  <c r="E8" i="4"/>
  <c r="F8" i="4" s="1"/>
  <c r="E8" i="5"/>
  <c r="F8" i="5" s="1"/>
  <c r="E20" i="6"/>
  <c r="F20" i="6" s="1"/>
  <c r="E12" i="6"/>
  <c r="F12" i="6" s="1"/>
  <c r="E11" i="1"/>
  <c r="F11" i="1" s="1"/>
  <c r="E6" i="1"/>
  <c r="F6" i="1" s="1"/>
  <c r="E17" i="4"/>
  <c r="F17" i="4" s="1"/>
  <c r="E9" i="4"/>
  <c r="F9" i="4" s="1"/>
  <c r="E9" i="5"/>
  <c r="F9" i="5" s="1"/>
  <c r="E21" i="6"/>
  <c r="F21" i="6" s="1"/>
  <c r="E13" i="6"/>
  <c r="F13" i="6" s="1"/>
  <c r="E5" i="6"/>
  <c r="F5" i="6" s="1"/>
  <c r="E20" i="5"/>
  <c r="F20" i="5" s="1"/>
  <c r="E23" i="5"/>
  <c r="F23" i="5" s="1"/>
  <c r="E13" i="5"/>
  <c r="F13" i="5" s="1"/>
</calcChain>
</file>

<file path=xl/sharedStrings.xml><?xml version="1.0" encoding="utf-8"?>
<sst xmlns="http://schemas.openxmlformats.org/spreadsheetml/2006/main" count="642" uniqueCount="115">
  <si>
    <t>員工第一季考績一覽表</t>
    <phoneticPr fontId="4" type="noConversion"/>
  </si>
  <si>
    <t>員工編號</t>
  </si>
  <si>
    <t>姓名</t>
  </si>
  <si>
    <t>工作表現</t>
    <phoneticPr fontId="4" type="noConversion"/>
  </si>
  <si>
    <t>出勤扣分</t>
    <phoneticPr fontId="4" type="noConversion"/>
  </si>
  <si>
    <t>出勤得分</t>
    <phoneticPr fontId="4" type="noConversion"/>
  </si>
  <si>
    <t>本季考績</t>
    <phoneticPr fontId="4" type="noConversion"/>
  </si>
  <si>
    <t>A5001</t>
  </si>
  <si>
    <t>張清儀</t>
  </si>
  <si>
    <t>A5002</t>
  </si>
  <si>
    <t>李玫陵</t>
  </si>
  <si>
    <t>A5003</t>
  </si>
  <si>
    <t>林飛隆</t>
  </si>
  <si>
    <t>A5004</t>
  </si>
  <si>
    <t>吳佩清</t>
  </si>
  <si>
    <t>A5005</t>
  </si>
  <si>
    <t>周雪華</t>
  </si>
  <si>
    <t>A5006</t>
  </si>
  <si>
    <t>陳佳怡</t>
  </si>
  <si>
    <t>A5007</t>
  </si>
  <si>
    <t>楊海明</t>
  </si>
  <si>
    <t>A5008</t>
  </si>
  <si>
    <t>林波特</t>
  </si>
  <si>
    <t>A5009</t>
  </si>
  <si>
    <t>魏妙麗</t>
  </si>
  <si>
    <t>A5010</t>
  </si>
  <si>
    <t>張榮恩</t>
  </si>
  <si>
    <t>A5011</t>
  </si>
  <si>
    <t>魏斯理</t>
  </si>
  <si>
    <t>A5012</t>
  </si>
  <si>
    <t>翁海格</t>
  </si>
  <si>
    <t>A5013</t>
  </si>
  <si>
    <t>石內埔</t>
  </si>
  <si>
    <t>A5014</t>
  </si>
  <si>
    <t>李路平</t>
  </si>
  <si>
    <t>A5015</t>
  </si>
  <si>
    <t>高爾昇</t>
  </si>
  <si>
    <t>A5016</t>
  </si>
  <si>
    <t>金萊克</t>
  </si>
  <si>
    <t>A5017</t>
  </si>
  <si>
    <t>周思潔</t>
  </si>
  <si>
    <t>A5018</t>
  </si>
  <si>
    <t>候湘儀</t>
  </si>
  <si>
    <t>A5019</t>
  </si>
  <si>
    <t>張欣屏</t>
  </si>
  <si>
    <t>A5020</t>
  </si>
  <si>
    <t>謝佳貞</t>
  </si>
  <si>
    <t>員工第二季考績一覽表</t>
    <phoneticPr fontId="4" type="noConversion"/>
  </si>
  <si>
    <t>員工第三季考績一覽表</t>
    <phoneticPr fontId="4" type="noConversion"/>
  </si>
  <si>
    <t>員工第四季考績一覽表</t>
    <phoneticPr fontId="4" type="noConversion"/>
  </si>
  <si>
    <t>等級與獎金</t>
    <phoneticPr fontId="4" type="noConversion"/>
  </si>
  <si>
    <t>年度考績</t>
    <phoneticPr fontId="4" type="noConversion"/>
  </si>
  <si>
    <t>姓名</t>
    <phoneticPr fontId="4" type="noConversion"/>
  </si>
  <si>
    <t>員工編號</t>
    <phoneticPr fontId="4" type="noConversion"/>
  </si>
  <si>
    <t>員工年度總考績計算</t>
    <phoneticPr fontId="4" type="noConversion"/>
  </si>
  <si>
    <t>員工年度總考績計算</t>
    <phoneticPr fontId="4" type="noConversion"/>
  </si>
  <si>
    <t>員工編號</t>
    <phoneticPr fontId="4" type="noConversion"/>
  </si>
  <si>
    <t>姓名</t>
    <phoneticPr fontId="4" type="noConversion"/>
  </si>
  <si>
    <t>年度考績</t>
    <phoneticPr fontId="4" type="noConversion"/>
  </si>
  <si>
    <t>等級與獎金</t>
    <phoneticPr fontId="4" type="noConversion"/>
  </si>
  <si>
    <t>成績</t>
    <phoneticPr fontId="4" type="noConversion"/>
  </si>
  <si>
    <t>~69</t>
    <phoneticPr fontId="4" type="noConversion"/>
  </si>
  <si>
    <t>丁=無</t>
    <phoneticPr fontId="4" type="noConversion"/>
  </si>
  <si>
    <t>~74</t>
    <phoneticPr fontId="4" type="noConversion"/>
  </si>
  <si>
    <t>丙=0.5個月</t>
    <phoneticPr fontId="4" type="noConversion"/>
  </si>
  <si>
    <t>~79</t>
    <phoneticPr fontId="4" type="noConversion"/>
  </si>
  <si>
    <t>乙=1.5個月</t>
    <phoneticPr fontId="4" type="noConversion"/>
  </si>
  <si>
    <t>~84</t>
    <phoneticPr fontId="4" type="noConversion"/>
  </si>
  <si>
    <t>甲=3個月</t>
    <phoneticPr fontId="4" type="noConversion"/>
  </si>
  <si>
    <t>~100</t>
    <phoneticPr fontId="4" type="noConversion"/>
  </si>
  <si>
    <t>優=4個月</t>
    <phoneticPr fontId="4" type="noConversion"/>
  </si>
  <si>
    <t>o跨活頁簿複製儲存格資料</t>
  </si>
  <si>
    <t>o使用 IF 函數設定條件判斷式</t>
  </si>
  <si>
    <t>o使用 LOOKUP 函數進行查表</t>
  </si>
  <si>
    <t>o使用 RANK.EQ 函數排列名次</t>
  </si>
  <si>
    <t>o使用合併彙算功能計算四季平均考績</t>
  </si>
  <si>
    <t>第一季</t>
    <phoneticPr fontId="4" type="noConversion"/>
  </si>
  <si>
    <t>日期</t>
    <phoneticPr fontId="4" type="noConversion"/>
  </si>
  <si>
    <t>員工編號</t>
    <phoneticPr fontId="4" type="noConversion"/>
  </si>
  <si>
    <t>假別</t>
    <phoneticPr fontId="4" type="noConversion"/>
  </si>
  <si>
    <t>天數</t>
    <phoneticPr fontId="4" type="noConversion"/>
  </si>
  <si>
    <t>扣分</t>
    <phoneticPr fontId="4" type="noConversion"/>
  </si>
  <si>
    <t>A5015</t>
    <phoneticPr fontId="4" type="noConversion"/>
  </si>
  <si>
    <t>病假</t>
  </si>
  <si>
    <t>A5002</t>
    <phoneticPr fontId="4" type="noConversion"/>
  </si>
  <si>
    <t>A5020</t>
    <phoneticPr fontId="4" type="noConversion"/>
  </si>
  <si>
    <t>事假</t>
  </si>
  <si>
    <t>A5016</t>
    <phoneticPr fontId="4" type="noConversion"/>
  </si>
  <si>
    <t>婚假</t>
  </si>
  <si>
    <t>A5011</t>
    <phoneticPr fontId="4" type="noConversion"/>
  </si>
  <si>
    <t>特休假</t>
  </si>
  <si>
    <t>A5019</t>
    <phoneticPr fontId="4" type="noConversion"/>
  </si>
  <si>
    <t>曠職</t>
  </si>
  <si>
    <t>A5017</t>
    <phoneticPr fontId="4" type="noConversion"/>
  </si>
  <si>
    <t>陪產假</t>
  </si>
  <si>
    <t>喪假</t>
  </si>
  <si>
    <t>公假</t>
  </si>
  <si>
    <t>A5006</t>
    <phoneticPr fontId="4" type="noConversion"/>
  </si>
  <si>
    <t>A5009</t>
    <phoneticPr fontId="4" type="noConversion"/>
  </si>
  <si>
    <t>第二季</t>
    <phoneticPr fontId="4" type="noConversion"/>
  </si>
  <si>
    <t>A5013</t>
    <phoneticPr fontId="4" type="noConversion"/>
  </si>
  <si>
    <t>A5012</t>
    <phoneticPr fontId="4" type="noConversion"/>
  </si>
  <si>
    <t>A5004</t>
    <phoneticPr fontId="4" type="noConversion"/>
  </si>
  <si>
    <t>A5001</t>
    <phoneticPr fontId="4" type="noConversion"/>
  </si>
  <si>
    <t>A5018</t>
    <phoneticPr fontId="4" type="noConversion"/>
  </si>
  <si>
    <t>第三季</t>
    <phoneticPr fontId="4" type="noConversion"/>
  </si>
  <si>
    <t>A5010</t>
    <phoneticPr fontId="4" type="noConversion"/>
  </si>
  <si>
    <t>A5007</t>
    <phoneticPr fontId="4" type="noConversion"/>
  </si>
  <si>
    <t>A5008</t>
    <phoneticPr fontId="4" type="noConversion"/>
  </si>
  <si>
    <t>第四季</t>
    <phoneticPr fontId="4" type="noConversion"/>
  </si>
  <si>
    <t>A5014</t>
    <phoneticPr fontId="4" type="noConversion"/>
  </si>
  <si>
    <t>A5003</t>
    <phoneticPr fontId="4" type="noConversion"/>
  </si>
  <si>
    <t>加總 的扣分</t>
  </si>
  <si>
    <t>合計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</si>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</sst>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m&quot;月&quot;d&quot;日&quot;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theme="0"/>
      <name val="新細明體-ExtB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theme="8" tint="-0.249977111117893"/>
      <name val="新細明體"/>
      <family val="1"/>
      <charset val="136"/>
      <scheme val="major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theme="8" tint="-0.249977111117893"/>
      <name val="新細明體"/>
      <family val="1"/>
      <charset val="136"/>
    </font>
    <font>
      <b/>
      <sz val="14"/>
      <color theme="0"/>
      <name val="標楷體"/>
      <family val="4"/>
      <charset val="136"/>
    </font>
    <font>
      <b/>
      <sz val="10"/>
      <name val="新細明體"/>
      <family val="1"/>
      <charset val="136"/>
    </font>
    <font>
      <sz val="11"/>
      <color theme="2" tint="-0.749992370372631"/>
      <name val="新細明體"/>
      <family val="1"/>
      <charset val="136"/>
    </font>
    <font>
      <b/>
      <sz val="14"/>
      <color theme="0"/>
      <name val="新細明體"/>
      <family val="1"/>
      <charset val="136"/>
    </font>
    <font>
      <b/>
      <sz val="10"/>
      <color indexed="43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F8D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92D050"/>
      </bottom>
      <diagonal/>
    </border>
    <border>
      <left/>
      <right/>
      <top style="double">
        <color rgb="FF92D050"/>
      </top>
      <bottom/>
      <diagonal/>
    </border>
    <border>
      <left style="dotted">
        <color theme="0"/>
      </left>
      <right/>
      <top style="double">
        <color rgb="FF92D050"/>
      </top>
      <bottom/>
      <diagonal/>
    </border>
    <border>
      <left style="dotted">
        <color rgb="FF6699FF"/>
      </left>
      <right style="dotted">
        <color rgb="FF6699FF"/>
      </right>
      <top style="dotted">
        <color rgb="FF6699FF"/>
      </top>
      <bottom style="dotted">
        <color rgb="FF6699FF"/>
      </bottom>
      <diagonal/>
    </border>
    <border>
      <left style="dotted">
        <color rgb="FF99CCFF"/>
      </left>
      <right style="dotted">
        <color rgb="FF99CCFF"/>
      </right>
      <top style="dotted">
        <color rgb="FF99CCFF"/>
      </top>
      <bottom style="dotted">
        <color rgb="FF99CCFF"/>
      </bottom>
      <diagonal/>
    </border>
    <border>
      <left style="dotted">
        <color theme="0"/>
      </left>
      <right style="dotted">
        <color theme="0"/>
      </right>
      <top style="double">
        <color rgb="FF92D050"/>
      </top>
      <bottom/>
      <diagonal/>
    </border>
    <border>
      <left/>
      <right style="dotted">
        <color theme="0"/>
      </right>
      <top style="double">
        <color rgb="FF92D050"/>
      </top>
      <bottom/>
      <diagonal/>
    </border>
    <border>
      <left/>
      <right style="dotted">
        <color theme="0"/>
      </right>
      <top/>
      <bottom style="dotted">
        <color rgb="FF99CCFF"/>
      </bottom>
      <diagonal/>
    </border>
    <border>
      <left style="dotted">
        <color theme="0"/>
      </left>
      <right style="dotted">
        <color theme="0"/>
      </right>
      <top/>
      <bottom style="dotted">
        <color rgb="FF99CCFF"/>
      </bottom>
      <diagonal/>
    </border>
    <border>
      <left style="dotted">
        <color theme="0"/>
      </left>
      <right/>
      <top/>
      <bottom style="dotted">
        <color rgb="FF99CCFF"/>
      </bottom>
      <diagonal/>
    </border>
    <border>
      <left/>
      <right/>
      <top/>
      <bottom style="dotted">
        <color rgb="FF99CCFF"/>
      </bottom>
      <diagonal/>
    </border>
    <border>
      <left style="dotted">
        <color theme="6" tint="-0.499984740745262"/>
      </left>
      <right/>
      <top style="dashDot">
        <color rgb="FF92D050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ashDot">
        <color rgb="FF92D050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ashDot">
        <color rgb="FF92D050"/>
      </top>
      <bottom style="dotted">
        <color theme="6" tint="-0.499984740745262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0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/>
      <top style="dotted">
        <color theme="0"/>
      </top>
      <bottom style="dotted">
        <color theme="0"/>
      </bottom>
      <diagonal/>
    </border>
    <border>
      <left/>
      <right style="dotted">
        <color theme="6" tint="-0.499984740745262"/>
      </right>
      <top style="dotted">
        <color theme="0"/>
      </top>
      <bottom style="dotted">
        <color theme="0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0"/>
      </top>
      <bottom/>
      <diagonal/>
    </border>
    <border>
      <left style="dotted">
        <color theme="6" tint="-0.499984740745262"/>
      </left>
      <right/>
      <top/>
      <bottom/>
      <diagonal/>
    </border>
    <border>
      <left style="dotted">
        <color theme="6" tint="-0.499984740745262"/>
      </left>
      <right/>
      <top style="dotted">
        <color theme="0"/>
      </top>
      <bottom/>
      <diagonal/>
    </border>
    <border>
      <left style="dotted">
        <color theme="6" tint="-0.499984740745262"/>
      </left>
      <right/>
      <top style="dotted">
        <color theme="0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0"/>
      </top>
      <bottom style="dotted">
        <color theme="6" tint="-0.499984740745262"/>
      </bottom>
      <diagonal/>
    </border>
    <border>
      <left/>
      <right/>
      <top/>
      <bottom style="double">
        <color rgb="FFFFFF00"/>
      </bottom>
      <diagonal/>
    </border>
    <border>
      <left/>
      <right style="dotted">
        <color theme="0"/>
      </right>
      <top/>
      <bottom style="double">
        <color rgb="FFFFFF00"/>
      </bottom>
      <diagonal/>
    </border>
    <border>
      <left style="dotted">
        <color theme="0"/>
      </left>
      <right style="dotted">
        <color theme="0"/>
      </right>
      <top/>
      <bottom style="double">
        <color rgb="FFFFFF00"/>
      </bottom>
      <diagonal/>
    </border>
    <border>
      <left style="dotted">
        <color theme="0"/>
      </left>
      <right/>
      <top/>
      <bottom/>
      <diagonal/>
    </border>
    <border>
      <left/>
      <right/>
      <top style="double">
        <color rgb="FFFFFF00"/>
      </top>
      <bottom/>
      <diagonal/>
    </border>
    <border>
      <left style="dotted">
        <color theme="0"/>
      </left>
      <right/>
      <top style="double">
        <color rgb="FFFFFF00"/>
      </top>
      <bottom style="double">
        <color rgb="FFFFFF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0" xfId="2">
      <alignment vertical="center"/>
    </xf>
    <xf numFmtId="0" fontId="7" fillId="0" borderId="5" xfId="2" applyBorder="1">
      <alignment vertical="center"/>
    </xf>
    <xf numFmtId="0" fontId="6" fillId="0" borderId="5" xfId="2" applyFont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7" fillId="0" borderId="0" xfId="2" applyFill="1" applyBorder="1">
      <alignment vertical="center"/>
    </xf>
    <xf numFmtId="0" fontId="8" fillId="3" borderId="11" xfId="2" applyFont="1" applyFill="1" applyBorder="1" applyAlignment="1">
      <alignment horizontal="center" vertical="center"/>
    </xf>
    <xf numFmtId="1" fontId="8" fillId="3" borderId="11" xfId="2" applyNumberFormat="1" applyFont="1" applyFill="1" applyBorder="1" applyAlignment="1">
      <alignment horizontal="center" vertical="center"/>
    </xf>
    <xf numFmtId="1" fontId="7" fillId="0" borderId="5" xfId="2" applyNumberFormat="1" applyBorder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1" fillId="7" borderId="15" xfId="0" applyFont="1" applyFill="1" applyBorder="1">
      <alignment vertical="center"/>
    </xf>
    <xf numFmtId="0" fontId="11" fillId="7" borderId="0" xfId="0" applyFont="1" applyFill="1" applyBorder="1">
      <alignment vertical="center"/>
    </xf>
    <xf numFmtId="0" fontId="11" fillId="7" borderId="16" xfId="0" applyFont="1" applyFill="1" applyBorder="1" applyAlignment="1">
      <alignment horizontal="left" vertical="center" indent="1"/>
    </xf>
    <xf numFmtId="0" fontId="11" fillId="7" borderId="17" xfId="0" applyFont="1" applyFill="1" applyBorder="1">
      <alignment vertical="center"/>
    </xf>
    <xf numFmtId="0" fontId="11" fillId="7" borderId="18" xfId="0" applyFont="1" applyFill="1" applyBorder="1">
      <alignment vertical="center"/>
    </xf>
    <xf numFmtId="0" fontId="11" fillId="7" borderId="19" xfId="0" applyFont="1" applyFill="1" applyBorder="1" applyAlignment="1">
      <alignment horizontal="left" vertical="center" indent="1"/>
    </xf>
    <xf numFmtId="0" fontId="11" fillId="7" borderId="20" xfId="0" applyFont="1" applyFill="1" applyBorder="1">
      <alignment vertical="center"/>
    </xf>
    <xf numFmtId="0" fontId="11" fillId="7" borderId="21" xfId="0" applyFont="1" applyFill="1" applyBorder="1">
      <alignment vertical="center"/>
    </xf>
    <xf numFmtId="0" fontId="11" fillId="7" borderId="22" xfId="0" applyFont="1" applyFill="1" applyBorder="1">
      <alignment vertical="center"/>
    </xf>
    <xf numFmtId="0" fontId="11" fillId="7" borderId="23" xfId="0" applyFont="1" applyFill="1" applyBorder="1">
      <alignment vertical="center"/>
    </xf>
    <xf numFmtId="0" fontId="11" fillId="7" borderId="24" xfId="0" applyFont="1" applyFill="1" applyBorder="1" applyAlignment="1">
      <alignment horizontal="left" vertical="center" indent="1"/>
    </xf>
    <xf numFmtId="1" fontId="7" fillId="0" borderId="5" xfId="2" applyNumberFormat="1" applyBorder="1" applyAlignment="1">
      <alignment horizontal="center" vertical="center"/>
    </xf>
    <xf numFmtId="0" fontId="13" fillId="9" borderId="26" xfId="2" applyNumberFormat="1" applyFont="1" applyFill="1" applyBorder="1" applyAlignment="1">
      <alignment horizontal="center" vertical="center"/>
    </xf>
    <xf numFmtId="0" fontId="13" fillId="9" borderId="27" xfId="2" applyFont="1" applyFill="1" applyBorder="1" applyAlignment="1">
      <alignment horizontal="center" vertical="center"/>
    </xf>
    <xf numFmtId="0" fontId="13" fillId="9" borderId="28" xfId="2" applyFont="1" applyFill="1" applyBorder="1" applyAlignment="1">
      <alignment horizontal="center" vertical="center"/>
    </xf>
    <xf numFmtId="176" fontId="7" fillId="0" borderId="0" xfId="2" applyNumberFormat="1" applyBorder="1">
      <alignment vertical="center"/>
    </xf>
    <xf numFmtId="0" fontId="7" fillId="0" borderId="0" xfId="2" applyBorder="1">
      <alignment vertical="center"/>
    </xf>
    <xf numFmtId="0" fontId="7" fillId="0" borderId="29" xfId="2" applyBorder="1">
      <alignment vertical="center"/>
    </xf>
    <xf numFmtId="176" fontId="7" fillId="0" borderId="0" xfId="2" applyNumberFormat="1">
      <alignment vertical="center"/>
    </xf>
    <xf numFmtId="0" fontId="13" fillId="9" borderId="30" xfId="2" applyFont="1" applyFill="1" applyBorder="1" applyAlignment="1">
      <alignment horizontal="center" vertical="center"/>
    </xf>
    <xf numFmtId="0" fontId="7" fillId="0" borderId="0" xfId="2" applyNumberFormat="1">
      <alignment vertical="center"/>
    </xf>
    <xf numFmtId="0" fontId="7" fillId="0" borderId="31" xfId="2" applyBorder="1">
      <alignment vertical="center"/>
    </xf>
    <xf numFmtId="0" fontId="7" fillId="0" borderId="32" xfId="2" applyBorder="1">
      <alignment vertical="center"/>
    </xf>
    <xf numFmtId="0" fontId="7" fillId="0" borderId="32" xfId="2" applyNumberFormat="1" applyBorder="1">
      <alignment vertical="center"/>
    </xf>
    <xf numFmtId="0" fontId="7" fillId="0" borderId="33" xfId="2" applyBorder="1">
      <alignment vertical="center"/>
    </xf>
    <xf numFmtId="0" fontId="7" fillId="0" borderId="34" xfId="2" applyNumberFormat="1" applyBorder="1">
      <alignment vertical="center"/>
    </xf>
    <xf numFmtId="0" fontId="7" fillId="0" borderId="35" xfId="2" applyBorder="1">
      <alignment vertical="center"/>
    </xf>
    <xf numFmtId="0" fontId="7" fillId="0" borderId="36" xfId="2" applyNumberFormat="1" applyBorder="1">
      <alignment vertical="center"/>
    </xf>
    <xf numFmtId="0" fontId="12" fillId="8" borderId="25" xfId="2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</cellXfs>
  <cellStyles count="3">
    <cellStyle name="一般" xfId="0" builtinId="0"/>
    <cellStyle name="一般 2" xfId="2"/>
    <cellStyle name="貨幣" xfId="1" builtinId="4"/>
  </cellStyles>
  <dxfs count="0"/>
  <tableStyles count="0" defaultTableStyle="TableStyleMedium9" defaultPivotStyle="PivotStyleLight16"/>
  <colors>
    <mruColors>
      <color rgb="FF3366FF"/>
      <color rgb="FF3333CC"/>
      <color rgb="FFFF8080"/>
      <color rgb="FF33CCCC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32106</xdr:colOff>
      <xdr:row>13</xdr:row>
      <xdr:rowOff>42811</xdr:rowOff>
    </xdr:from>
    <xdr:to>
      <xdr:col>11</xdr:col>
      <xdr:colOff>434157</xdr:colOff>
      <xdr:row>23</xdr:row>
      <xdr:rowOff>96321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466" y="1273569"/>
          <a:ext cx="5400000" cy="545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96320</xdr:rowOff>
    </xdr:from>
    <xdr:to>
      <xdr:col>11</xdr:col>
      <xdr:colOff>402051</xdr:colOff>
      <xdr:row>83</xdr:row>
      <xdr:rowOff>116519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360" y="2065533"/>
          <a:ext cx="5400000" cy="2727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1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10/Ch10-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10/Ch10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章提偠"/>
      <sheetName val="請假記錄"/>
      <sheetName val="第一季"/>
      <sheetName val="第二季"/>
      <sheetName val="第三季"/>
      <sheetName val="第四季"/>
    </sheetNames>
    <sheetDataSet>
      <sheetData sheetId="0" refreshError="1"/>
      <sheetData sheetId="1" refreshError="1"/>
      <sheetData sheetId="2">
        <row r="1">
          <cell r="A1" t="str">
            <v>加總 的扣分</v>
          </cell>
        </row>
      </sheetData>
      <sheetData sheetId="3">
        <row r="1">
          <cell r="A1" t="str">
            <v>加總 的扣分</v>
          </cell>
        </row>
      </sheetData>
      <sheetData sheetId="4">
        <row r="1">
          <cell r="A1" t="str">
            <v>加總 的扣分</v>
          </cell>
        </row>
      </sheetData>
      <sheetData sheetId="5">
        <row r="1">
          <cell r="A1" t="str">
            <v>加總 的扣分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一季考績"/>
      <sheetName val="第二季考績"/>
      <sheetName val="第三季考績"/>
      <sheetName val="第四季考績"/>
      <sheetName val="年度考績"/>
    </sheetNames>
    <sheetDataSet>
      <sheetData sheetId="0">
        <row r="4">
          <cell r="F4">
            <v>85.600000000000009</v>
          </cell>
        </row>
        <row r="5">
          <cell r="F5">
            <v>78</v>
          </cell>
        </row>
        <row r="6">
          <cell r="F6">
            <v>76.800000000000011</v>
          </cell>
        </row>
        <row r="7">
          <cell r="F7">
            <v>91.2</v>
          </cell>
        </row>
        <row r="8">
          <cell r="F8">
            <v>92</v>
          </cell>
        </row>
        <row r="9">
          <cell r="F9">
            <v>81.599999999999994</v>
          </cell>
        </row>
        <row r="10">
          <cell r="F10">
            <v>75.2</v>
          </cell>
        </row>
        <row r="11">
          <cell r="F11">
            <v>76.800000000000011</v>
          </cell>
        </row>
        <row r="12">
          <cell r="F12">
            <v>88.2</v>
          </cell>
        </row>
        <row r="13">
          <cell r="F13">
            <v>92</v>
          </cell>
        </row>
        <row r="14">
          <cell r="F14">
            <v>85.600000000000009</v>
          </cell>
        </row>
        <row r="15">
          <cell r="F15">
            <v>84.8</v>
          </cell>
        </row>
        <row r="16">
          <cell r="F16">
            <v>79.2</v>
          </cell>
        </row>
        <row r="17">
          <cell r="F17">
            <v>80.800000000000011</v>
          </cell>
        </row>
        <row r="18">
          <cell r="F18">
            <v>79.599999999999994</v>
          </cell>
        </row>
        <row r="19">
          <cell r="F19">
            <v>86.4</v>
          </cell>
        </row>
        <row r="20">
          <cell r="F20">
            <v>84.8</v>
          </cell>
        </row>
        <row r="21">
          <cell r="F21">
            <v>91.2</v>
          </cell>
        </row>
        <row r="22">
          <cell r="F22">
            <v>75.5</v>
          </cell>
        </row>
        <row r="23">
          <cell r="F23">
            <v>76.300000000000011</v>
          </cell>
        </row>
      </sheetData>
      <sheetData sheetId="1">
        <row r="4">
          <cell r="F4">
            <v>84.600000000000009</v>
          </cell>
        </row>
        <row r="5">
          <cell r="F5">
            <v>75.300000000000011</v>
          </cell>
        </row>
        <row r="6">
          <cell r="F6">
            <v>68.800000000000011</v>
          </cell>
        </row>
        <row r="7">
          <cell r="F7">
            <v>83</v>
          </cell>
        </row>
        <row r="8">
          <cell r="F8">
            <v>93.600000000000009</v>
          </cell>
        </row>
        <row r="9">
          <cell r="F9">
            <v>84.8</v>
          </cell>
        </row>
        <row r="10">
          <cell r="F10">
            <v>93.600000000000009</v>
          </cell>
        </row>
        <row r="11">
          <cell r="F11">
            <v>76.800000000000011</v>
          </cell>
        </row>
        <row r="12">
          <cell r="F12">
            <v>80.800000000000011</v>
          </cell>
        </row>
        <row r="13">
          <cell r="F13">
            <v>85.600000000000009</v>
          </cell>
        </row>
        <row r="14">
          <cell r="F14">
            <v>88.8</v>
          </cell>
        </row>
        <row r="15">
          <cell r="F15">
            <v>76.400000000000006</v>
          </cell>
        </row>
        <row r="16">
          <cell r="F16">
            <v>84.8</v>
          </cell>
        </row>
        <row r="17">
          <cell r="F17">
            <v>80</v>
          </cell>
        </row>
        <row r="18">
          <cell r="F18">
            <v>84.8</v>
          </cell>
        </row>
        <row r="19">
          <cell r="F19">
            <v>86.4</v>
          </cell>
        </row>
        <row r="20">
          <cell r="F20">
            <v>68.599999999999994</v>
          </cell>
        </row>
        <row r="21">
          <cell r="F21">
            <v>84.2</v>
          </cell>
        </row>
        <row r="22">
          <cell r="F22">
            <v>79.2</v>
          </cell>
        </row>
        <row r="23">
          <cell r="F23">
            <v>88</v>
          </cell>
        </row>
      </sheetData>
      <sheetData sheetId="2">
        <row r="4">
          <cell r="F4">
            <v>88.8</v>
          </cell>
        </row>
        <row r="5">
          <cell r="F5">
            <v>76.800000000000011</v>
          </cell>
        </row>
        <row r="6">
          <cell r="F6">
            <v>69.599999999999994</v>
          </cell>
        </row>
        <row r="7">
          <cell r="F7">
            <v>84</v>
          </cell>
        </row>
        <row r="8">
          <cell r="F8">
            <v>93.600000000000009</v>
          </cell>
        </row>
        <row r="9">
          <cell r="F9">
            <v>86</v>
          </cell>
        </row>
        <row r="10">
          <cell r="F10">
            <v>68.800000000000011</v>
          </cell>
        </row>
        <row r="11">
          <cell r="F11">
            <v>76.2</v>
          </cell>
        </row>
        <row r="12">
          <cell r="F12">
            <v>85.4</v>
          </cell>
        </row>
        <row r="13">
          <cell r="F13">
            <v>83.3</v>
          </cell>
        </row>
        <row r="14">
          <cell r="F14">
            <v>87.5</v>
          </cell>
        </row>
        <row r="15">
          <cell r="F15">
            <v>76</v>
          </cell>
        </row>
        <row r="16">
          <cell r="F16">
            <v>74</v>
          </cell>
        </row>
        <row r="17">
          <cell r="F17">
            <v>84</v>
          </cell>
        </row>
        <row r="18">
          <cell r="F18">
            <v>91</v>
          </cell>
        </row>
        <row r="19">
          <cell r="F19">
            <v>87.2</v>
          </cell>
        </row>
        <row r="20">
          <cell r="F20">
            <v>80</v>
          </cell>
        </row>
        <row r="21">
          <cell r="F21">
            <v>84.8</v>
          </cell>
        </row>
        <row r="22">
          <cell r="F22">
            <v>76.800000000000011</v>
          </cell>
        </row>
        <row r="23">
          <cell r="F23">
            <v>83.2</v>
          </cell>
        </row>
      </sheetData>
      <sheetData sheetId="3">
        <row r="4">
          <cell r="F4">
            <v>88</v>
          </cell>
        </row>
        <row r="5">
          <cell r="F5">
            <v>74.400000000000006</v>
          </cell>
        </row>
        <row r="6">
          <cell r="F6">
            <v>59.5</v>
          </cell>
        </row>
        <row r="7">
          <cell r="F7">
            <v>83.5</v>
          </cell>
        </row>
        <row r="8">
          <cell r="F8">
            <v>94.4</v>
          </cell>
        </row>
        <row r="9">
          <cell r="F9">
            <v>85.600000000000009</v>
          </cell>
        </row>
        <row r="10">
          <cell r="F10">
            <v>84.8</v>
          </cell>
        </row>
        <row r="11">
          <cell r="F11">
            <v>79.2</v>
          </cell>
        </row>
        <row r="12">
          <cell r="F12">
            <v>82.2</v>
          </cell>
        </row>
        <row r="13">
          <cell r="F13">
            <v>91.2</v>
          </cell>
        </row>
        <row r="14">
          <cell r="F14">
            <v>87.2</v>
          </cell>
        </row>
        <row r="15">
          <cell r="F15">
            <v>81.599999999999994</v>
          </cell>
        </row>
        <row r="16">
          <cell r="F16">
            <v>72.800000000000011</v>
          </cell>
        </row>
        <row r="17">
          <cell r="F17">
            <v>82.4</v>
          </cell>
        </row>
        <row r="18">
          <cell r="F18">
            <v>91.2</v>
          </cell>
        </row>
        <row r="19">
          <cell r="F19">
            <v>75.2</v>
          </cell>
        </row>
        <row r="20">
          <cell r="F20">
            <v>88.4</v>
          </cell>
        </row>
        <row r="21">
          <cell r="F21">
            <v>82.4</v>
          </cell>
        </row>
        <row r="22">
          <cell r="F22">
            <v>84.8</v>
          </cell>
        </row>
        <row r="23">
          <cell r="F23">
            <v>76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一季考績"/>
      <sheetName val="第二季考績"/>
      <sheetName val="第三季考績"/>
      <sheetName val="第四季考績"/>
      <sheetName val="年度考績"/>
    </sheetNames>
    <sheetDataSet>
      <sheetData sheetId="0">
        <row r="4">
          <cell r="F4">
            <v>85.600000000000009</v>
          </cell>
        </row>
        <row r="5">
          <cell r="F5">
            <v>78</v>
          </cell>
        </row>
        <row r="6">
          <cell r="F6">
            <v>76.800000000000011</v>
          </cell>
        </row>
        <row r="7">
          <cell r="F7">
            <v>91.2</v>
          </cell>
        </row>
        <row r="8">
          <cell r="F8">
            <v>92</v>
          </cell>
        </row>
        <row r="9">
          <cell r="F9">
            <v>81.599999999999994</v>
          </cell>
        </row>
        <row r="10">
          <cell r="F10">
            <v>75.2</v>
          </cell>
        </row>
        <row r="11">
          <cell r="F11">
            <v>76.800000000000011</v>
          </cell>
        </row>
        <row r="12">
          <cell r="F12">
            <v>88.2</v>
          </cell>
        </row>
        <row r="13">
          <cell r="F13">
            <v>92</v>
          </cell>
        </row>
        <row r="14">
          <cell r="F14">
            <v>85.600000000000009</v>
          </cell>
        </row>
        <row r="15">
          <cell r="F15">
            <v>84.8</v>
          </cell>
        </row>
        <row r="16">
          <cell r="F16">
            <v>79.2</v>
          </cell>
        </row>
        <row r="17">
          <cell r="F17">
            <v>80.800000000000011</v>
          </cell>
        </row>
        <row r="18">
          <cell r="F18">
            <v>79.599999999999994</v>
          </cell>
        </row>
        <row r="19">
          <cell r="F19">
            <v>86.4</v>
          </cell>
        </row>
        <row r="20">
          <cell r="F20">
            <v>84.8</v>
          </cell>
        </row>
        <row r="21">
          <cell r="F21">
            <v>91.2</v>
          </cell>
        </row>
        <row r="22">
          <cell r="F22">
            <v>75.5</v>
          </cell>
        </row>
        <row r="23">
          <cell r="F23">
            <v>76.300000000000011</v>
          </cell>
        </row>
      </sheetData>
      <sheetData sheetId="1">
        <row r="4">
          <cell r="F4">
            <v>84.600000000000009</v>
          </cell>
        </row>
        <row r="5">
          <cell r="F5">
            <v>75.300000000000011</v>
          </cell>
        </row>
        <row r="6">
          <cell r="F6">
            <v>68.800000000000011</v>
          </cell>
        </row>
        <row r="7">
          <cell r="F7">
            <v>83</v>
          </cell>
        </row>
        <row r="8">
          <cell r="F8">
            <v>93.600000000000009</v>
          </cell>
        </row>
        <row r="9">
          <cell r="F9">
            <v>84.8</v>
          </cell>
        </row>
        <row r="10">
          <cell r="F10">
            <v>93.600000000000009</v>
          </cell>
        </row>
        <row r="11">
          <cell r="F11">
            <v>76.800000000000011</v>
          </cell>
        </row>
        <row r="12">
          <cell r="F12">
            <v>80.800000000000011</v>
          </cell>
        </row>
        <row r="13">
          <cell r="F13">
            <v>85.600000000000009</v>
          </cell>
        </row>
        <row r="14">
          <cell r="F14">
            <v>88.8</v>
          </cell>
        </row>
        <row r="15">
          <cell r="F15">
            <v>76.400000000000006</v>
          </cell>
        </row>
        <row r="16">
          <cell r="F16">
            <v>84.8</v>
          </cell>
        </row>
        <row r="17">
          <cell r="F17">
            <v>80</v>
          </cell>
        </row>
        <row r="18">
          <cell r="F18">
            <v>84.8</v>
          </cell>
        </row>
        <row r="19">
          <cell r="F19">
            <v>86.4</v>
          </cell>
        </row>
        <row r="20">
          <cell r="F20">
            <v>68.599999999999994</v>
          </cell>
        </row>
        <row r="21">
          <cell r="F21">
            <v>84.2</v>
          </cell>
        </row>
        <row r="22">
          <cell r="F22">
            <v>79.2</v>
          </cell>
        </row>
        <row r="23">
          <cell r="F23">
            <v>88</v>
          </cell>
        </row>
      </sheetData>
      <sheetData sheetId="2">
        <row r="4">
          <cell r="F4">
            <v>88.8</v>
          </cell>
        </row>
        <row r="5">
          <cell r="F5">
            <v>76.800000000000011</v>
          </cell>
        </row>
        <row r="6">
          <cell r="F6">
            <v>69.599999999999994</v>
          </cell>
        </row>
        <row r="7">
          <cell r="F7">
            <v>84</v>
          </cell>
        </row>
        <row r="8">
          <cell r="F8">
            <v>93.600000000000009</v>
          </cell>
        </row>
        <row r="9">
          <cell r="F9">
            <v>86</v>
          </cell>
        </row>
        <row r="10">
          <cell r="F10">
            <v>68.800000000000011</v>
          </cell>
        </row>
        <row r="11">
          <cell r="F11">
            <v>76.2</v>
          </cell>
        </row>
        <row r="12">
          <cell r="F12">
            <v>85.4</v>
          </cell>
        </row>
        <row r="13">
          <cell r="F13">
            <v>83.3</v>
          </cell>
        </row>
        <row r="14">
          <cell r="F14">
            <v>87.5</v>
          </cell>
        </row>
        <row r="15">
          <cell r="F15">
            <v>76</v>
          </cell>
        </row>
        <row r="16">
          <cell r="F16">
            <v>74</v>
          </cell>
        </row>
        <row r="17">
          <cell r="F17">
            <v>84</v>
          </cell>
        </row>
        <row r="18">
          <cell r="F18">
            <v>91</v>
          </cell>
        </row>
        <row r="19">
          <cell r="F19">
            <v>87.2</v>
          </cell>
        </row>
        <row r="20">
          <cell r="F20">
            <v>80</v>
          </cell>
        </row>
        <row r="21">
          <cell r="F21">
            <v>84.8</v>
          </cell>
        </row>
        <row r="22">
          <cell r="F22">
            <v>76.800000000000011</v>
          </cell>
        </row>
        <row r="23">
          <cell r="F23">
            <v>83.2</v>
          </cell>
        </row>
      </sheetData>
      <sheetData sheetId="3">
        <row r="4">
          <cell r="F4">
            <v>88</v>
          </cell>
        </row>
        <row r="5">
          <cell r="F5">
            <v>74.400000000000006</v>
          </cell>
        </row>
        <row r="6">
          <cell r="F6">
            <v>59.5</v>
          </cell>
        </row>
        <row r="7">
          <cell r="F7">
            <v>83.5</v>
          </cell>
        </row>
        <row r="8">
          <cell r="F8">
            <v>94.4</v>
          </cell>
        </row>
        <row r="9">
          <cell r="F9">
            <v>85.600000000000009</v>
          </cell>
        </row>
        <row r="10">
          <cell r="F10">
            <v>84.8</v>
          </cell>
        </row>
        <row r="11">
          <cell r="F11">
            <v>79.2</v>
          </cell>
        </row>
        <row r="12">
          <cell r="F12">
            <v>82.2</v>
          </cell>
        </row>
        <row r="13">
          <cell r="F13">
            <v>91.2</v>
          </cell>
        </row>
        <row r="14">
          <cell r="F14">
            <v>87.2</v>
          </cell>
        </row>
        <row r="15">
          <cell r="F15">
            <v>81.599999999999994</v>
          </cell>
        </row>
        <row r="16">
          <cell r="F16">
            <v>72.800000000000011</v>
          </cell>
        </row>
        <row r="17">
          <cell r="F17">
            <v>82.4</v>
          </cell>
        </row>
        <row r="18">
          <cell r="F18">
            <v>91.2</v>
          </cell>
        </row>
        <row r="19">
          <cell r="F19">
            <v>75.2</v>
          </cell>
        </row>
        <row r="20">
          <cell r="F20">
            <v>88.4</v>
          </cell>
        </row>
        <row r="21">
          <cell r="F21">
            <v>82.4</v>
          </cell>
        </row>
        <row r="22">
          <cell r="F22">
            <v>84.8</v>
          </cell>
        </row>
        <row r="23">
          <cell r="F23">
            <v>76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4;&#20363;&#27284;&#26696;/Ch10/Ch10-02.xlsx" TargetMode="Externa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10/Ch10-02.xlsx" TargetMode="External"/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10/Ch10-02.xlsx" TargetMode="External"/><Relationship Id="rId1" Type="http://schemas.openxmlformats.org/officeDocument/2006/relationships/pivotCacheRecords" Target="pivotCacheRecords2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&#31684;&#20363;&#27284;&#26696;/Ch10/Ch10-0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Joyce" refreshedDate="37112.60629664352" createdVersion="1" refreshedVersion="4" recordCount="34" upgradeOnRefresh="1">
  <cacheSource type="worksheet">
    <worksheetSource ref="A2:E36" sheet="請假記錄" r:id="rId1"/>
  </cacheSource>
  <cacheFields count="5">
    <cacheField name="日期" numFmtId="0">
      <sharedItems containsDate="1" containsString="0" containsBlank="1" minDate="2001-01-05T00:00:00" maxDate="2001-03-27T00:00:00" count="12">
        <d v="2001-01-05T00:00:00"/>
        <d v="2001-01-06T00:00:00"/>
        <d v="2001-01-08T00:00:00"/>
        <d v="2001-01-18T00:00:00"/>
        <d v="2001-02-07T00:00:00"/>
        <d v="2001-02-09T00:00:00"/>
        <d v="2001-02-10T00:00:00"/>
        <d v="2001-02-22T00:00:00"/>
        <d v="2001-03-15T00:00:00"/>
        <d v="2001-03-19T00:00:00"/>
        <d v="2001-03-26T00:00:00"/>
        <m/>
      </sharedItems>
    </cacheField>
    <cacheField name="員工編號" numFmtId="0">
      <sharedItems count="20">
        <s v="A5015"/>
        <s v="A5002"/>
        <s v="A5020"/>
        <s v="A5016"/>
        <s v="A5011"/>
        <s v="A5019"/>
        <s v="A5017"/>
        <s v="A5006"/>
        <s v="A5009"/>
        <s v="A5001"/>
        <s v="A5003"/>
        <s v="A5004"/>
        <s v="A5005"/>
        <s v="A5007"/>
        <s v="A5008"/>
        <s v="A5010"/>
        <s v="A5012"/>
        <s v="A5013"/>
        <s v="A5014"/>
        <s v="A5018"/>
      </sharedItems>
    </cacheField>
    <cacheField name="假別" numFmtId="0">
      <sharedItems containsBlank="1" count="9">
        <s v="病假"/>
        <s v="事假"/>
        <s v="婚假"/>
        <s v="特休假"/>
        <s v="曠職"/>
        <s v="陪產假"/>
        <s v="喪假"/>
        <s v="公假"/>
        <m/>
      </sharedItems>
    </cacheField>
    <cacheField name="天數" numFmtId="0">
      <sharedItems containsString="0" containsBlank="1" containsNumber="1" minValue="0.5" maxValue="8" count="9">
        <n v="2"/>
        <n v="0.5"/>
        <n v="4"/>
        <n v="1.5"/>
        <n v="1"/>
        <n v="5"/>
        <n v="8"/>
        <n v="3"/>
        <m/>
      </sharedItems>
    </cacheField>
    <cacheField name="扣分" numFmtId="0">
      <sharedItems containsString="0" containsBlank="1" containsNumber="1" minValue="0" maxValue="4.5" count="6">
        <n v="2"/>
        <n v="0.5"/>
        <n v="0"/>
        <n v="4.5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yce" refreshedDate="37112.425398495368" createdVersion="1" refreshedVersion="4" recordCount="31" upgradeOnRefresh="1">
  <cacheSource type="worksheet">
    <worksheetSource ref="A38:E69" sheet="請假記錄" r:id="rId2"/>
  </cacheSource>
  <cacheFields count="5">
    <cacheField name="日期" numFmtId="0">
      <sharedItems containsDate="1" containsString="0" containsBlank="1" minDate="2001-04-08T00:00:00" maxDate="2001-07-01T00:00:00" count="10">
        <d v="2001-04-08T00:00:00"/>
        <d v="2001-04-12T00:00:00"/>
        <d v="2001-04-17T00:00:00"/>
        <d v="2001-05-20T00:00:00"/>
        <d v="2001-05-23T00:00:00"/>
        <d v="2001-05-29T00:00:00"/>
        <d v="2001-06-05T00:00:00"/>
        <d v="2001-06-14T00:00:00"/>
        <d v="2001-06-30T00:00:00"/>
        <m/>
      </sharedItems>
    </cacheField>
    <cacheField name="員工編號" numFmtId="0">
      <sharedItems count="20">
        <s v="A5013"/>
        <s v="A5012"/>
        <s v="A5004"/>
        <s v="A5017"/>
        <s v="A5002"/>
        <s v="A5001"/>
        <s v="A5006"/>
        <s v="A5018"/>
        <s v="A5003"/>
        <s v="A5005"/>
        <s v="A5007"/>
        <s v="A5008"/>
        <s v="A5009"/>
        <s v="A5010"/>
        <s v="A5011"/>
        <s v="A5014"/>
        <s v="A5015"/>
        <s v="A5016"/>
        <s v="A5019"/>
        <s v="A5020"/>
      </sharedItems>
    </cacheField>
    <cacheField name="假別" numFmtId="0">
      <sharedItems containsBlank="1" count="6">
        <s v="陪產假"/>
        <s v="病假"/>
        <s v="事假"/>
        <s v="特休假"/>
        <s v="曠職"/>
        <m/>
      </sharedItems>
    </cacheField>
    <cacheField name="天數" numFmtId="0">
      <sharedItems containsString="0" containsBlank="1" containsNumber="1" minValue="0.5" maxValue="7" count="6">
        <n v="1"/>
        <n v="2"/>
        <n v="0.5"/>
        <n v="3"/>
        <n v="7"/>
        <m/>
      </sharedItems>
    </cacheField>
    <cacheField name="扣分" numFmtId="0">
      <sharedItems containsString="0" containsBlank="1" containsNumber="1" minValue="0" maxValue="7" count="6">
        <n v="0"/>
        <n v="2"/>
        <n v="1"/>
        <n v="1.5"/>
        <n v="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yce" refreshedDate="37112.425914120373" createdVersion="1" refreshedVersion="4" recordCount="32" upgradeOnRefresh="1">
  <cacheSource type="worksheet">
    <worksheetSource ref="A71:E103" sheet="請假記錄" r:id="rId2"/>
  </cacheSource>
  <cacheFields count="5">
    <cacheField name="日期" numFmtId="0">
      <sharedItems containsDate="1" containsString="0" containsBlank="1" minDate="2001-07-07T00:00:00" maxDate="2001-09-20T00:00:00" count="10">
        <d v="2001-07-07T00:00:00"/>
        <d v="2001-07-19T00:00:00"/>
        <d v="2001-07-21T00:00:00"/>
        <d v="2001-08-16T00:00:00"/>
        <d v="2001-08-15T00:00:00"/>
        <d v="2001-09-06T00:00:00"/>
        <d v="2001-09-13T00:00:00"/>
        <d v="2001-09-15T00:00:00"/>
        <d v="2001-09-19T00:00:00"/>
        <m/>
      </sharedItems>
    </cacheField>
    <cacheField name="員工編號" numFmtId="0">
      <sharedItems count="20">
        <s v="A5015"/>
        <s v="A5013"/>
        <s v="A5012"/>
        <s v="A5011"/>
        <s v="A5010"/>
        <s v="A5009"/>
        <s v="A5007"/>
        <s v="A5008"/>
        <s v="A5006"/>
        <s v="A5001"/>
        <s v="A5002"/>
        <s v="A5003"/>
        <s v="A5004"/>
        <s v="A5005"/>
        <s v="A5014"/>
        <s v="A5016"/>
        <s v="A5017"/>
        <s v="A5018"/>
        <s v="A5019"/>
        <s v="A5020"/>
      </sharedItems>
    </cacheField>
    <cacheField name="假別" numFmtId="0">
      <sharedItems containsBlank="1" count="5">
        <s v="病假"/>
        <s v="特休假"/>
        <s v="曠職"/>
        <s v="事假"/>
        <m/>
      </sharedItems>
    </cacheField>
    <cacheField name="天數" numFmtId="0">
      <sharedItems containsString="0" containsBlank="1" containsNumber="1" minValue="0.5" maxValue="3" count="6">
        <n v="1"/>
        <n v="2"/>
        <n v="3"/>
        <n v="0.5"/>
        <n v="1.5"/>
        <m/>
      </sharedItems>
    </cacheField>
    <cacheField name="扣分" numFmtId="0">
      <sharedItems containsString="0" containsBlank="1" containsNumber="1" minValue="0" maxValue="3" count="7">
        <n v="1"/>
        <n v="0"/>
        <n v="0.5"/>
        <n v="1.5"/>
        <n v="2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yce" refreshedDate="37112.426901388892" createdVersion="1" refreshedVersion="4" recordCount="32" upgradeOnRefresh="1">
  <cacheSource type="worksheet">
    <worksheetSource ref="A105:E137" sheet="請假記錄" r:id="rId2"/>
  </cacheSource>
  <cacheFields count="5">
    <cacheField name="日期" numFmtId="0">
      <sharedItems containsDate="1" containsString="0" containsBlank="1" minDate="2001-10-01T00:00:00" maxDate="2001-12-29T00:00:00" count="10">
        <d v="2001-10-01T00:00:00"/>
        <d v="2001-10-02T00:00:00"/>
        <d v="2001-10-30T00:00:00"/>
        <d v="2001-11-06T00:00:00"/>
        <d v="2001-11-17T00:00:00"/>
        <d v="2001-11-21T00:00:00"/>
        <d v="2001-11-23T00:00:00"/>
        <d v="2001-12-04T00:00:00"/>
        <d v="2001-12-28T00:00:00"/>
        <m/>
      </sharedItems>
    </cacheField>
    <cacheField name="員工編號" numFmtId="0">
      <sharedItems count="20">
        <s v="A5009"/>
        <s v="A5017"/>
        <s v="A5014"/>
        <s v="A5003"/>
        <s v="A5004"/>
        <s v="A5016"/>
        <s v="A5001"/>
        <s v="A5019"/>
        <s v="A5002"/>
        <s v="A5005"/>
        <s v="A5006"/>
        <s v="A5007"/>
        <s v="A5008"/>
        <s v="A5010"/>
        <s v="A5011"/>
        <s v="A5012"/>
        <s v="A5013"/>
        <s v="A5015"/>
        <s v="A5018"/>
        <s v="A5020"/>
      </sharedItems>
    </cacheField>
    <cacheField name="假別" numFmtId="0">
      <sharedItems containsBlank="1" count="6">
        <s v="病假"/>
        <s v="事假"/>
        <s v="公假"/>
        <s v="喪假"/>
        <s v="特休假"/>
        <m/>
      </sharedItems>
    </cacheField>
    <cacheField name="天數" numFmtId="0">
      <sharedItems containsString="0" containsBlank="1" containsNumber="1" minValue="0.5" maxValue="4" count="6">
        <n v="1"/>
        <n v="2"/>
        <n v="3"/>
        <n v="0.5"/>
        <n v="4"/>
        <m/>
      </sharedItems>
    </cacheField>
    <cacheField name="扣分" numFmtId="0">
      <sharedItems containsString="0" containsBlank="1" containsNumber="1" minValue="0" maxValue="3" count="6">
        <n v="1"/>
        <n v="2"/>
        <n v="3"/>
        <n v="0.5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x v="0"/>
    <x v="0"/>
    <x v="0"/>
    <x v="0"/>
  </r>
  <r>
    <x v="1"/>
    <x v="1"/>
    <x v="1"/>
    <x v="1"/>
    <x v="1"/>
  </r>
  <r>
    <x v="2"/>
    <x v="2"/>
    <x v="2"/>
    <x v="0"/>
    <x v="2"/>
  </r>
  <r>
    <x v="3"/>
    <x v="3"/>
    <x v="1"/>
    <x v="0"/>
    <x v="2"/>
  </r>
  <r>
    <x v="4"/>
    <x v="1"/>
    <x v="3"/>
    <x v="0"/>
    <x v="0"/>
  </r>
  <r>
    <x v="5"/>
    <x v="4"/>
    <x v="4"/>
    <x v="2"/>
    <x v="3"/>
  </r>
  <r>
    <x v="6"/>
    <x v="5"/>
    <x v="1"/>
    <x v="0"/>
    <x v="2"/>
  </r>
  <r>
    <x v="7"/>
    <x v="6"/>
    <x v="3"/>
    <x v="3"/>
    <x v="0"/>
  </r>
  <r>
    <x v="8"/>
    <x v="7"/>
    <x v="1"/>
    <x v="4"/>
    <x v="4"/>
  </r>
  <r>
    <x v="9"/>
    <x v="5"/>
    <x v="5"/>
    <x v="5"/>
    <x v="5"/>
  </r>
  <r>
    <x v="9"/>
    <x v="4"/>
    <x v="5"/>
    <x v="5"/>
    <x v="5"/>
  </r>
  <r>
    <x v="9"/>
    <x v="8"/>
    <x v="5"/>
    <x v="5"/>
    <x v="5"/>
  </r>
  <r>
    <x v="9"/>
    <x v="2"/>
    <x v="5"/>
    <x v="5"/>
    <x v="5"/>
  </r>
  <r>
    <x v="9"/>
    <x v="9"/>
    <x v="5"/>
    <x v="5"/>
    <x v="5"/>
  </r>
  <r>
    <x v="9"/>
    <x v="6"/>
    <x v="5"/>
    <x v="5"/>
    <x v="5"/>
  </r>
  <r>
    <x v="9"/>
    <x v="10"/>
    <x v="5"/>
    <x v="5"/>
    <x v="5"/>
  </r>
  <r>
    <x v="9"/>
    <x v="6"/>
    <x v="5"/>
    <x v="5"/>
    <x v="5"/>
  </r>
  <r>
    <x v="9"/>
    <x v="10"/>
    <x v="5"/>
    <x v="5"/>
    <x v="5"/>
  </r>
  <r>
    <x v="9"/>
    <x v="11"/>
    <x v="5"/>
    <x v="5"/>
    <x v="5"/>
  </r>
  <r>
    <x v="9"/>
    <x v="12"/>
    <x v="5"/>
    <x v="5"/>
    <x v="5"/>
  </r>
  <r>
    <x v="9"/>
    <x v="13"/>
    <x v="5"/>
    <x v="5"/>
    <x v="5"/>
  </r>
  <r>
    <x v="9"/>
    <x v="14"/>
    <x v="5"/>
    <x v="5"/>
    <x v="5"/>
  </r>
  <r>
    <x v="9"/>
    <x v="1"/>
    <x v="5"/>
    <x v="5"/>
    <x v="5"/>
  </r>
  <r>
    <x v="9"/>
    <x v="0"/>
    <x v="5"/>
    <x v="5"/>
    <x v="5"/>
  </r>
  <r>
    <x v="9"/>
    <x v="15"/>
    <x v="5"/>
    <x v="5"/>
    <x v="5"/>
  </r>
  <r>
    <x v="9"/>
    <x v="16"/>
    <x v="5"/>
    <x v="5"/>
    <x v="5"/>
  </r>
  <r>
    <x v="9"/>
    <x v="17"/>
    <x v="5"/>
    <x v="5"/>
    <x v="5"/>
  </r>
  <r>
    <x v="9"/>
    <x v="3"/>
    <x v="5"/>
    <x v="5"/>
    <x v="5"/>
  </r>
  <r>
    <x v="9"/>
    <x v="7"/>
    <x v="5"/>
    <x v="5"/>
    <x v="5"/>
  </r>
  <r>
    <x v="9"/>
    <x v="18"/>
    <x v="5"/>
    <x v="5"/>
    <x v="5"/>
  </r>
  <r>
    <x v="9"/>
    <x v="19"/>
    <x v="5"/>
    <x v="5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</r>
  <r>
    <x v="1"/>
    <x v="1"/>
    <x v="1"/>
    <x v="1"/>
    <x v="1"/>
  </r>
  <r>
    <x v="2"/>
    <x v="2"/>
    <x v="1"/>
    <x v="2"/>
    <x v="1"/>
  </r>
  <r>
    <x v="3"/>
    <x v="3"/>
    <x v="0"/>
    <x v="3"/>
    <x v="2"/>
  </r>
  <r>
    <x v="4"/>
    <x v="4"/>
    <x v="0"/>
    <x v="4"/>
    <x v="3"/>
  </r>
  <r>
    <x v="5"/>
    <x v="5"/>
    <x v="0"/>
    <x v="0"/>
    <x v="0"/>
  </r>
  <r>
    <x v="6"/>
    <x v="1"/>
    <x v="0"/>
    <x v="1"/>
    <x v="4"/>
  </r>
  <r>
    <x v="7"/>
    <x v="6"/>
    <x v="1"/>
    <x v="2"/>
    <x v="1"/>
  </r>
  <r>
    <x v="8"/>
    <x v="7"/>
    <x v="2"/>
    <x v="0"/>
    <x v="5"/>
  </r>
  <r>
    <x v="8"/>
    <x v="8"/>
    <x v="3"/>
    <x v="1"/>
    <x v="4"/>
  </r>
  <r>
    <x v="9"/>
    <x v="9"/>
    <x v="4"/>
    <x v="5"/>
    <x v="6"/>
  </r>
  <r>
    <x v="9"/>
    <x v="10"/>
    <x v="4"/>
    <x v="5"/>
    <x v="6"/>
  </r>
  <r>
    <x v="9"/>
    <x v="11"/>
    <x v="4"/>
    <x v="5"/>
    <x v="6"/>
  </r>
  <r>
    <x v="9"/>
    <x v="12"/>
    <x v="4"/>
    <x v="5"/>
    <x v="6"/>
  </r>
  <r>
    <x v="9"/>
    <x v="13"/>
    <x v="4"/>
    <x v="5"/>
    <x v="6"/>
  </r>
  <r>
    <x v="9"/>
    <x v="8"/>
    <x v="4"/>
    <x v="5"/>
    <x v="6"/>
  </r>
  <r>
    <x v="9"/>
    <x v="6"/>
    <x v="4"/>
    <x v="5"/>
    <x v="6"/>
  </r>
  <r>
    <x v="9"/>
    <x v="8"/>
    <x v="4"/>
    <x v="5"/>
    <x v="6"/>
  </r>
  <r>
    <x v="9"/>
    <x v="6"/>
    <x v="4"/>
    <x v="5"/>
    <x v="6"/>
  </r>
  <r>
    <x v="9"/>
    <x v="7"/>
    <x v="4"/>
    <x v="5"/>
    <x v="6"/>
  </r>
  <r>
    <x v="9"/>
    <x v="5"/>
    <x v="4"/>
    <x v="5"/>
    <x v="6"/>
  </r>
  <r>
    <x v="9"/>
    <x v="4"/>
    <x v="4"/>
    <x v="5"/>
    <x v="6"/>
  </r>
  <r>
    <x v="9"/>
    <x v="3"/>
    <x v="4"/>
    <x v="5"/>
    <x v="6"/>
  </r>
  <r>
    <x v="9"/>
    <x v="2"/>
    <x v="4"/>
    <x v="5"/>
    <x v="6"/>
  </r>
  <r>
    <x v="9"/>
    <x v="1"/>
    <x v="4"/>
    <x v="5"/>
    <x v="6"/>
  </r>
  <r>
    <x v="9"/>
    <x v="14"/>
    <x v="4"/>
    <x v="5"/>
    <x v="6"/>
  </r>
  <r>
    <x v="9"/>
    <x v="0"/>
    <x v="4"/>
    <x v="5"/>
    <x v="6"/>
  </r>
  <r>
    <x v="9"/>
    <x v="15"/>
    <x v="4"/>
    <x v="5"/>
    <x v="6"/>
  </r>
  <r>
    <x v="9"/>
    <x v="16"/>
    <x v="4"/>
    <x v="5"/>
    <x v="6"/>
  </r>
  <r>
    <x v="9"/>
    <x v="17"/>
    <x v="4"/>
    <x v="5"/>
    <x v="6"/>
  </r>
  <r>
    <x v="9"/>
    <x v="18"/>
    <x v="4"/>
    <x v="5"/>
    <x v="6"/>
  </r>
  <r>
    <x v="9"/>
    <x v="19"/>
    <x v="4"/>
    <x v="5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">
  <r>
    <x v="0"/>
    <x v="0"/>
    <x v="0"/>
    <x v="0"/>
    <x v="0"/>
  </r>
  <r>
    <x v="1"/>
    <x v="1"/>
    <x v="0"/>
    <x v="1"/>
    <x v="1"/>
  </r>
  <r>
    <x v="2"/>
    <x v="2"/>
    <x v="0"/>
    <x v="2"/>
    <x v="2"/>
  </r>
  <r>
    <x v="3"/>
    <x v="2"/>
    <x v="1"/>
    <x v="0"/>
    <x v="0"/>
  </r>
  <r>
    <x v="4"/>
    <x v="3"/>
    <x v="1"/>
    <x v="3"/>
    <x v="3"/>
  </r>
  <r>
    <x v="5"/>
    <x v="4"/>
    <x v="1"/>
    <x v="3"/>
    <x v="3"/>
  </r>
  <r>
    <x v="6"/>
    <x v="5"/>
    <x v="2"/>
    <x v="1"/>
    <x v="4"/>
  </r>
  <r>
    <x v="7"/>
    <x v="4"/>
    <x v="3"/>
    <x v="4"/>
    <x v="4"/>
  </r>
  <r>
    <x v="7"/>
    <x v="6"/>
    <x v="2"/>
    <x v="3"/>
    <x v="4"/>
  </r>
  <r>
    <x v="8"/>
    <x v="7"/>
    <x v="4"/>
    <x v="3"/>
    <x v="4"/>
  </r>
  <r>
    <x v="9"/>
    <x v="6"/>
    <x v="5"/>
    <x v="5"/>
    <x v="5"/>
  </r>
  <r>
    <x v="9"/>
    <x v="8"/>
    <x v="5"/>
    <x v="5"/>
    <x v="5"/>
  </r>
  <r>
    <x v="9"/>
    <x v="3"/>
    <x v="5"/>
    <x v="5"/>
    <x v="5"/>
  </r>
  <r>
    <x v="9"/>
    <x v="4"/>
    <x v="5"/>
    <x v="5"/>
    <x v="5"/>
  </r>
  <r>
    <x v="9"/>
    <x v="9"/>
    <x v="5"/>
    <x v="5"/>
    <x v="5"/>
  </r>
  <r>
    <x v="9"/>
    <x v="10"/>
    <x v="5"/>
    <x v="5"/>
    <x v="5"/>
  </r>
  <r>
    <x v="9"/>
    <x v="11"/>
    <x v="5"/>
    <x v="5"/>
    <x v="5"/>
  </r>
  <r>
    <x v="9"/>
    <x v="10"/>
    <x v="5"/>
    <x v="5"/>
    <x v="5"/>
  </r>
  <r>
    <x v="9"/>
    <x v="11"/>
    <x v="5"/>
    <x v="5"/>
    <x v="5"/>
  </r>
  <r>
    <x v="9"/>
    <x v="12"/>
    <x v="5"/>
    <x v="5"/>
    <x v="5"/>
  </r>
  <r>
    <x v="9"/>
    <x v="0"/>
    <x v="5"/>
    <x v="5"/>
    <x v="5"/>
  </r>
  <r>
    <x v="9"/>
    <x v="13"/>
    <x v="5"/>
    <x v="5"/>
    <x v="5"/>
  </r>
  <r>
    <x v="9"/>
    <x v="14"/>
    <x v="5"/>
    <x v="5"/>
    <x v="5"/>
  </r>
  <r>
    <x v="9"/>
    <x v="15"/>
    <x v="5"/>
    <x v="5"/>
    <x v="5"/>
  </r>
  <r>
    <x v="9"/>
    <x v="16"/>
    <x v="5"/>
    <x v="5"/>
    <x v="5"/>
  </r>
  <r>
    <x v="9"/>
    <x v="2"/>
    <x v="5"/>
    <x v="5"/>
    <x v="5"/>
  </r>
  <r>
    <x v="9"/>
    <x v="17"/>
    <x v="5"/>
    <x v="5"/>
    <x v="5"/>
  </r>
  <r>
    <x v="9"/>
    <x v="5"/>
    <x v="5"/>
    <x v="5"/>
    <x v="5"/>
  </r>
  <r>
    <x v="9"/>
    <x v="1"/>
    <x v="5"/>
    <x v="5"/>
    <x v="5"/>
  </r>
  <r>
    <x v="9"/>
    <x v="18"/>
    <x v="5"/>
    <x v="5"/>
    <x v="5"/>
  </r>
  <r>
    <x v="9"/>
    <x v="7"/>
    <x v="5"/>
    <x v="5"/>
    <x v="5"/>
  </r>
  <r>
    <x v="9"/>
    <x v="19"/>
    <x v="5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樞紐分析表1" cacheId="14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9"/>
        <item x="1"/>
        <item x="10"/>
        <item x="11"/>
        <item x="12"/>
        <item x="7"/>
        <item x="13"/>
        <item x="14"/>
        <item x="8"/>
        <item x="15"/>
        <item x="4"/>
        <item x="16"/>
        <item x="17"/>
        <item x="18"/>
        <item x="0"/>
        <item x="3"/>
        <item x="6"/>
        <item x="19"/>
        <item x="5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2" cacheId="15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5"/>
        <item x="4"/>
        <item x="8"/>
        <item x="2"/>
        <item x="9"/>
        <item x="6"/>
        <item x="10"/>
        <item x="11"/>
        <item x="12"/>
        <item x="13"/>
        <item x="14"/>
        <item x="1"/>
        <item x="0"/>
        <item x="15"/>
        <item x="16"/>
        <item x="17"/>
        <item x="3"/>
        <item x="7"/>
        <item x="18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樞紐分析表3" cacheId="16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9"/>
        <item x="10"/>
        <item x="11"/>
        <item x="12"/>
        <item x="13"/>
        <item x="8"/>
        <item x="6"/>
        <item x="7"/>
        <item x="5"/>
        <item x="4"/>
        <item x="3"/>
        <item x="2"/>
        <item x="1"/>
        <item x="14"/>
        <item x="0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樞紐分析表4" cacheId="17" dataOnRows="1" applyNumberFormats="0" applyBorderFormats="0" applyFontFormats="0" applyPatternFormats="0" applyAlignmentFormats="0" applyWidthHeightFormats="1" dataCaption="資料" missingCaption="0" updatedVersion="1" asteriskTotals="1" showMemberPropertyTips="0" useAutoFormatting="1" itemPrintTitles="1" createdVersion="1" indent="0" compact="0" compactData="0" gridDropZones="1">
  <location ref="A1:B23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>
      <items count="21">
        <item x="6"/>
        <item x="8"/>
        <item x="3"/>
        <item x="4"/>
        <item x="9"/>
        <item x="10"/>
        <item x="11"/>
        <item x="12"/>
        <item x="0"/>
        <item x="13"/>
        <item x="14"/>
        <item x="15"/>
        <item x="16"/>
        <item x="2"/>
        <item x="17"/>
        <item x="5"/>
        <item x="1"/>
        <item x="18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加總 的扣分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externalLinkPath" Target="&#31684;&#20363;&#27284;&#26696;/Ch10/Ch10-05.xlsx" TargetMode="External"/><Relationship Id="rId2" Type="http://schemas.openxmlformats.org/officeDocument/2006/relationships/externalLinkPath" Target="&#31684;&#20363;&#27284;&#26696;/Ch10/Ch10-05.xlsx" TargetMode="External"/><Relationship Id="rId1" Type="http://schemas.openxmlformats.org/officeDocument/2006/relationships/externalLinkPath" Target="&#31684;&#20363;&#27284;&#26696;/Ch10/Ch10-05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externalLinkPath" Target="&#31684;&#20363;&#27284;&#26696;/Ch10/Ch10-05.xls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externalLinkPath" Target="&#31684;&#20363;&#27284;&#26696;/Ch10/Ch10-06.xlsx" TargetMode="External"/><Relationship Id="rId2" Type="http://schemas.openxmlformats.org/officeDocument/2006/relationships/externalLinkPath" Target="&#31684;&#20363;&#27284;&#26696;/Ch10/Ch10-06.xlsx" TargetMode="External"/><Relationship Id="rId1" Type="http://schemas.openxmlformats.org/officeDocument/2006/relationships/externalLinkPath" Target="&#31684;&#20363;&#27284;&#26696;/Ch10/Ch10-06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externalLinkPath" Target="&#31684;&#20363;&#27284;&#26696;/Ch10/Ch10-06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6.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23"/>
  <sheetViews>
    <sheetView zoomScale="89" zoomScaleNormal="89" workbookViewId="0">
      <selection activeCell="D4" sqref="D4"/>
    </sheetView>
  </sheetViews>
  <sheetFormatPr defaultRowHeight="16.5"/>
  <cols>
    <col min="1" max="6" width="9.75" customWidth="1"/>
  </cols>
  <sheetData>
    <row r="1" spans="1:6">
      <c r="A1" s="45" t="s">
        <v>49</v>
      </c>
      <c r="B1" s="45"/>
      <c r="C1" s="45"/>
      <c r="D1" s="45"/>
      <c r="E1" s="45"/>
      <c r="F1" s="45"/>
    </row>
    <row r="2" spans="1:6" ht="17.25" thickBot="1">
      <c r="A2" s="46"/>
      <c r="B2" s="46"/>
      <c r="C2" s="46"/>
      <c r="D2" s="46"/>
      <c r="E2" s="46"/>
      <c r="F2" s="46"/>
    </row>
    <row r="3" spans="1:6" ht="20.45" customHeight="1" thickTop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9.899999999999999" customHeight="1">
      <c r="A4" s="3" t="s">
        <v>7</v>
      </c>
      <c r="B4" s="4" t="s">
        <v>8</v>
      </c>
      <c r="C4" s="4">
        <v>85</v>
      </c>
      <c r="D4" s="4" t="e">
        <f>GETPIVOTDATA("扣分",[1]第四季!$A$1,"員工編號",A4)</f>
        <v>#REF!</v>
      </c>
      <c r="E4" s="5" t="e">
        <f>IF(D4&gt;20,0,20-D4)</f>
        <v>#REF!</v>
      </c>
      <c r="F4" s="5" t="e">
        <f>C4*0.8+E4</f>
        <v>#REF!</v>
      </c>
    </row>
    <row r="5" spans="1:6" ht="19.899999999999999" customHeight="1">
      <c r="A5" s="3" t="s">
        <v>9</v>
      </c>
      <c r="B5" s="4" t="s">
        <v>10</v>
      </c>
      <c r="C5" s="4">
        <v>68</v>
      </c>
      <c r="D5" s="4" t="e">
        <f>GETPIVOTDATA("扣分",[1]第四季!$A$1,"員工編號",A5)</f>
        <v>#REF!</v>
      </c>
      <c r="E5" s="5" t="e">
        <f t="shared" ref="E5:E23" si="0">IF(D5&gt;20,0,20-D5)</f>
        <v>#REF!</v>
      </c>
      <c r="F5" s="5" t="e">
        <f t="shared" ref="F5:F23" si="1">C5*0.8+E5</f>
        <v>#REF!</v>
      </c>
    </row>
    <row r="6" spans="1:6" ht="19.899999999999999" customHeight="1">
      <c r="A6" s="3" t="s">
        <v>11</v>
      </c>
      <c r="B6" s="4" t="s">
        <v>12</v>
      </c>
      <c r="C6" s="4">
        <v>50</v>
      </c>
      <c r="D6" s="4" t="e">
        <f>GETPIVOTDATA("扣分",[1]第四季!$A$1,"員工編號",A6)</f>
        <v>#REF!</v>
      </c>
      <c r="E6" s="5" t="e">
        <f t="shared" si="0"/>
        <v>#REF!</v>
      </c>
      <c r="F6" s="5" t="e">
        <f t="shared" si="1"/>
        <v>#REF!</v>
      </c>
    </row>
    <row r="7" spans="1:6" ht="19.899999999999999" customHeight="1">
      <c r="A7" s="3" t="s">
        <v>13</v>
      </c>
      <c r="B7" s="4" t="s">
        <v>14</v>
      </c>
      <c r="C7" s="4">
        <v>80</v>
      </c>
      <c r="D7" s="4" t="e">
        <f>GETPIVOTDATA("扣分",[1]第四季!$A$1,"員工編號",A7)</f>
        <v>#REF!</v>
      </c>
      <c r="E7" s="5" t="e">
        <f t="shared" si="0"/>
        <v>#REF!</v>
      </c>
      <c r="F7" s="5" t="e">
        <f t="shared" si="1"/>
        <v>#REF!</v>
      </c>
    </row>
    <row r="8" spans="1:6" ht="19.899999999999999" customHeight="1">
      <c r="A8" s="3" t="s">
        <v>15</v>
      </c>
      <c r="B8" s="4" t="s">
        <v>16</v>
      </c>
      <c r="C8" s="4">
        <v>93</v>
      </c>
      <c r="D8" s="4" t="e">
        <f>GETPIVOTDATA("扣分",[1]第四季!$A$1,"員工編號",A8)</f>
        <v>#REF!</v>
      </c>
      <c r="E8" s="5" t="e">
        <f t="shared" si="0"/>
        <v>#REF!</v>
      </c>
      <c r="F8" s="5" t="e">
        <f t="shared" si="1"/>
        <v>#REF!</v>
      </c>
    </row>
    <row r="9" spans="1:6" ht="19.899999999999999" customHeight="1">
      <c r="A9" s="3" t="s">
        <v>17</v>
      </c>
      <c r="B9" s="4" t="s">
        <v>18</v>
      </c>
      <c r="C9" s="4">
        <v>82</v>
      </c>
      <c r="D9" s="4" t="e">
        <f>GETPIVOTDATA("扣分",[1]第四季!$A$1,"員工編號",A9)</f>
        <v>#REF!</v>
      </c>
      <c r="E9" s="5" t="e">
        <f t="shared" si="0"/>
        <v>#REF!</v>
      </c>
      <c r="F9" s="5" t="e">
        <f t="shared" si="1"/>
        <v>#REF!</v>
      </c>
    </row>
    <row r="10" spans="1:6" ht="19.899999999999999" customHeight="1">
      <c r="A10" s="3" t="s">
        <v>19</v>
      </c>
      <c r="B10" s="4" t="s">
        <v>20</v>
      </c>
      <c r="C10" s="4">
        <v>81</v>
      </c>
      <c r="D10" s="4" t="e">
        <f>GETPIVOTDATA("扣分",[1]第四季!$A$1,"員工編號",A10)</f>
        <v>#REF!</v>
      </c>
      <c r="E10" s="5" t="e">
        <f t="shared" si="0"/>
        <v>#REF!</v>
      </c>
      <c r="F10" s="5" t="e">
        <f t="shared" si="1"/>
        <v>#REF!</v>
      </c>
    </row>
    <row r="11" spans="1:6" ht="19.899999999999999" customHeight="1">
      <c r="A11" s="3" t="s">
        <v>21</v>
      </c>
      <c r="B11" s="4" t="s">
        <v>22</v>
      </c>
      <c r="C11" s="4">
        <v>74</v>
      </c>
      <c r="D11" s="4" t="e">
        <f>GETPIVOTDATA("扣分",[1]第四季!$A$1,"員工編號",A11)</f>
        <v>#REF!</v>
      </c>
      <c r="E11" s="5" t="e">
        <f t="shared" si="0"/>
        <v>#REF!</v>
      </c>
      <c r="F11" s="5" t="e">
        <f t="shared" si="1"/>
        <v>#REF!</v>
      </c>
    </row>
    <row r="12" spans="1:6" ht="19.899999999999999" customHeight="1">
      <c r="A12" s="3" t="s">
        <v>23</v>
      </c>
      <c r="B12" s="4" t="s">
        <v>24</v>
      </c>
      <c r="C12" s="4">
        <v>79</v>
      </c>
      <c r="D12" s="4" t="e">
        <f>GETPIVOTDATA("扣分",[1]第四季!$A$1,"員工編號",A12)</f>
        <v>#REF!</v>
      </c>
      <c r="E12" s="5" t="e">
        <f t="shared" si="0"/>
        <v>#REF!</v>
      </c>
      <c r="F12" s="5" t="e">
        <f t="shared" si="1"/>
        <v>#REF!</v>
      </c>
    </row>
    <row r="13" spans="1:6" ht="19.899999999999999" customHeight="1">
      <c r="A13" s="3" t="s">
        <v>25</v>
      </c>
      <c r="B13" s="4" t="s">
        <v>26</v>
      </c>
      <c r="C13" s="4">
        <v>89</v>
      </c>
      <c r="D13" s="4" t="e">
        <f>GETPIVOTDATA("扣分",[1]第四季!$A$1,"員工編號",A13)</f>
        <v>#REF!</v>
      </c>
      <c r="E13" s="5" t="e">
        <f t="shared" si="0"/>
        <v>#REF!</v>
      </c>
      <c r="F13" s="5" t="e">
        <f t="shared" si="1"/>
        <v>#REF!</v>
      </c>
    </row>
    <row r="14" spans="1:6" ht="19.899999999999999" customHeight="1">
      <c r="A14" s="3" t="s">
        <v>27</v>
      </c>
      <c r="B14" s="4" t="s">
        <v>28</v>
      </c>
      <c r="C14" s="4">
        <v>84</v>
      </c>
      <c r="D14" s="4" t="e">
        <f>GETPIVOTDATA("扣分",[1]第四季!$A$1,"員工編號",A14)</f>
        <v>#REF!</v>
      </c>
      <c r="E14" s="5" t="e">
        <f t="shared" si="0"/>
        <v>#REF!</v>
      </c>
      <c r="F14" s="5" t="e">
        <f t="shared" si="1"/>
        <v>#REF!</v>
      </c>
    </row>
    <row r="15" spans="1:6" ht="19.899999999999999" customHeight="1">
      <c r="A15" s="3" t="s">
        <v>29</v>
      </c>
      <c r="B15" s="4" t="s">
        <v>30</v>
      </c>
      <c r="C15" s="4">
        <v>77</v>
      </c>
      <c r="D15" s="4" t="e">
        <f>GETPIVOTDATA("扣分",[1]第四季!$A$1,"員工編號",A15)</f>
        <v>#REF!</v>
      </c>
      <c r="E15" s="5" t="e">
        <f t="shared" si="0"/>
        <v>#REF!</v>
      </c>
      <c r="F15" s="5" t="e">
        <f t="shared" si="1"/>
        <v>#REF!</v>
      </c>
    </row>
    <row r="16" spans="1:6" ht="19.899999999999999" customHeight="1">
      <c r="A16" s="3" t="s">
        <v>31</v>
      </c>
      <c r="B16" s="4" t="s">
        <v>32</v>
      </c>
      <c r="C16" s="4">
        <v>66</v>
      </c>
      <c r="D16" s="4" t="e">
        <f>GETPIVOTDATA("扣分",[1]第四季!$A$1,"員工編號",A16)</f>
        <v>#REF!</v>
      </c>
      <c r="E16" s="5" t="e">
        <f t="shared" si="0"/>
        <v>#REF!</v>
      </c>
      <c r="F16" s="5" t="e">
        <f t="shared" si="1"/>
        <v>#REF!</v>
      </c>
    </row>
    <row r="17" spans="1:6" ht="19.899999999999999" customHeight="1">
      <c r="A17" s="3" t="s">
        <v>33</v>
      </c>
      <c r="B17" s="4" t="s">
        <v>34</v>
      </c>
      <c r="C17" s="4">
        <v>83</v>
      </c>
      <c r="D17" s="4" t="e">
        <f>GETPIVOTDATA("扣分",[1]第四季!$A$1,"員工編號",A17)</f>
        <v>#REF!</v>
      </c>
      <c r="E17" s="5" t="e">
        <f t="shared" si="0"/>
        <v>#REF!</v>
      </c>
      <c r="F17" s="5" t="e">
        <f t="shared" si="1"/>
        <v>#REF!</v>
      </c>
    </row>
    <row r="18" spans="1:6" ht="19.899999999999999" customHeight="1">
      <c r="A18" s="3" t="s">
        <v>35</v>
      </c>
      <c r="B18" s="4" t="s">
        <v>36</v>
      </c>
      <c r="C18" s="4">
        <v>89</v>
      </c>
      <c r="D18" s="4" t="e">
        <f>GETPIVOTDATA("扣分",[1]第四季!$A$1,"員工編號",A18)</f>
        <v>#REF!</v>
      </c>
      <c r="E18" s="5" t="e">
        <f t="shared" si="0"/>
        <v>#REF!</v>
      </c>
      <c r="F18" s="5" t="e">
        <f t="shared" si="1"/>
        <v>#REF!</v>
      </c>
    </row>
    <row r="19" spans="1:6" ht="19.899999999999999" customHeight="1">
      <c r="A19" s="3" t="s">
        <v>37</v>
      </c>
      <c r="B19" s="4" t="s">
        <v>38</v>
      </c>
      <c r="C19" s="4">
        <v>69</v>
      </c>
      <c r="D19" s="4" t="e">
        <f>GETPIVOTDATA("扣分",[1]第四季!$A$1,"員工編號",A19)</f>
        <v>#REF!</v>
      </c>
      <c r="E19" s="5" t="e">
        <f t="shared" si="0"/>
        <v>#REF!</v>
      </c>
      <c r="F19" s="5" t="e">
        <f t="shared" si="1"/>
        <v>#REF!</v>
      </c>
    </row>
    <row r="20" spans="1:6" ht="19.899999999999999" customHeight="1">
      <c r="A20" s="3" t="s">
        <v>39</v>
      </c>
      <c r="B20" s="4" t="s">
        <v>40</v>
      </c>
      <c r="C20" s="4">
        <v>88</v>
      </c>
      <c r="D20" s="4" t="e">
        <f>GETPIVOTDATA("扣分",[1]第四季!$A$1,"員工編號",A20)</f>
        <v>#REF!</v>
      </c>
      <c r="E20" s="5" t="e">
        <f t="shared" si="0"/>
        <v>#REF!</v>
      </c>
      <c r="F20" s="5" t="e">
        <f t="shared" si="1"/>
        <v>#REF!</v>
      </c>
    </row>
    <row r="21" spans="1:6" ht="19.899999999999999" customHeight="1">
      <c r="A21" s="3" t="s">
        <v>41</v>
      </c>
      <c r="B21" s="4" t="s">
        <v>42</v>
      </c>
      <c r="C21" s="4">
        <v>78</v>
      </c>
      <c r="D21" s="4" t="e">
        <f>GETPIVOTDATA("扣分",[1]第四季!$A$1,"員工編號",A21)</f>
        <v>#REF!</v>
      </c>
      <c r="E21" s="5" t="e">
        <f t="shared" si="0"/>
        <v>#REF!</v>
      </c>
      <c r="F21" s="5" t="e">
        <f t="shared" si="1"/>
        <v>#REF!</v>
      </c>
    </row>
    <row r="22" spans="1:6" ht="19.899999999999999" customHeight="1">
      <c r="A22" s="3" t="s">
        <v>43</v>
      </c>
      <c r="B22" s="4" t="s">
        <v>44</v>
      </c>
      <c r="C22" s="4">
        <v>81</v>
      </c>
      <c r="D22" s="4" t="e">
        <f>GETPIVOTDATA("扣分",[1]第四季!$A$1,"員工編號",A22)</f>
        <v>#REF!</v>
      </c>
      <c r="E22" s="5" t="e">
        <f t="shared" si="0"/>
        <v>#REF!</v>
      </c>
      <c r="F22" s="5" t="e">
        <f t="shared" si="1"/>
        <v>#REF!</v>
      </c>
    </row>
    <row r="23" spans="1:6" ht="19.899999999999999" customHeight="1">
      <c r="A23" s="3" t="s">
        <v>45</v>
      </c>
      <c r="B23" s="4" t="s">
        <v>46</v>
      </c>
      <c r="C23" s="4">
        <v>70</v>
      </c>
      <c r="D23" s="4" t="e">
        <f>GETPIVOTDATA("扣分",[1]第四季!$A$1,"員工編號",A23)</f>
        <v>#REF!</v>
      </c>
      <c r="E23" s="5" t="e">
        <f t="shared" si="0"/>
        <v>#REF!</v>
      </c>
      <c r="F23" s="5" t="e">
        <f t="shared" si="1"/>
        <v>#REF!</v>
      </c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24"/>
  <sheetViews>
    <sheetView zoomScale="89" zoomScaleNormal="89" workbookViewId="0">
      <pane ySplit="4" topLeftCell="A5" activePane="bottomLeft" state="frozenSplit"/>
      <selection pane="bottomLeft" activeCell="H19" sqref="H19"/>
    </sheetView>
  </sheetViews>
  <sheetFormatPr defaultColWidth="8.875" defaultRowHeight="16.5"/>
  <cols>
    <col min="1" max="1" width="10.5" style="6" bestFit="1" customWidth="1"/>
    <col min="2" max="2" width="8.5" style="6" bestFit="1" customWidth="1"/>
    <col min="3" max="4" width="10.25" style="6" bestFit="1" customWidth="1"/>
    <col min="5" max="5" width="12.5" style="6" bestFit="1" customWidth="1"/>
    <col min="6" max="16384" width="8.875" style="6"/>
  </cols>
  <sheetData>
    <row r="1" spans="1:5" ht="19.899999999999999" customHeight="1">
      <c r="A1" s="53" t="s">
        <v>54</v>
      </c>
      <c r="B1" s="53"/>
      <c r="C1" s="53"/>
      <c r="D1" s="53"/>
      <c r="E1" s="10"/>
    </row>
    <row r="2" spans="1:5" ht="19.899999999999999" customHeight="1" thickBot="1">
      <c r="A2" s="54"/>
      <c r="B2" s="54"/>
      <c r="C2" s="54"/>
      <c r="D2" s="54"/>
      <c r="E2" s="10"/>
    </row>
    <row r="3" spans="1:5" ht="19.899999999999999" customHeight="1" thickTop="1">
      <c r="A3" s="47" t="s">
        <v>53</v>
      </c>
      <c r="B3" s="49" t="s">
        <v>52</v>
      </c>
      <c r="C3" s="49" t="s">
        <v>51</v>
      </c>
      <c r="D3" s="51" t="s">
        <v>50</v>
      </c>
      <c r="E3" s="11"/>
    </row>
    <row r="4" spans="1:5" ht="19.899999999999999" customHeight="1">
      <c r="A4" s="48"/>
      <c r="B4" s="50"/>
      <c r="C4" s="50"/>
      <c r="D4" s="52"/>
      <c r="E4" s="11"/>
    </row>
    <row r="5" spans="1:5" ht="19.899999999999999" customHeight="1">
      <c r="A5" s="9" t="s">
        <v>7</v>
      </c>
      <c r="B5" s="8" t="s">
        <v>8</v>
      </c>
      <c r="C5" s="7"/>
      <c r="D5" s="7"/>
    </row>
    <row r="6" spans="1:5" ht="19.899999999999999" customHeight="1">
      <c r="A6" s="9" t="s">
        <v>9</v>
      </c>
      <c r="B6" s="8" t="s">
        <v>10</v>
      </c>
      <c r="C6" s="7"/>
      <c r="D6" s="7"/>
    </row>
    <row r="7" spans="1:5" ht="19.899999999999999" customHeight="1">
      <c r="A7" s="9" t="s">
        <v>11</v>
      </c>
      <c r="B7" s="8" t="s">
        <v>12</v>
      </c>
      <c r="C7" s="7"/>
      <c r="D7" s="7"/>
    </row>
    <row r="8" spans="1:5" ht="19.899999999999999" customHeight="1">
      <c r="A8" s="9" t="s">
        <v>13</v>
      </c>
      <c r="B8" s="8" t="s">
        <v>14</v>
      </c>
      <c r="C8" s="7"/>
      <c r="D8" s="7"/>
    </row>
    <row r="9" spans="1:5" ht="19.899999999999999" customHeight="1">
      <c r="A9" s="9" t="s">
        <v>15</v>
      </c>
      <c r="B9" s="8" t="s">
        <v>16</v>
      </c>
      <c r="C9" s="7"/>
      <c r="D9" s="7"/>
    </row>
    <row r="10" spans="1:5" ht="19.899999999999999" customHeight="1">
      <c r="A10" s="9" t="s">
        <v>17</v>
      </c>
      <c r="B10" s="8" t="s">
        <v>18</v>
      </c>
      <c r="C10" s="7"/>
      <c r="D10" s="7"/>
    </row>
    <row r="11" spans="1:5" ht="19.899999999999999" customHeight="1">
      <c r="A11" s="9" t="s">
        <v>19</v>
      </c>
      <c r="B11" s="8" t="s">
        <v>20</v>
      </c>
      <c r="C11" s="7"/>
      <c r="D11" s="7"/>
    </row>
    <row r="12" spans="1:5" ht="19.899999999999999" customHeight="1">
      <c r="A12" s="9" t="s">
        <v>21</v>
      </c>
      <c r="B12" s="8" t="s">
        <v>22</v>
      </c>
      <c r="C12" s="7"/>
      <c r="D12" s="7"/>
    </row>
    <row r="13" spans="1:5" ht="19.899999999999999" customHeight="1">
      <c r="A13" s="9" t="s">
        <v>23</v>
      </c>
      <c r="B13" s="8" t="s">
        <v>24</v>
      </c>
      <c r="C13" s="7"/>
      <c r="D13" s="7"/>
    </row>
    <row r="14" spans="1:5" ht="19.899999999999999" customHeight="1">
      <c r="A14" s="9" t="s">
        <v>25</v>
      </c>
      <c r="B14" s="8" t="s">
        <v>26</v>
      </c>
      <c r="C14" s="7"/>
      <c r="D14" s="7"/>
    </row>
    <row r="15" spans="1:5" ht="19.899999999999999" customHeight="1">
      <c r="A15" s="9" t="s">
        <v>27</v>
      </c>
      <c r="B15" s="8" t="s">
        <v>28</v>
      </c>
      <c r="C15" s="7"/>
      <c r="D15" s="7"/>
    </row>
    <row r="16" spans="1:5" ht="19.899999999999999" customHeight="1">
      <c r="A16" s="9" t="s">
        <v>29</v>
      </c>
      <c r="B16" s="8" t="s">
        <v>30</v>
      </c>
      <c r="C16" s="7"/>
      <c r="D16" s="7"/>
    </row>
    <row r="17" spans="1:4" ht="19.899999999999999" customHeight="1">
      <c r="A17" s="9" t="s">
        <v>31</v>
      </c>
      <c r="B17" s="8" t="s">
        <v>32</v>
      </c>
      <c r="C17" s="7"/>
      <c r="D17" s="7"/>
    </row>
    <row r="18" spans="1:4" ht="19.899999999999999" customHeight="1">
      <c r="A18" s="9" t="s">
        <v>33</v>
      </c>
      <c r="B18" s="8" t="s">
        <v>34</v>
      </c>
      <c r="C18" s="7"/>
      <c r="D18" s="7"/>
    </row>
    <row r="19" spans="1:4" ht="19.899999999999999" customHeight="1">
      <c r="A19" s="9" t="s">
        <v>35</v>
      </c>
      <c r="B19" s="8" t="s">
        <v>36</v>
      </c>
      <c r="C19" s="7"/>
      <c r="D19" s="7"/>
    </row>
    <row r="20" spans="1:4" ht="19.899999999999999" customHeight="1">
      <c r="A20" s="9" t="s">
        <v>37</v>
      </c>
      <c r="B20" s="8" t="s">
        <v>38</v>
      </c>
      <c r="C20" s="7"/>
      <c r="D20" s="7"/>
    </row>
    <row r="21" spans="1:4" ht="19.899999999999999" customHeight="1">
      <c r="A21" s="9" t="s">
        <v>39</v>
      </c>
      <c r="B21" s="8" t="s">
        <v>40</v>
      </c>
      <c r="C21" s="7"/>
      <c r="D21" s="7"/>
    </row>
    <row r="22" spans="1:4" ht="19.899999999999999" customHeight="1">
      <c r="A22" s="9" t="s">
        <v>41</v>
      </c>
      <c r="B22" s="8" t="s">
        <v>42</v>
      </c>
      <c r="C22" s="7"/>
      <c r="D22" s="7"/>
    </row>
    <row r="23" spans="1:4" ht="19.899999999999999" customHeight="1">
      <c r="A23" s="9" t="s">
        <v>43</v>
      </c>
      <c r="B23" s="8" t="s">
        <v>44</v>
      </c>
      <c r="C23" s="7"/>
      <c r="D23" s="7"/>
    </row>
    <row r="24" spans="1:4" ht="19.899999999999999" customHeight="1">
      <c r="A24" s="9" t="s">
        <v>45</v>
      </c>
      <c r="B24" s="8" t="s">
        <v>46</v>
      </c>
      <c r="C24" s="7"/>
      <c r="D24" s="7"/>
    </row>
  </sheetData>
  <mergeCells count="5">
    <mergeCell ref="A3:A4"/>
    <mergeCell ref="B3:B4"/>
    <mergeCell ref="C3:C4"/>
    <mergeCell ref="D3:D4"/>
    <mergeCell ref="A1:D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112"/>
  <sheetViews>
    <sheetView zoomScale="89" zoomScaleNormal="89" workbookViewId="0">
      <pane ySplit="4" topLeftCell="A9" activePane="bottomLeft" state="frozenSplit"/>
      <selection pane="bottomLeft" activeCell="B14" sqref="B14"/>
    </sheetView>
  </sheetViews>
  <sheetFormatPr defaultColWidth="8.875" defaultRowHeight="16.5" outlineLevelRow="1"/>
  <cols>
    <col min="1" max="1" width="10.5" style="6" bestFit="1" customWidth="1"/>
    <col min="2" max="2" width="8.5" style="6" bestFit="1" customWidth="1"/>
    <col min="3" max="3" width="13" style="6" customWidth="1"/>
    <col min="4" max="4" width="10.25" style="6" bestFit="1" customWidth="1"/>
    <col min="5" max="5" width="12.5" style="6" bestFit="1" customWidth="1"/>
    <col min="6" max="16384" width="8.875" style="6"/>
  </cols>
  <sheetData>
    <row r="1" spans="1:5" ht="19.899999999999999" customHeight="1">
      <c r="A1" s="53" t="s">
        <v>55</v>
      </c>
      <c r="B1" s="53"/>
      <c r="C1" s="53"/>
      <c r="D1" s="53"/>
      <c r="E1" s="10"/>
    </row>
    <row r="2" spans="1:5" ht="19.899999999999999" customHeight="1" thickBot="1">
      <c r="A2" s="54"/>
      <c r="B2" s="54"/>
      <c r="C2" s="54"/>
      <c r="D2" s="54"/>
      <c r="E2" s="10"/>
    </row>
    <row r="3" spans="1:5" ht="19.899999999999999" customHeight="1" thickTop="1">
      <c r="A3" s="47" t="s">
        <v>56</v>
      </c>
      <c r="B3" s="49" t="s">
        <v>57</v>
      </c>
      <c r="C3" s="49" t="s">
        <v>58</v>
      </c>
      <c r="D3" s="51" t="s">
        <v>59</v>
      </c>
      <c r="E3" s="11"/>
    </row>
    <row r="4" spans="1:5" ht="19.899999999999999" customHeight="1">
      <c r="A4" s="48"/>
      <c r="B4" s="50"/>
      <c r="C4" s="50"/>
      <c r="D4" s="52"/>
      <c r="E4" s="11"/>
    </row>
    <row r="5" spans="1:5" ht="19.899999999999999" hidden="1" customHeight="1" outlineLevel="1">
      <c r="A5" s="12"/>
      <c r="B5" s="12"/>
      <c r="C5" s="13">
        <f>[2]第一季考績!$F$4</f>
        <v>85.600000000000009</v>
      </c>
      <c r="D5" s="12"/>
      <c r="E5" s="11"/>
    </row>
    <row r="6" spans="1:5" ht="19.899999999999999" hidden="1" customHeight="1" outlineLevel="1">
      <c r="A6" s="12"/>
      <c r="B6" s="12"/>
      <c r="C6" s="13">
        <f>[2]第二季考績!$F$4</f>
        <v>84.600000000000009</v>
      </c>
      <c r="D6" s="12"/>
      <c r="E6" s="11"/>
    </row>
    <row r="7" spans="1:5" ht="19.899999999999999" hidden="1" customHeight="1" outlineLevel="1">
      <c r="A7" s="12"/>
      <c r="B7" s="12"/>
      <c r="C7" s="13">
        <f>[2]第三季考績!$F$4</f>
        <v>88.8</v>
      </c>
      <c r="D7" s="12"/>
      <c r="E7" s="11"/>
    </row>
    <row r="8" spans="1:5" ht="19.899999999999999" hidden="1" customHeight="1" outlineLevel="1">
      <c r="A8" s="12"/>
      <c r="B8" s="12"/>
      <c r="C8" s="13">
        <f>[2]第四季考績!$F$4</f>
        <v>88</v>
      </c>
      <c r="D8" s="12"/>
      <c r="E8" s="11"/>
    </row>
    <row r="9" spans="1:5" ht="19.899999999999999" customHeight="1" collapsed="1">
      <c r="A9" s="9" t="s">
        <v>7</v>
      </c>
      <c r="B9" s="8" t="s">
        <v>8</v>
      </c>
      <c r="C9" s="14">
        <f>AVERAGE(C5:C8)</f>
        <v>86.75</v>
      </c>
      <c r="D9" s="7"/>
    </row>
    <row r="10" spans="1:5" ht="19.899999999999999" hidden="1" customHeight="1" outlineLevel="1">
      <c r="A10" s="9"/>
      <c r="B10" s="8"/>
      <c r="C10" s="14">
        <f>[2]第一季考績!$F$5</f>
        <v>78</v>
      </c>
      <c r="D10" s="7"/>
    </row>
    <row r="11" spans="1:5" ht="19.899999999999999" hidden="1" customHeight="1" outlineLevel="1">
      <c r="A11" s="9"/>
      <c r="B11" s="8"/>
      <c r="C11" s="14">
        <f>[2]第二季考績!$F$5</f>
        <v>75.300000000000011</v>
      </c>
      <c r="D11" s="7"/>
    </row>
    <row r="12" spans="1:5" ht="19.899999999999999" hidden="1" customHeight="1" outlineLevel="1">
      <c r="A12" s="9"/>
      <c r="B12" s="8"/>
      <c r="C12" s="14">
        <f>[2]第三季考績!$F$5</f>
        <v>76.800000000000011</v>
      </c>
      <c r="D12" s="7"/>
    </row>
    <row r="13" spans="1:5" ht="19.899999999999999" hidden="1" customHeight="1" outlineLevel="1">
      <c r="A13" s="9"/>
      <c r="B13" s="8"/>
      <c r="C13" s="14">
        <f>[2]第四季考績!$F$5</f>
        <v>74.400000000000006</v>
      </c>
      <c r="D13" s="7"/>
    </row>
    <row r="14" spans="1:5" ht="19.899999999999999" customHeight="1" collapsed="1">
      <c r="A14" s="9" t="s">
        <v>9</v>
      </c>
      <c r="B14" s="8" t="s">
        <v>10</v>
      </c>
      <c r="C14" s="14">
        <f>AVERAGE(C10:C13)</f>
        <v>76.125</v>
      </c>
      <c r="D14" s="7"/>
    </row>
    <row r="15" spans="1:5" ht="19.899999999999999" hidden="1" customHeight="1" outlineLevel="1">
      <c r="A15" s="9"/>
      <c r="B15" s="8"/>
      <c r="C15" s="14">
        <f>[2]第一季考績!$F$6</f>
        <v>76.800000000000011</v>
      </c>
      <c r="D15" s="7"/>
    </row>
    <row r="16" spans="1:5" ht="19.899999999999999" hidden="1" customHeight="1" outlineLevel="1">
      <c r="A16" s="9"/>
      <c r="B16" s="8"/>
      <c r="C16" s="14">
        <f>[2]第二季考績!$F$6</f>
        <v>68.800000000000011</v>
      </c>
      <c r="D16" s="7"/>
    </row>
    <row r="17" spans="1:4" ht="19.899999999999999" hidden="1" customHeight="1" outlineLevel="1">
      <c r="A17" s="9"/>
      <c r="B17" s="8"/>
      <c r="C17" s="14">
        <f>[2]第三季考績!$F$6</f>
        <v>69.599999999999994</v>
      </c>
      <c r="D17" s="7"/>
    </row>
    <row r="18" spans="1:4" ht="19.899999999999999" hidden="1" customHeight="1" outlineLevel="1">
      <c r="A18" s="9"/>
      <c r="B18" s="8"/>
      <c r="C18" s="14">
        <f>[2]第四季考績!$F$6</f>
        <v>59.5</v>
      </c>
      <c r="D18" s="7"/>
    </row>
    <row r="19" spans="1:4" ht="19.899999999999999" customHeight="1" collapsed="1">
      <c r="A19" s="9" t="s">
        <v>11</v>
      </c>
      <c r="B19" s="8" t="s">
        <v>12</v>
      </c>
      <c r="C19" s="14">
        <f>AVERAGE(C15:C18)</f>
        <v>68.675000000000011</v>
      </c>
      <c r="D19" s="7"/>
    </row>
    <row r="20" spans="1:4" ht="19.899999999999999" hidden="1" customHeight="1" outlineLevel="1">
      <c r="A20" s="9"/>
      <c r="B20" s="8"/>
      <c r="C20" s="14">
        <f>[2]第一季考績!$F$7</f>
        <v>91.2</v>
      </c>
      <c r="D20" s="7"/>
    </row>
    <row r="21" spans="1:4" ht="19.899999999999999" hidden="1" customHeight="1" outlineLevel="1">
      <c r="A21" s="9"/>
      <c r="B21" s="8"/>
      <c r="C21" s="14">
        <f>[2]第二季考績!$F$7</f>
        <v>83</v>
      </c>
      <c r="D21" s="7"/>
    </row>
    <row r="22" spans="1:4" ht="19.899999999999999" hidden="1" customHeight="1" outlineLevel="1">
      <c r="A22" s="9"/>
      <c r="B22" s="8"/>
      <c r="C22" s="14">
        <f>[2]第三季考績!$F$7</f>
        <v>84</v>
      </c>
      <c r="D22" s="7"/>
    </row>
    <row r="23" spans="1:4" ht="19.899999999999999" hidden="1" customHeight="1" outlineLevel="1">
      <c r="A23" s="9"/>
      <c r="B23" s="8"/>
      <c r="C23" s="14">
        <f>[2]第四季考績!$F$7</f>
        <v>83.5</v>
      </c>
      <c r="D23" s="7"/>
    </row>
    <row r="24" spans="1:4" ht="19.899999999999999" customHeight="1" collapsed="1">
      <c r="A24" s="9" t="s">
        <v>13</v>
      </c>
      <c r="B24" s="8" t="s">
        <v>14</v>
      </c>
      <c r="C24" s="14">
        <f>AVERAGE(C20:C23)</f>
        <v>85.424999999999997</v>
      </c>
      <c r="D24" s="7"/>
    </row>
    <row r="25" spans="1:4" ht="19.899999999999999" hidden="1" customHeight="1" outlineLevel="1">
      <c r="A25" s="9"/>
      <c r="B25" s="8"/>
      <c r="C25" s="14">
        <f>[2]第一季考績!$F$8</f>
        <v>92</v>
      </c>
      <c r="D25" s="7"/>
    </row>
    <row r="26" spans="1:4" ht="19.899999999999999" hidden="1" customHeight="1" outlineLevel="1">
      <c r="A26" s="9"/>
      <c r="B26" s="8"/>
      <c r="C26" s="14">
        <f>[2]第二季考績!$F$8</f>
        <v>93.600000000000009</v>
      </c>
      <c r="D26" s="7"/>
    </row>
    <row r="27" spans="1:4" ht="19.899999999999999" hidden="1" customHeight="1" outlineLevel="1">
      <c r="A27" s="9"/>
      <c r="B27" s="8"/>
      <c r="C27" s="14">
        <f>[2]第三季考績!$F$8</f>
        <v>93.600000000000009</v>
      </c>
      <c r="D27" s="7"/>
    </row>
    <row r="28" spans="1:4" ht="19.899999999999999" hidden="1" customHeight="1" outlineLevel="1">
      <c r="A28" s="9"/>
      <c r="B28" s="8"/>
      <c r="C28" s="14">
        <f>[2]第四季考績!$F$8</f>
        <v>94.4</v>
      </c>
      <c r="D28" s="7"/>
    </row>
    <row r="29" spans="1:4" ht="19.899999999999999" customHeight="1" collapsed="1">
      <c r="A29" s="9" t="s">
        <v>15</v>
      </c>
      <c r="B29" s="8" t="s">
        <v>16</v>
      </c>
      <c r="C29" s="14">
        <f>AVERAGE(C25:C28)</f>
        <v>93.4</v>
      </c>
      <c r="D29" s="7"/>
    </row>
    <row r="30" spans="1:4" ht="19.899999999999999" hidden="1" customHeight="1" outlineLevel="1">
      <c r="A30" s="9"/>
      <c r="B30" s="8"/>
      <c r="C30" s="14">
        <f>[2]第一季考績!$F$9</f>
        <v>81.599999999999994</v>
      </c>
      <c r="D30" s="7"/>
    </row>
    <row r="31" spans="1:4" ht="19.899999999999999" hidden="1" customHeight="1" outlineLevel="1">
      <c r="A31" s="9"/>
      <c r="B31" s="8"/>
      <c r="C31" s="14">
        <f>[2]第二季考績!$F$9</f>
        <v>84.8</v>
      </c>
      <c r="D31" s="7"/>
    </row>
    <row r="32" spans="1:4" ht="19.899999999999999" hidden="1" customHeight="1" outlineLevel="1">
      <c r="A32" s="9"/>
      <c r="B32" s="8"/>
      <c r="C32" s="14">
        <f>[2]第三季考績!$F$9</f>
        <v>86</v>
      </c>
      <c r="D32" s="7"/>
    </row>
    <row r="33" spans="1:4" ht="19.899999999999999" hidden="1" customHeight="1" outlineLevel="1">
      <c r="A33" s="9"/>
      <c r="B33" s="8"/>
      <c r="C33" s="14">
        <f>[2]第四季考績!$F$9</f>
        <v>85.600000000000009</v>
      </c>
      <c r="D33" s="7"/>
    </row>
    <row r="34" spans="1:4" ht="19.899999999999999" customHeight="1" collapsed="1">
      <c r="A34" s="9" t="s">
        <v>17</v>
      </c>
      <c r="B34" s="8" t="s">
        <v>18</v>
      </c>
      <c r="C34" s="14">
        <f>AVERAGE(C30:C33)</f>
        <v>84.5</v>
      </c>
      <c r="D34" s="7"/>
    </row>
    <row r="35" spans="1:4" ht="19.899999999999999" hidden="1" customHeight="1" outlineLevel="1">
      <c r="A35" s="9"/>
      <c r="B35" s="8"/>
      <c r="C35" s="14">
        <f>[2]第一季考績!$F$10</f>
        <v>75.2</v>
      </c>
      <c r="D35" s="7"/>
    </row>
    <row r="36" spans="1:4" ht="19.899999999999999" hidden="1" customHeight="1" outlineLevel="1">
      <c r="A36" s="9"/>
      <c r="B36" s="8"/>
      <c r="C36" s="14">
        <f>[2]第二季考績!$F$10</f>
        <v>93.600000000000009</v>
      </c>
      <c r="D36" s="7"/>
    </row>
    <row r="37" spans="1:4" ht="19.899999999999999" hidden="1" customHeight="1" outlineLevel="1">
      <c r="A37" s="9"/>
      <c r="B37" s="8"/>
      <c r="C37" s="14">
        <f>[2]第三季考績!$F$10</f>
        <v>68.800000000000011</v>
      </c>
      <c r="D37" s="7"/>
    </row>
    <row r="38" spans="1:4" ht="19.899999999999999" hidden="1" customHeight="1" outlineLevel="1">
      <c r="A38" s="9"/>
      <c r="B38" s="8"/>
      <c r="C38" s="14">
        <f>[2]第四季考績!$F$10</f>
        <v>84.8</v>
      </c>
      <c r="D38" s="7"/>
    </row>
    <row r="39" spans="1:4" ht="19.899999999999999" customHeight="1" collapsed="1">
      <c r="A39" s="9" t="s">
        <v>19</v>
      </c>
      <c r="B39" s="8" t="s">
        <v>20</v>
      </c>
      <c r="C39" s="14">
        <f>AVERAGE(C35:C38)</f>
        <v>80.600000000000009</v>
      </c>
      <c r="D39" s="7"/>
    </row>
    <row r="40" spans="1:4" ht="19.899999999999999" hidden="1" customHeight="1" outlineLevel="1">
      <c r="A40" s="9"/>
      <c r="B40" s="8"/>
      <c r="C40" s="14">
        <f>[2]第一季考績!$F$11</f>
        <v>76.800000000000011</v>
      </c>
      <c r="D40" s="7"/>
    </row>
    <row r="41" spans="1:4" ht="19.899999999999999" hidden="1" customHeight="1" outlineLevel="1">
      <c r="A41" s="9"/>
      <c r="B41" s="8"/>
      <c r="C41" s="14">
        <f>[2]第二季考績!$F$11</f>
        <v>76.800000000000011</v>
      </c>
      <c r="D41" s="7"/>
    </row>
    <row r="42" spans="1:4" ht="19.899999999999999" hidden="1" customHeight="1" outlineLevel="1">
      <c r="A42" s="9"/>
      <c r="B42" s="8"/>
      <c r="C42" s="14">
        <f>[2]第三季考績!$F$11</f>
        <v>76.2</v>
      </c>
      <c r="D42" s="7"/>
    </row>
    <row r="43" spans="1:4" ht="19.899999999999999" hidden="1" customHeight="1" outlineLevel="1">
      <c r="A43" s="9"/>
      <c r="B43" s="8"/>
      <c r="C43" s="14">
        <f>[2]第四季考績!$F$11</f>
        <v>79.2</v>
      </c>
      <c r="D43" s="7"/>
    </row>
    <row r="44" spans="1:4" ht="19.899999999999999" customHeight="1" collapsed="1">
      <c r="A44" s="9" t="s">
        <v>21</v>
      </c>
      <c r="B44" s="8" t="s">
        <v>22</v>
      </c>
      <c r="C44" s="14">
        <f>AVERAGE(C40:C43)</f>
        <v>77.25</v>
      </c>
      <c r="D44" s="7"/>
    </row>
    <row r="45" spans="1:4" ht="19.899999999999999" hidden="1" customHeight="1" outlineLevel="1">
      <c r="A45" s="9"/>
      <c r="B45" s="8"/>
      <c r="C45" s="14">
        <f>[2]第一季考績!$F$12</f>
        <v>88.2</v>
      </c>
      <c r="D45" s="7"/>
    </row>
    <row r="46" spans="1:4" ht="19.899999999999999" hidden="1" customHeight="1" outlineLevel="1">
      <c r="A46" s="9"/>
      <c r="B46" s="8"/>
      <c r="C46" s="14">
        <f>[2]第二季考績!$F$12</f>
        <v>80.800000000000011</v>
      </c>
      <c r="D46" s="7"/>
    </row>
    <row r="47" spans="1:4" ht="19.899999999999999" hidden="1" customHeight="1" outlineLevel="1">
      <c r="A47" s="9"/>
      <c r="B47" s="8"/>
      <c r="C47" s="14">
        <f>[2]第三季考績!$F$12</f>
        <v>85.4</v>
      </c>
      <c r="D47" s="7"/>
    </row>
    <row r="48" spans="1:4" ht="19.899999999999999" hidden="1" customHeight="1" outlineLevel="1">
      <c r="A48" s="9"/>
      <c r="B48" s="8"/>
      <c r="C48" s="14">
        <f>[2]第四季考績!$F$12</f>
        <v>82.2</v>
      </c>
      <c r="D48" s="7"/>
    </row>
    <row r="49" spans="1:4" ht="19.899999999999999" customHeight="1" collapsed="1">
      <c r="A49" s="9" t="s">
        <v>23</v>
      </c>
      <c r="B49" s="8" t="s">
        <v>24</v>
      </c>
      <c r="C49" s="14">
        <f>AVERAGE(C45:C48)</f>
        <v>84.15</v>
      </c>
      <c r="D49" s="7"/>
    </row>
    <row r="50" spans="1:4" ht="19.899999999999999" hidden="1" customHeight="1" outlineLevel="1">
      <c r="A50" s="9"/>
      <c r="B50" s="8"/>
      <c r="C50" s="14">
        <f>[2]第一季考績!$F$13</f>
        <v>92</v>
      </c>
      <c r="D50" s="7"/>
    </row>
    <row r="51" spans="1:4" ht="19.899999999999999" hidden="1" customHeight="1" outlineLevel="1">
      <c r="A51" s="9"/>
      <c r="B51" s="8"/>
      <c r="C51" s="14">
        <f>[2]第二季考績!$F$13</f>
        <v>85.600000000000009</v>
      </c>
      <c r="D51" s="7"/>
    </row>
    <row r="52" spans="1:4" ht="19.899999999999999" hidden="1" customHeight="1" outlineLevel="1">
      <c r="A52" s="9"/>
      <c r="B52" s="8"/>
      <c r="C52" s="14">
        <f>[2]第三季考績!$F$13</f>
        <v>83.3</v>
      </c>
      <c r="D52" s="7"/>
    </row>
    <row r="53" spans="1:4" ht="19.899999999999999" hidden="1" customHeight="1" outlineLevel="1">
      <c r="A53" s="9"/>
      <c r="B53" s="8"/>
      <c r="C53" s="14">
        <f>[2]第四季考績!$F$13</f>
        <v>91.2</v>
      </c>
      <c r="D53" s="7"/>
    </row>
    <row r="54" spans="1:4" ht="19.899999999999999" customHeight="1" collapsed="1">
      <c r="A54" s="9" t="s">
        <v>25</v>
      </c>
      <c r="B54" s="8" t="s">
        <v>26</v>
      </c>
      <c r="C54" s="14">
        <f>AVERAGE(C50:C53)</f>
        <v>88.025000000000006</v>
      </c>
      <c r="D54" s="7"/>
    </row>
    <row r="55" spans="1:4" ht="19.899999999999999" hidden="1" customHeight="1" outlineLevel="1">
      <c r="A55" s="9"/>
      <c r="B55" s="8"/>
      <c r="C55" s="14">
        <f>[2]第一季考績!$F$14</f>
        <v>85.600000000000009</v>
      </c>
      <c r="D55" s="7"/>
    </row>
    <row r="56" spans="1:4" ht="19.899999999999999" hidden="1" customHeight="1" outlineLevel="1">
      <c r="A56" s="9"/>
      <c r="B56" s="8"/>
      <c r="C56" s="14">
        <f>[2]第二季考績!$F$14</f>
        <v>88.8</v>
      </c>
      <c r="D56" s="7"/>
    </row>
    <row r="57" spans="1:4" ht="19.899999999999999" hidden="1" customHeight="1" outlineLevel="1">
      <c r="A57" s="9"/>
      <c r="B57" s="8"/>
      <c r="C57" s="14">
        <f>[2]第三季考績!$F$14</f>
        <v>87.5</v>
      </c>
      <c r="D57" s="7"/>
    </row>
    <row r="58" spans="1:4" ht="19.899999999999999" hidden="1" customHeight="1" outlineLevel="1">
      <c r="A58" s="9"/>
      <c r="B58" s="8"/>
      <c r="C58" s="14">
        <f>[2]第四季考績!$F$14</f>
        <v>87.2</v>
      </c>
      <c r="D58" s="7"/>
    </row>
    <row r="59" spans="1:4" ht="19.899999999999999" customHeight="1" collapsed="1">
      <c r="A59" s="9" t="s">
        <v>27</v>
      </c>
      <c r="B59" s="8" t="s">
        <v>28</v>
      </c>
      <c r="C59" s="14">
        <f>AVERAGE(C55:C58)</f>
        <v>87.274999999999991</v>
      </c>
      <c r="D59" s="7"/>
    </row>
    <row r="60" spans="1:4" ht="19.899999999999999" hidden="1" customHeight="1" outlineLevel="1">
      <c r="A60" s="9"/>
      <c r="B60" s="8"/>
      <c r="C60" s="14">
        <f>[2]第一季考績!$F$15</f>
        <v>84.8</v>
      </c>
      <c r="D60" s="7"/>
    </row>
    <row r="61" spans="1:4" ht="19.899999999999999" hidden="1" customHeight="1" outlineLevel="1">
      <c r="A61" s="9"/>
      <c r="B61" s="8"/>
      <c r="C61" s="14">
        <f>[2]第二季考績!$F$15</f>
        <v>76.400000000000006</v>
      </c>
      <c r="D61" s="7"/>
    </row>
    <row r="62" spans="1:4" ht="19.899999999999999" hidden="1" customHeight="1" outlineLevel="1">
      <c r="A62" s="9"/>
      <c r="B62" s="8"/>
      <c r="C62" s="14">
        <f>[2]第三季考績!$F$15</f>
        <v>76</v>
      </c>
      <c r="D62" s="7"/>
    </row>
    <row r="63" spans="1:4" ht="19.899999999999999" hidden="1" customHeight="1" outlineLevel="1">
      <c r="A63" s="9"/>
      <c r="B63" s="8"/>
      <c r="C63" s="14">
        <f>[2]第四季考績!$F$15</f>
        <v>81.599999999999994</v>
      </c>
      <c r="D63" s="7"/>
    </row>
    <row r="64" spans="1:4" ht="19.899999999999999" customHeight="1" collapsed="1">
      <c r="A64" s="9" t="s">
        <v>29</v>
      </c>
      <c r="B64" s="8" t="s">
        <v>30</v>
      </c>
      <c r="C64" s="14">
        <f>AVERAGE(C60:C63)</f>
        <v>79.699999999999989</v>
      </c>
      <c r="D64" s="7"/>
    </row>
    <row r="65" spans="1:4" ht="19.899999999999999" hidden="1" customHeight="1" outlineLevel="1">
      <c r="A65" s="9"/>
      <c r="B65" s="8"/>
      <c r="C65" s="14">
        <f>[2]第一季考績!$F$16</f>
        <v>79.2</v>
      </c>
      <c r="D65" s="7"/>
    </row>
    <row r="66" spans="1:4" ht="19.899999999999999" hidden="1" customHeight="1" outlineLevel="1">
      <c r="A66" s="9"/>
      <c r="B66" s="8"/>
      <c r="C66" s="14">
        <f>[2]第二季考績!$F$16</f>
        <v>84.8</v>
      </c>
      <c r="D66" s="7"/>
    </row>
    <row r="67" spans="1:4" ht="19.899999999999999" hidden="1" customHeight="1" outlineLevel="1">
      <c r="A67" s="9"/>
      <c r="B67" s="8"/>
      <c r="C67" s="14">
        <f>[2]第三季考績!$F$16</f>
        <v>74</v>
      </c>
      <c r="D67" s="7"/>
    </row>
    <row r="68" spans="1:4" ht="19.899999999999999" hidden="1" customHeight="1" outlineLevel="1">
      <c r="A68" s="9"/>
      <c r="B68" s="8"/>
      <c r="C68" s="14">
        <f>[2]第四季考績!$F$16</f>
        <v>72.800000000000011</v>
      </c>
      <c r="D68" s="7"/>
    </row>
    <row r="69" spans="1:4" ht="19.899999999999999" customHeight="1" collapsed="1">
      <c r="A69" s="9" t="s">
        <v>31</v>
      </c>
      <c r="B69" s="8" t="s">
        <v>32</v>
      </c>
      <c r="C69" s="14">
        <f>AVERAGE(C65:C68)</f>
        <v>77.7</v>
      </c>
      <c r="D69" s="7"/>
    </row>
    <row r="70" spans="1:4" ht="19.899999999999999" hidden="1" customHeight="1" outlineLevel="1">
      <c r="A70" s="9"/>
      <c r="B70" s="8"/>
      <c r="C70" s="14">
        <f>[2]第一季考績!$F$17</f>
        <v>80.800000000000011</v>
      </c>
      <c r="D70" s="7"/>
    </row>
    <row r="71" spans="1:4" ht="19.899999999999999" hidden="1" customHeight="1" outlineLevel="1">
      <c r="A71" s="9"/>
      <c r="B71" s="8"/>
      <c r="C71" s="14">
        <f>[2]第二季考績!$F$17</f>
        <v>80</v>
      </c>
      <c r="D71" s="7"/>
    </row>
    <row r="72" spans="1:4" ht="19.899999999999999" hidden="1" customHeight="1" outlineLevel="1">
      <c r="A72" s="9"/>
      <c r="B72" s="8"/>
      <c r="C72" s="14">
        <f>[2]第三季考績!$F$17</f>
        <v>84</v>
      </c>
      <c r="D72" s="7"/>
    </row>
    <row r="73" spans="1:4" ht="19.899999999999999" hidden="1" customHeight="1" outlineLevel="1">
      <c r="A73" s="9"/>
      <c r="B73" s="8"/>
      <c r="C73" s="14">
        <f>[2]第四季考績!$F$17</f>
        <v>82.4</v>
      </c>
      <c r="D73" s="7"/>
    </row>
    <row r="74" spans="1:4" ht="19.899999999999999" customHeight="1" collapsed="1">
      <c r="A74" s="9" t="s">
        <v>33</v>
      </c>
      <c r="B74" s="8" t="s">
        <v>34</v>
      </c>
      <c r="C74" s="14">
        <f>AVERAGE(C70:C73)</f>
        <v>81.800000000000011</v>
      </c>
      <c r="D74" s="7"/>
    </row>
    <row r="75" spans="1:4" ht="19.899999999999999" hidden="1" customHeight="1" outlineLevel="1">
      <c r="A75" s="9"/>
      <c r="B75" s="8"/>
      <c r="C75" s="14">
        <f>[2]第一季考績!$F$18</f>
        <v>79.599999999999994</v>
      </c>
      <c r="D75" s="7"/>
    </row>
    <row r="76" spans="1:4" ht="19.899999999999999" hidden="1" customHeight="1" outlineLevel="1">
      <c r="A76" s="9"/>
      <c r="B76" s="8"/>
      <c r="C76" s="14">
        <f>[2]第二季考績!$F$18</f>
        <v>84.8</v>
      </c>
      <c r="D76" s="7"/>
    </row>
    <row r="77" spans="1:4" ht="19.899999999999999" hidden="1" customHeight="1" outlineLevel="1">
      <c r="A77" s="9"/>
      <c r="B77" s="8"/>
      <c r="C77" s="14">
        <f>[2]第三季考績!$F$18</f>
        <v>91</v>
      </c>
      <c r="D77" s="7"/>
    </row>
    <row r="78" spans="1:4" ht="19.899999999999999" hidden="1" customHeight="1" outlineLevel="1">
      <c r="A78" s="9"/>
      <c r="B78" s="8"/>
      <c r="C78" s="14">
        <f>[2]第四季考績!$F$18</f>
        <v>91.2</v>
      </c>
      <c r="D78" s="7"/>
    </row>
    <row r="79" spans="1:4" ht="19.899999999999999" customHeight="1" collapsed="1">
      <c r="A79" s="9" t="s">
        <v>35</v>
      </c>
      <c r="B79" s="8" t="s">
        <v>36</v>
      </c>
      <c r="C79" s="14">
        <f>AVERAGE(C75:C78)</f>
        <v>86.649999999999991</v>
      </c>
      <c r="D79" s="7"/>
    </row>
    <row r="80" spans="1:4" ht="19.899999999999999" hidden="1" customHeight="1" outlineLevel="1">
      <c r="A80" s="9"/>
      <c r="B80" s="8"/>
      <c r="C80" s="14">
        <f>[2]第一季考績!$F$19</f>
        <v>86.4</v>
      </c>
      <c r="D80" s="7"/>
    </row>
    <row r="81" spans="1:4" ht="19.899999999999999" hidden="1" customHeight="1" outlineLevel="1">
      <c r="A81" s="9"/>
      <c r="B81" s="8"/>
      <c r="C81" s="14">
        <f>[2]第二季考績!$F$19</f>
        <v>86.4</v>
      </c>
      <c r="D81" s="7"/>
    </row>
    <row r="82" spans="1:4" ht="19.899999999999999" hidden="1" customHeight="1" outlineLevel="1">
      <c r="A82" s="9"/>
      <c r="B82" s="8"/>
      <c r="C82" s="14">
        <f>[2]第三季考績!$F$19</f>
        <v>87.2</v>
      </c>
      <c r="D82" s="7"/>
    </row>
    <row r="83" spans="1:4" ht="19.899999999999999" hidden="1" customHeight="1" outlineLevel="1">
      <c r="A83" s="9"/>
      <c r="B83" s="8"/>
      <c r="C83" s="14">
        <f>[2]第四季考績!$F$19</f>
        <v>75.2</v>
      </c>
      <c r="D83" s="7"/>
    </row>
    <row r="84" spans="1:4" ht="19.899999999999999" customHeight="1" collapsed="1">
      <c r="A84" s="9" t="s">
        <v>37</v>
      </c>
      <c r="B84" s="8" t="s">
        <v>38</v>
      </c>
      <c r="C84" s="14">
        <f>AVERAGE(C80:C83)</f>
        <v>83.8</v>
      </c>
      <c r="D84" s="7"/>
    </row>
    <row r="85" spans="1:4" ht="19.899999999999999" hidden="1" customHeight="1" outlineLevel="1">
      <c r="A85" s="9"/>
      <c r="B85" s="8"/>
      <c r="C85" s="14">
        <f>[2]第一季考績!$F$20</f>
        <v>84.8</v>
      </c>
      <c r="D85" s="7"/>
    </row>
    <row r="86" spans="1:4" ht="19.899999999999999" hidden="1" customHeight="1" outlineLevel="1">
      <c r="A86" s="9"/>
      <c r="B86" s="8"/>
      <c r="C86" s="14">
        <f>[2]第二季考績!$F$20</f>
        <v>68.599999999999994</v>
      </c>
      <c r="D86" s="7"/>
    </row>
    <row r="87" spans="1:4" ht="19.899999999999999" hidden="1" customHeight="1" outlineLevel="1">
      <c r="A87" s="9"/>
      <c r="B87" s="8"/>
      <c r="C87" s="14">
        <f>[2]第三季考績!$F$20</f>
        <v>80</v>
      </c>
      <c r="D87" s="7"/>
    </row>
    <row r="88" spans="1:4" ht="19.899999999999999" hidden="1" customHeight="1" outlineLevel="1">
      <c r="A88" s="9"/>
      <c r="B88" s="8"/>
      <c r="C88" s="14">
        <f>[2]第四季考績!$F$20</f>
        <v>88.4</v>
      </c>
      <c r="D88" s="7"/>
    </row>
    <row r="89" spans="1:4" ht="19.899999999999999" customHeight="1" collapsed="1">
      <c r="A89" s="9" t="s">
        <v>39</v>
      </c>
      <c r="B89" s="8" t="s">
        <v>40</v>
      </c>
      <c r="C89" s="14">
        <f>AVERAGE(C85:C88)</f>
        <v>80.449999999999989</v>
      </c>
      <c r="D89" s="7"/>
    </row>
    <row r="90" spans="1:4" ht="19.899999999999999" hidden="1" customHeight="1" outlineLevel="1">
      <c r="A90" s="9"/>
      <c r="B90" s="8"/>
      <c r="C90" s="14">
        <f>[2]第一季考績!$F$21</f>
        <v>91.2</v>
      </c>
      <c r="D90" s="7"/>
    </row>
    <row r="91" spans="1:4" ht="19.899999999999999" hidden="1" customHeight="1" outlineLevel="1">
      <c r="A91" s="9"/>
      <c r="B91" s="8"/>
      <c r="C91" s="14">
        <f>[2]第二季考績!$F$21</f>
        <v>84.2</v>
      </c>
      <c r="D91" s="7"/>
    </row>
    <row r="92" spans="1:4" ht="19.899999999999999" hidden="1" customHeight="1" outlineLevel="1">
      <c r="A92" s="9"/>
      <c r="B92" s="8"/>
      <c r="C92" s="14">
        <f>[2]第三季考績!$F$21</f>
        <v>84.8</v>
      </c>
      <c r="D92" s="7"/>
    </row>
    <row r="93" spans="1:4" ht="19.899999999999999" hidden="1" customHeight="1" outlineLevel="1">
      <c r="A93" s="9"/>
      <c r="B93" s="8"/>
      <c r="C93" s="14">
        <f>[2]第四季考績!$F$21</f>
        <v>82.4</v>
      </c>
      <c r="D93" s="7"/>
    </row>
    <row r="94" spans="1:4" ht="19.899999999999999" customHeight="1" collapsed="1">
      <c r="A94" s="9" t="s">
        <v>41</v>
      </c>
      <c r="B94" s="8" t="s">
        <v>42</v>
      </c>
      <c r="C94" s="14">
        <f>AVERAGE(C90:C93)</f>
        <v>85.65</v>
      </c>
      <c r="D94" s="7"/>
    </row>
    <row r="95" spans="1:4" ht="19.899999999999999" hidden="1" customHeight="1" outlineLevel="1">
      <c r="A95" s="9"/>
      <c r="B95" s="8"/>
      <c r="C95" s="14">
        <f>[2]第一季考績!$F$22</f>
        <v>75.5</v>
      </c>
      <c r="D95" s="7"/>
    </row>
    <row r="96" spans="1:4" ht="19.899999999999999" hidden="1" customHeight="1" outlineLevel="1">
      <c r="A96" s="9"/>
      <c r="B96" s="8"/>
      <c r="C96" s="14">
        <f>[2]第二季考績!$F$22</f>
        <v>79.2</v>
      </c>
      <c r="D96" s="7"/>
    </row>
    <row r="97" spans="1:4" ht="19.899999999999999" hidden="1" customHeight="1" outlineLevel="1">
      <c r="A97" s="9"/>
      <c r="B97" s="8"/>
      <c r="C97" s="14">
        <f>[2]第三季考績!$F$22</f>
        <v>76.800000000000011</v>
      </c>
      <c r="D97" s="7"/>
    </row>
    <row r="98" spans="1:4" ht="19.899999999999999" hidden="1" customHeight="1" outlineLevel="1">
      <c r="A98" s="9"/>
      <c r="B98" s="8"/>
      <c r="C98" s="14">
        <f>[2]第四季考績!$F$22</f>
        <v>84.8</v>
      </c>
      <c r="D98" s="7"/>
    </row>
    <row r="99" spans="1:4" ht="19.899999999999999" customHeight="1" collapsed="1">
      <c r="A99" s="9" t="s">
        <v>43</v>
      </c>
      <c r="B99" s="8" t="s">
        <v>44</v>
      </c>
      <c r="C99" s="14">
        <f>AVERAGE(C95:C98)</f>
        <v>79.075000000000003</v>
      </c>
      <c r="D99" s="7"/>
    </row>
    <row r="100" spans="1:4" ht="19.899999999999999" hidden="1" customHeight="1" outlineLevel="1">
      <c r="A100" s="9"/>
      <c r="B100" s="8"/>
      <c r="C100" s="14">
        <f>[2]第一季考績!$F$23</f>
        <v>76.300000000000011</v>
      </c>
      <c r="D100" s="7"/>
    </row>
    <row r="101" spans="1:4" ht="19.899999999999999" hidden="1" customHeight="1" outlineLevel="1">
      <c r="A101" s="9"/>
      <c r="B101" s="8"/>
      <c r="C101" s="14">
        <f>[2]第二季考績!$F$23</f>
        <v>88</v>
      </c>
      <c r="D101" s="7"/>
    </row>
    <row r="102" spans="1:4" ht="19.899999999999999" hidden="1" customHeight="1" outlineLevel="1">
      <c r="A102" s="9"/>
      <c r="B102" s="8"/>
      <c r="C102" s="14">
        <f>[2]第三季考績!$F$23</f>
        <v>83.2</v>
      </c>
      <c r="D102" s="7"/>
    </row>
    <row r="103" spans="1:4" ht="19.899999999999999" hidden="1" customHeight="1" outlineLevel="1">
      <c r="A103" s="9"/>
      <c r="B103" s="8"/>
      <c r="C103" s="14">
        <f>[2]第四季考績!$F$23</f>
        <v>76</v>
      </c>
      <c r="D103" s="7"/>
    </row>
    <row r="104" spans="1:4" ht="19.899999999999999" customHeight="1" collapsed="1">
      <c r="A104" s="9" t="s">
        <v>45</v>
      </c>
      <c r="B104" s="8" t="s">
        <v>46</v>
      </c>
      <c r="C104" s="14">
        <f>AVERAGE(C100:C103)</f>
        <v>80.875</v>
      </c>
      <c r="D104" s="7"/>
    </row>
    <row r="107" spans="1:4">
      <c r="A107" s="55" t="s">
        <v>60</v>
      </c>
      <c r="B107" s="56"/>
      <c r="C107" s="15" t="s">
        <v>50</v>
      </c>
    </row>
    <row r="108" spans="1:4">
      <c r="A108" s="16">
        <v>60</v>
      </c>
      <c r="B108" s="17" t="s">
        <v>61</v>
      </c>
      <c r="C108" s="18" t="s">
        <v>62</v>
      </c>
    </row>
    <row r="109" spans="1:4">
      <c r="A109" s="19">
        <v>70</v>
      </c>
      <c r="B109" s="20" t="s">
        <v>63</v>
      </c>
      <c r="C109" s="21" t="s">
        <v>64</v>
      </c>
    </row>
    <row r="110" spans="1:4">
      <c r="A110" s="22">
        <v>75</v>
      </c>
      <c r="B110" s="20" t="s">
        <v>65</v>
      </c>
      <c r="C110" s="21" t="s">
        <v>66</v>
      </c>
    </row>
    <row r="111" spans="1:4">
      <c r="A111" s="23">
        <v>80</v>
      </c>
      <c r="B111" s="20" t="s">
        <v>67</v>
      </c>
      <c r="C111" s="21" t="s">
        <v>68</v>
      </c>
    </row>
    <row r="112" spans="1:4">
      <c r="A112" s="24">
        <v>85</v>
      </c>
      <c r="B112" s="25" t="s">
        <v>69</v>
      </c>
      <c r="C112" s="26" t="s">
        <v>70</v>
      </c>
    </row>
  </sheetData>
  <dataConsolidate function="average" link="1">
    <dataRefs count="4">
      <dataRef ref="F4:F23" sheet="第一季考績" r:id="rId1"/>
      <dataRef ref="F4:F23" sheet="第二季考績" r:id="rId2"/>
      <dataRef ref="F4:F23" sheet="第三季考績" r:id="rId3"/>
      <dataRef ref="F4:F23" sheet="第四季考績" r:id="rId4"/>
    </dataRefs>
  </dataConsolidate>
  <mergeCells count="6">
    <mergeCell ref="A107:B107"/>
    <mergeCell ref="A1:D2"/>
    <mergeCell ref="A3:A4"/>
    <mergeCell ref="B3:B4"/>
    <mergeCell ref="C3:C4"/>
    <mergeCell ref="D3:D4"/>
  </mergeCells>
  <phoneticPr fontId="3" type="noConversion"/>
  <pageMargins left="0.75" right="0.75" top="1" bottom="1" header="0.5" footer="0.5"/>
  <pageSetup paperSize="9"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112"/>
  <sheetViews>
    <sheetView zoomScale="89" zoomScaleNormal="89" workbookViewId="0">
      <pane ySplit="4" topLeftCell="A9" activePane="bottomLeft" state="frozenSplit"/>
      <selection pane="bottomLeft" activeCell="B109" sqref="B109"/>
    </sheetView>
  </sheetViews>
  <sheetFormatPr defaultColWidth="8.875" defaultRowHeight="16.5" outlineLevelRow="1"/>
  <cols>
    <col min="1" max="1" width="10.5" style="6" bestFit="1" customWidth="1"/>
    <col min="2" max="2" width="8.5" style="6" bestFit="1" customWidth="1"/>
    <col min="3" max="3" width="13" style="6" customWidth="1"/>
    <col min="4" max="4" width="15.25" style="6" customWidth="1"/>
    <col min="5" max="5" width="12.5" style="6" bestFit="1" customWidth="1"/>
    <col min="6" max="16384" width="8.875" style="6"/>
  </cols>
  <sheetData>
    <row r="1" spans="1:5" ht="19.899999999999999" customHeight="1">
      <c r="A1" s="53" t="s">
        <v>55</v>
      </c>
      <c r="B1" s="53"/>
      <c r="C1" s="53"/>
      <c r="D1" s="53"/>
      <c r="E1" s="10"/>
    </row>
    <row r="2" spans="1:5" ht="19.899999999999999" customHeight="1" thickBot="1">
      <c r="A2" s="54"/>
      <c r="B2" s="54"/>
      <c r="C2" s="54"/>
      <c r="D2" s="54"/>
      <c r="E2" s="10"/>
    </row>
    <row r="3" spans="1:5" ht="19.899999999999999" customHeight="1" thickTop="1">
      <c r="A3" s="47" t="s">
        <v>56</v>
      </c>
      <c r="B3" s="49" t="s">
        <v>57</v>
      </c>
      <c r="C3" s="49" t="s">
        <v>58</v>
      </c>
      <c r="D3" s="51" t="s">
        <v>59</v>
      </c>
      <c r="E3" s="11"/>
    </row>
    <row r="4" spans="1:5" ht="19.899999999999999" customHeight="1">
      <c r="A4" s="48"/>
      <c r="B4" s="50"/>
      <c r="C4" s="50"/>
      <c r="D4" s="52"/>
      <c r="E4" s="11"/>
    </row>
    <row r="5" spans="1:5" ht="19.899999999999999" hidden="1" customHeight="1" outlineLevel="1">
      <c r="A5" s="12"/>
      <c r="B5" s="12"/>
      <c r="C5" s="13">
        <f>[3]第一季考績!$F$4</f>
        <v>85.600000000000009</v>
      </c>
      <c r="D5" s="12"/>
      <c r="E5" s="11"/>
    </row>
    <row r="6" spans="1:5" ht="19.899999999999999" hidden="1" customHeight="1" outlineLevel="1">
      <c r="A6" s="12"/>
      <c r="B6" s="12"/>
      <c r="C6" s="13">
        <f>[3]第二季考績!$F$4</f>
        <v>84.600000000000009</v>
      </c>
      <c r="D6" s="12"/>
      <c r="E6" s="11"/>
    </row>
    <row r="7" spans="1:5" ht="19.899999999999999" hidden="1" customHeight="1" outlineLevel="1">
      <c r="A7" s="12"/>
      <c r="B7" s="12"/>
      <c r="C7" s="13">
        <f>[3]第三季考績!$F$4</f>
        <v>88.8</v>
      </c>
      <c r="D7" s="12"/>
      <c r="E7" s="11"/>
    </row>
    <row r="8" spans="1:5" ht="19.899999999999999" hidden="1" customHeight="1" outlineLevel="1">
      <c r="A8" s="12"/>
      <c r="B8" s="12"/>
      <c r="C8" s="13">
        <f>[3]第四季考績!$F$4</f>
        <v>88</v>
      </c>
      <c r="D8" s="12"/>
      <c r="E8" s="11"/>
    </row>
    <row r="9" spans="1:5" ht="19.899999999999999" customHeight="1" collapsed="1">
      <c r="A9" s="9" t="s">
        <v>7</v>
      </c>
      <c r="B9" s="8" t="s">
        <v>8</v>
      </c>
      <c r="C9" s="27">
        <f>AVERAGE(C5:C8)</f>
        <v>86.75</v>
      </c>
      <c r="D9" s="7" t="str">
        <f>LOOKUP(C9,$A$108:$A$112,$C$108:$C$112)</f>
        <v>優=4個月</v>
      </c>
    </row>
    <row r="10" spans="1:5" ht="19.899999999999999" hidden="1" customHeight="1" outlineLevel="1">
      <c r="A10" s="9"/>
      <c r="B10" s="8"/>
      <c r="C10" s="27">
        <f>[3]第一季考績!$F$5</f>
        <v>78</v>
      </c>
      <c r="D10" s="7" t="str">
        <f t="shared" ref="D10:D73" si="0">LOOKUP(C10,$A$108:$A$112,$C$108:$C$112)</f>
        <v>乙=1.5個月</v>
      </c>
    </row>
    <row r="11" spans="1:5" ht="19.899999999999999" hidden="1" customHeight="1" outlineLevel="1">
      <c r="A11" s="9"/>
      <c r="B11" s="8"/>
      <c r="C11" s="27">
        <f>[3]第二季考績!$F$5</f>
        <v>75.300000000000011</v>
      </c>
      <c r="D11" s="7" t="str">
        <f t="shared" si="0"/>
        <v>乙=1.5個月</v>
      </c>
    </row>
    <row r="12" spans="1:5" ht="19.899999999999999" hidden="1" customHeight="1" outlineLevel="1">
      <c r="A12" s="9"/>
      <c r="B12" s="8"/>
      <c r="C12" s="27">
        <f>[3]第三季考績!$F$5</f>
        <v>76.800000000000011</v>
      </c>
      <c r="D12" s="7" t="str">
        <f t="shared" si="0"/>
        <v>乙=1.5個月</v>
      </c>
    </row>
    <row r="13" spans="1:5" ht="19.899999999999999" hidden="1" customHeight="1" outlineLevel="1">
      <c r="A13" s="9"/>
      <c r="B13" s="8"/>
      <c r="C13" s="27">
        <f>[3]第四季考績!$F$5</f>
        <v>74.400000000000006</v>
      </c>
      <c r="D13" s="7" t="str">
        <f t="shared" si="0"/>
        <v>丙=0.5個月</v>
      </c>
    </row>
    <row r="14" spans="1:5" ht="19.899999999999999" customHeight="1" collapsed="1">
      <c r="A14" s="9" t="s">
        <v>9</v>
      </c>
      <c r="B14" s="8" t="s">
        <v>10</v>
      </c>
      <c r="C14" s="27">
        <f>AVERAGE(C10:C13)</f>
        <v>76.125</v>
      </c>
      <c r="D14" s="7" t="str">
        <f t="shared" si="0"/>
        <v>乙=1.5個月</v>
      </c>
    </row>
    <row r="15" spans="1:5" ht="19.899999999999999" hidden="1" customHeight="1" outlineLevel="1">
      <c r="A15" s="9"/>
      <c r="B15" s="8"/>
      <c r="C15" s="27">
        <f>[3]第一季考績!$F$6</f>
        <v>76.800000000000011</v>
      </c>
      <c r="D15" s="7" t="str">
        <f t="shared" si="0"/>
        <v>乙=1.5個月</v>
      </c>
    </row>
    <row r="16" spans="1:5" ht="19.899999999999999" hidden="1" customHeight="1" outlineLevel="1">
      <c r="A16" s="9"/>
      <c r="B16" s="8"/>
      <c r="C16" s="27">
        <f>[3]第二季考績!$F$6</f>
        <v>68.800000000000011</v>
      </c>
      <c r="D16" s="7" t="str">
        <f t="shared" si="0"/>
        <v>丁=無</v>
      </c>
    </row>
    <row r="17" spans="1:4" ht="19.899999999999999" hidden="1" customHeight="1" outlineLevel="1">
      <c r="A17" s="9"/>
      <c r="B17" s="8"/>
      <c r="C17" s="27">
        <f>[3]第三季考績!$F$6</f>
        <v>69.599999999999994</v>
      </c>
      <c r="D17" s="7" t="str">
        <f t="shared" si="0"/>
        <v>丁=無</v>
      </c>
    </row>
    <row r="18" spans="1:4" ht="19.899999999999999" hidden="1" customHeight="1" outlineLevel="1">
      <c r="A18" s="9"/>
      <c r="B18" s="8"/>
      <c r="C18" s="27">
        <f>[3]第四季考績!$F$6</f>
        <v>59.5</v>
      </c>
      <c r="D18" s="7" t="e">
        <f t="shared" si="0"/>
        <v>#N/A</v>
      </c>
    </row>
    <row r="19" spans="1:4" ht="19.899999999999999" customHeight="1" collapsed="1">
      <c r="A19" s="9" t="s">
        <v>11</v>
      </c>
      <c r="B19" s="8" t="s">
        <v>12</v>
      </c>
      <c r="C19" s="27">
        <f>AVERAGE(C15:C18)</f>
        <v>68.675000000000011</v>
      </c>
      <c r="D19" s="7" t="str">
        <f t="shared" si="0"/>
        <v>丁=無</v>
      </c>
    </row>
    <row r="20" spans="1:4" ht="19.899999999999999" hidden="1" customHeight="1" outlineLevel="1">
      <c r="A20" s="9"/>
      <c r="B20" s="8"/>
      <c r="C20" s="27">
        <f>[3]第一季考績!$F$7</f>
        <v>91.2</v>
      </c>
      <c r="D20" s="7" t="str">
        <f t="shared" si="0"/>
        <v>優=4個月</v>
      </c>
    </row>
    <row r="21" spans="1:4" ht="19.899999999999999" hidden="1" customHeight="1" outlineLevel="1">
      <c r="A21" s="9"/>
      <c r="B21" s="8"/>
      <c r="C21" s="27">
        <f>[3]第二季考績!$F$7</f>
        <v>83</v>
      </c>
      <c r="D21" s="7" t="str">
        <f t="shared" si="0"/>
        <v>甲=3個月</v>
      </c>
    </row>
    <row r="22" spans="1:4" ht="19.899999999999999" hidden="1" customHeight="1" outlineLevel="1">
      <c r="A22" s="9"/>
      <c r="B22" s="8"/>
      <c r="C22" s="27">
        <f>[3]第三季考績!$F$7</f>
        <v>84</v>
      </c>
      <c r="D22" s="7" t="str">
        <f t="shared" si="0"/>
        <v>甲=3個月</v>
      </c>
    </row>
    <row r="23" spans="1:4" ht="19.899999999999999" hidden="1" customHeight="1" outlineLevel="1">
      <c r="A23" s="9"/>
      <c r="B23" s="8"/>
      <c r="C23" s="27">
        <f>[3]第四季考績!$F$7</f>
        <v>83.5</v>
      </c>
      <c r="D23" s="7" t="str">
        <f t="shared" si="0"/>
        <v>甲=3個月</v>
      </c>
    </row>
    <row r="24" spans="1:4" ht="19.899999999999999" customHeight="1" collapsed="1">
      <c r="A24" s="9" t="s">
        <v>13</v>
      </c>
      <c r="B24" s="8" t="s">
        <v>14</v>
      </c>
      <c r="C24" s="27">
        <f>AVERAGE(C20:C23)</f>
        <v>85.424999999999997</v>
      </c>
      <c r="D24" s="7" t="str">
        <f t="shared" si="0"/>
        <v>優=4個月</v>
      </c>
    </row>
    <row r="25" spans="1:4" ht="19.899999999999999" hidden="1" customHeight="1" outlineLevel="1">
      <c r="A25" s="9"/>
      <c r="B25" s="8"/>
      <c r="C25" s="27">
        <f>[3]第一季考績!$F$8</f>
        <v>92</v>
      </c>
      <c r="D25" s="7" t="str">
        <f t="shared" si="0"/>
        <v>優=4個月</v>
      </c>
    </row>
    <row r="26" spans="1:4" ht="19.899999999999999" hidden="1" customHeight="1" outlineLevel="1">
      <c r="A26" s="9"/>
      <c r="B26" s="8"/>
      <c r="C26" s="27">
        <f>[3]第二季考績!$F$8</f>
        <v>93.600000000000009</v>
      </c>
      <c r="D26" s="7" t="str">
        <f t="shared" si="0"/>
        <v>優=4個月</v>
      </c>
    </row>
    <row r="27" spans="1:4" ht="19.899999999999999" hidden="1" customHeight="1" outlineLevel="1">
      <c r="A27" s="9"/>
      <c r="B27" s="8"/>
      <c r="C27" s="27">
        <f>[3]第三季考績!$F$8</f>
        <v>93.600000000000009</v>
      </c>
      <c r="D27" s="7" t="str">
        <f t="shared" si="0"/>
        <v>優=4個月</v>
      </c>
    </row>
    <row r="28" spans="1:4" ht="19.899999999999999" hidden="1" customHeight="1" outlineLevel="1">
      <c r="A28" s="9"/>
      <c r="B28" s="8"/>
      <c r="C28" s="27">
        <f>[3]第四季考績!$F$8</f>
        <v>94.4</v>
      </c>
      <c r="D28" s="7" t="str">
        <f t="shared" si="0"/>
        <v>優=4個月</v>
      </c>
    </row>
    <row r="29" spans="1:4" ht="19.899999999999999" customHeight="1" collapsed="1">
      <c r="A29" s="9" t="s">
        <v>15</v>
      </c>
      <c r="B29" s="8" t="s">
        <v>16</v>
      </c>
      <c r="C29" s="27">
        <f>AVERAGE(C25:C28)</f>
        <v>93.4</v>
      </c>
      <c r="D29" s="7" t="str">
        <f t="shared" si="0"/>
        <v>優=4個月</v>
      </c>
    </row>
    <row r="30" spans="1:4" ht="19.899999999999999" hidden="1" customHeight="1" outlineLevel="1">
      <c r="A30" s="9"/>
      <c r="B30" s="8"/>
      <c r="C30" s="27">
        <f>[3]第一季考績!$F$9</f>
        <v>81.599999999999994</v>
      </c>
      <c r="D30" s="7" t="str">
        <f t="shared" si="0"/>
        <v>甲=3個月</v>
      </c>
    </row>
    <row r="31" spans="1:4" ht="19.899999999999999" hidden="1" customHeight="1" outlineLevel="1">
      <c r="A31" s="9"/>
      <c r="B31" s="8"/>
      <c r="C31" s="27">
        <f>[3]第二季考績!$F$9</f>
        <v>84.8</v>
      </c>
      <c r="D31" s="7" t="str">
        <f t="shared" si="0"/>
        <v>甲=3個月</v>
      </c>
    </row>
    <row r="32" spans="1:4" ht="19.899999999999999" hidden="1" customHeight="1" outlineLevel="1">
      <c r="A32" s="9"/>
      <c r="B32" s="8"/>
      <c r="C32" s="27">
        <f>[3]第三季考績!$F$9</f>
        <v>86</v>
      </c>
      <c r="D32" s="7" t="str">
        <f t="shared" si="0"/>
        <v>優=4個月</v>
      </c>
    </row>
    <row r="33" spans="1:4" ht="19.899999999999999" hidden="1" customHeight="1" outlineLevel="1">
      <c r="A33" s="9"/>
      <c r="B33" s="8"/>
      <c r="C33" s="27">
        <f>[3]第四季考績!$F$9</f>
        <v>85.600000000000009</v>
      </c>
      <c r="D33" s="7" t="str">
        <f t="shared" si="0"/>
        <v>優=4個月</v>
      </c>
    </row>
    <row r="34" spans="1:4" ht="19.899999999999999" customHeight="1" collapsed="1">
      <c r="A34" s="9" t="s">
        <v>17</v>
      </c>
      <c r="B34" s="8" t="s">
        <v>18</v>
      </c>
      <c r="C34" s="27">
        <f>AVERAGE(C30:C33)</f>
        <v>84.5</v>
      </c>
      <c r="D34" s="7" t="str">
        <f t="shared" si="0"/>
        <v>甲=3個月</v>
      </c>
    </row>
    <row r="35" spans="1:4" ht="19.899999999999999" hidden="1" customHeight="1" outlineLevel="1">
      <c r="A35" s="9"/>
      <c r="B35" s="8"/>
      <c r="C35" s="27">
        <f>[3]第一季考績!$F$10</f>
        <v>75.2</v>
      </c>
      <c r="D35" s="7" t="str">
        <f t="shared" si="0"/>
        <v>乙=1.5個月</v>
      </c>
    </row>
    <row r="36" spans="1:4" ht="19.899999999999999" hidden="1" customHeight="1" outlineLevel="1">
      <c r="A36" s="9"/>
      <c r="B36" s="8"/>
      <c r="C36" s="27">
        <f>[3]第二季考績!$F$10</f>
        <v>93.600000000000009</v>
      </c>
      <c r="D36" s="7" t="str">
        <f t="shared" si="0"/>
        <v>優=4個月</v>
      </c>
    </row>
    <row r="37" spans="1:4" ht="19.899999999999999" hidden="1" customHeight="1" outlineLevel="1">
      <c r="A37" s="9"/>
      <c r="B37" s="8"/>
      <c r="C37" s="27">
        <f>[3]第三季考績!$F$10</f>
        <v>68.800000000000011</v>
      </c>
      <c r="D37" s="7" t="str">
        <f t="shared" si="0"/>
        <v>丁=無</v>
      </c>
    </row>
    <row r="38" spans="1:4" ht="19.899999999999999" hidden="1" customHeight="1" outlineLevel="1">
      <c r="A38" s="9"/>
      <c r="B38" s="8"/>
      <c r="C38" s="27">
        <f>[3]第四季考績!$F$10</f>
        <v>84.8</v>
      </c>
      <c r="D38" s="7" t="str">
        <f t="shared" si="0"/>
        <v>甲=3個月</v>
      </c>
    </row>
    <row r="39" spans="1:4" ht="19.899999999999999" customHeight="1" collapsed="1">
      <c r="A39" s="9" t="s">
        <v>19</v>
      </c>
      <c r="B39" s="8" t="s">
        <v>20</v>
      </c>
      <c r="C39" s="27">
        <f>AVERAGE(C35:C38)</f>
        <v>80.600000000000009</v>
      </c>
      <c r="D39" s="7" t="str">
        <f t="shared" si="0"/>
        <v>甲=3個月</v>
      </c>
    </row>
    <row r="40" spans="1:4" ht="19.899999999999999" hidden="1" customHeight="1" outlineLevel="1">
      <c r="A40" s="9"/>
      <c r="B40" s="8"/>
      <c r="C40" s="27">
        <f>[3]第一季考績!$F$11</f>
        <v>76.800000000000011</v>
      </c>
      <c r="D40" s="7" t="str">
        <f t="shared" si="0"/>
        <v>乙=1.5個月</v>
      </c>
    </row>
    <row r="41" spans="1:4" ht="19.899999999999999" hidden="1" customHeight="1" outlineLevel="1">
      <c r="A41" s="9"/>
      <c r="B41" s="8"/>
      <c r="C41" s="27">
        <f>[3]第二季考績!$F$11</f>
        <v>76.800000000000011</v>
      </c>
      <c r="D41" s="7" t="str">
        <f t="shared" si="0"/>
        <v>乙=1.5個月</v>
      </c>
    </row>
    <row r="42" spans="1:4" ht="19.899999999999999" hidden="1" customHeight="1" outlineLevel="1">
      <c r="A42" s="9"/>
      <c r="B42" s="8"/>
      <c r="C42" s="27">
        <f>[3]第三季考績!$F$11</f>
        <v>76.2</v>
      </c>
      <c r="D42" s="7" t="str">
        <f t="shared" si="0"/>
        <v>乙=1.5個月</v>
      </c>
    </row>
    <row r="43" spans="1:4" ht="19.899999999999999" hidden="1" customHeight="1" outlineLevel="1">
      <c r="A43" s="9"/>
      <c r="B43" s="8"/>
      <c r="C43" s="27">
        <f>[3]第四季考績!$F$11</f>
        <v>79.2</v>
      </c>
      <c r="D43" s="7" t="str">
        <f t="shared" si="0"/>
        <v>乙=1.5個月</v>
      </c>
    </row>
    <row r="44" spans="1:4" ht="19.899999999999999" customHeight="1" collapsed="1">
      <c r="A44" s="9" t="s">
        <v>21</v>
      </c>
      <c r="B44" s="8" t="s">
        <v>22</v>
      </c>
      <c r="C44" s="27">
        <f>AVERAGE(C40:C43)</f>
        <v>77.25</v>
      </c>
      <c r="D44" s="7" t="str">
        <f t="shared" si="0"/>
        <v>乙=1.5個月</v>
      </c>
    </row>
    <row r="45" spans="1:4" ht="19.899999999999999" hidden="1" customHeight="1" outlineLevel="1">
      <c r="A45" s="9"/>
      <c r="B45" s="8"/>
      <c r="C45" s="27">
        <f>[3]第一季考績!$F$12</f>
        <v>88.2</v>
      </c>
      <c r="D45" s="7" t="str">
        <f t="shared" si="0"/>
        <v>優=4個月</v>
      </c>
    </row>
    <row r="46" spans="1:4" ht="19.899999999999999" hidden="1" customHeight="1" outlineLevel="1">
      <c r="A46" s="9"/>
      <c r="B46" s="8"/>
      <c r="C46" s="27">
        <f>[3]第二季考績!$F$12</f>
        <v>80.800000000000011</v>
      </c>
      <c r="D46" s="7" t="str">
        <f t="shared" si="0"/>
        <v>甲=3個月</v>
      </c>
    </row>
    <row r="47" spans="1:4" ht="19.899999999999999" hidden="1" customHeight="1" outlineLevel="1">
      <c r="A47" s="9"/>
      <c r="B47" s="8"/>
      <c r="C47" s="27">
        <f>[3]第三季考績!$F$12</f>
        <v>85.4</v>
      </c>
      <c r="D47" s="7" t="str">
        <f t="shared" si="0"/>
        <v>優=4個月</v>
      </c>
    </row>
    <row r="48" spans="1:4" ht="19.899999999999999" hidden="1" customHeight="1" outlineLevel="1">
      <c r="A48" s="9"/>
      <c r="B48" s="8"/>
      <c r="C48" s="27">
        <f>[3]第四季考績!$F$12</f>
        <v>82.2</v>
      </c>
      <c r="D48" s="7" t="str">
        <f t="shared" si="0"/>
        <v>甲=3個月</v>
      </c>
    </row>
    <row r="49" spans="1:4" ht="19.899999999999999" customHeight="1" collapsed="1">
      <c r="A49" s="9" t="s">
        <v>23</v>
      </c>
      <c r="B49" s="8" t="s">
        <v>24</v>
      </c>
      <c r="C49" s="27">
        <f>AVERAGE(C45:C48)</f>
        <v>84.15</v>
      </c>
      <c r="D49" s="7" t="str">
        <f t="shared" si="0"/>
        <v>甲=3個月</v>
      </c>
    </row>
    <row r="50" spans="1:4" ht="19.899999999999999" hidden="1" customHeight="1" outlineLevel="1">
      <c r="A50" s="9"/>
      <c r="B50" s="8"/>
      <c r="C50" s="27">
        <f>[3]第一季考績!$F$13</f>
        <v>92</v>
      </c>
      <c r="D50" s="7" t="str">
        <f t="shared" si="0"/>
        <v>優=4個月</v>
      </c>
    </row>
    <row r="51" spans="1:4" ht="19.899999999999999" hidden="1" customHeight="1" outlineLevel="1">
      <c r="A51" s="9"/>
      <c r="B51" s="8"/>
      <c r="C51" s="27">
        <f>[3]第二季考績!$F$13</f>
        <v>85.600000000000009</v>
      </c>
      <c r="D51" s="7" t="str">
        <f t="shared" si="0"/>
        <v>優=4個月</v>
      </c>
    </row>
    <row r="52" spans="1:4" ht="19.899999999999999" hidden="1" customHeight="1" outlineLevel="1">
      <c r="A52" s="9"/>
      <c r="B52" s="8"/>
      <c r="C52" s="27">
        <f>[3]第三季考績!$F$13</f>
        <v>83.3</v>
      </c>
      <c r="D52" s="7" t="str">
        <f t="shared" si="0"/>
        <v>甲=3個月</v>
      </c>
    </row>
    <row r="53" spans="1:4" ht="19.899999999999999" hidden="1" customHeight="1" outlineLevel="1">
      <c r="A53" s="9"/>
      <c r="B53" s="8"/>
      <c r="C53" s="27">
        <f>[3]第四季考績!$F$13</f>
        <v>91.2</v>
      </c>
      <c r="D53" s="7" t="str">
        <f t="shared" si="0"/>
        <v>優=4個月</v>
      </c>
    </row>
    <row r="54" spans="1:4" ht="19.899999999999999" customHeight="1" collapsed="1">
      <c r="A54" s="9" t="s">
        <v>25</v>
      </c>
      <c r="B54" s="8" t="s">
        <v>26</v>
      </c>
      <c r="C54" s="27">
        <f>AVERAGE(C50:C53)</f>
        <v>88.025000000000006</v>
      </c>
      <c r="D54" s="7" t="str">
        <f t="shared" si="0"/>
        <v>優=4個月</v>
      </c>
    </row>
    <row r="55" spans="1:4" ht="19.899999999999999" hidden="1" customHeight="1" outlineLevel="1">
      <c r="A55" s="9"/>
      <c r="B55" s="8"/>
      <c r="C55" s="27">
        <f>[3]第一季考績!$F$14</f>
        <v>85.600000000000009</v>
      </c>
      <c r="D55" s="7" t="str">
        <f t="shared" si="0"/>
        <v>優=4個月</v>
      </c>
    </row>
    <row r="56" spans="1:4" ht="19.899999999999999" hidden="1" customHeight="1" outlineLevel="1">
      <c r="A56" s="9"/>
      <c r="B56" s="8"/>
      <c r="C56" s="27">
        <f>[3]第二季考績!$F$14</f>
        <v>88.8</v>
      </c>
      <c r="D56" s="7" t="str">
        <f t="shared" si="0"/>
        <v>優=4個月</v>
      </c>
    </row>
    <row r="57" spans="1:4" ht="19.899999999999999" hidden="1" customHeight="1" outlineLevel="1">
      <c r="A57" s="9"/>
      <c r="B57" s="8"/>
      <c r="C57" s="27">
        <f>[3]第三季考績!$F$14</f>
        <v>87.5</v>
      </c>
      <c r="D57" s="7" t="str">
        <f t="shared" si="0"/>
        <v>優=4個月</v>
      </c>
    </row>
    <row r="58" spans="1:4" ht="19.899999999999999" hidden="1" customHeight="1" outlineLevel="1">
      <c r="A58" s="9"/>
      <c r="B58" s="8"/>
      <c r="C58" s="27">
        <f>[3]第四季考績!$F$14</f>
        <v>87.2</v>
      </c>
      <c r="D58" s="7" t="str">
        <f t="shared" si="0"/>
        <v>優=4個月</v>
      </c>
    </row>
    <row r="59" spans="1:4" ht="19.899999999999999" customHeight="1" collapsed="1">
      <c r="A59" s="9" t="s">
        <v>27</v>
      </c>
      <c r="B59" s="8" t="s">
        <v>28</v>
      </c>
      <c r="C59" s="27">
        <f>AVERAGE(C55:C58)</f>
        <v>87.274999999999991</v>
      </c>
      <c r="D59" s="7" t="str">
        <f t="shared" si="0"/>
        <v>優=4個月</v>
      </c>
    </row>
    <row r="60" spans="1:4" ht="19.899999999999999" hidden="1" customHeight="1" outlineLevel="1">
      <c r="A60" s="9"/>
      <c r="B60" s="8"/>
      <c r="C60" s="27">
        <f>[3]第一季考績!$F$15</f>
        <v>84.8</v>
      </c>
      <c r="D60" s="7" t="str">
        <f t="shared" si="0"/>
        <v>甲=3個月</v>
      </c>
    </row>
    <row r="61" spans="1:4" ht="19.899999999999999" hidden="1" customHeight="1" outlineLevel="1">
      <c r="A61" s="9"/>
      <c r="B61" s="8"/>
      <c r="C61" s="27">
        <f>[3]第二季考績!$F$15</f>
        <v>76.400000000000006</v>
      </c>
      <c r="D61" s="7" t="str">
        <f t="shared" si="0"/>
        <v>乙=1.5個月</v>
      </c>
    </row>
    <row r="62" spans="1:4" ht="19.899999999999999" hidden="1" customHeight="1" outlineLevel="1">
      <c r="A62" s="9"/>
      <c r="B62" s="8"/>
      <c r="C62" s="27">
        <f>[3]第三季考績!$F$15</f>
        <v>76</v>
      </c>
      <c r="D62" s="7" t="str">
        <f t="shared" si="0"/>
        <v>乙=1.5個月</v>
      </c>
    </row>
    <row r="63" spans="1:4" ht="19.899999999999999" hidden="1" customHeight="1" outlineLevel="1">
      <c r="A63" s="9"/>
      <c r="B63" s="8"/>
      <c r="C63" s="27">
        <f>[3]第四季考績!$F$15</f>
        <v>81.599999999999994</v>
      </c>
      <c r="D63" s="7" t="str">
        <f t="shared" si="0"/>
        <v>甲=3個月</v>
      </c>
    </row>
    <row r="64" spans="1:4" ht="19.899999999999999" customHeight="1" collapsed="1">
      <c r="A64" s="9" t="s">
        <v>29</v>
      </c>
      <c r="B64" s="8" t="s">
        <v>30</v>
      </c>
      <c r="C64" s="27">
        <f>AVERAGE(C60:C63)</f>
        <v>79.699999999999989</v>
      </c>
      <c r="D64" s="7" t="str">
        <f t="shared" si="0"/>
        <v>乙=1.5個月</v>
      </c>
    </row>
    <row r="65" spans="1:4" ht="19.899999999999999" hidden="1" customHeight="1" outlineLevel="1">
      <c r="A65" s="9"/>
      <c r="B65" s="8"/>
      <c r="C65" s="27">
        <f>[3]第一季考績!$F$16</f>
        <v>79.2</v>
      </c>
      <c r="D65" s="7" t="str">
        <f t="shared" si="0"/>
        <v>乙=1.5個月</v>
      </c>
    </row>
    <row r="66" spans="1:4" ht="19.899999999999999" hidden="1" customHeight="1" outlineLevel="1">
      <c r="A66" s="9"/>
      <c r="B66" s="8"/>
      <c r="C66" s="27">
        <f>[3]第二季考績!$F$16</f>
        <v>84.8</v>
      </c>
      <c r="D66" s="7" t="str">
        <f t="shared" si="0"/>
        <v>甲=3個月</v>
      </c>
    </row>
    <row r="67" spans="1:4" ht="19.899999999999999" hidden="1" customHeight="1" outlineLevel="1">
      <c r="A67" s="9"/>
      <c r="B67" s="8"/>
      <c r="C67" s="27">
        <f>[3]第三季考績!$F$16</f>
        <v>74</v>
      </c>
      <c r="D67" s="7" t="str">
        <f t="shared" si="0"/>
        <v>丙=0.5個月</v>
      </c>
    </row>
    <row r="68" spans="1:4" ht="19.899999999999999" hidden="1" customHeight="1" outlineLevel="1">
      <c r="A68" s="9"/>
      <c r="B68" s="8"/>
      <c r="C68" s="27">
        <f>[3]第四季考績!$F$16</f>
        <v>72.800000000000011</v>
      </c>
      <c r="D68" s="7" t="str">
        <f t="shared" si="0"/>
        <v>丙=0.5個月</v>
      </c>
    </row>
    <row r="69" spans="1:4" ht="19.899999999999999" customHeight="1" collapsed="1">
      <c r="A69" s="9" t="s">
        <v>31</v>
      </c>
      <c r="B69" s="8" t="s">
        <v>32</v>
      </c>
      <c r="C69" s="27">
        <f>AVERAGE(C65:C68)</f>
        <v>77.7</v>
      </c>
      <c r="D69" s="7" t="str">
        <f t="shared" si="0"/>
        <v>乙=1.5個月</v>
      </c>
    </row>
    <row r="70" spans="1:4" ht="19.899999999999999" hidden="1" customHeight="1" outlineLevel="1">
      <c r="A70" s="9"/>
      <c r="B70" s="8"/>
      <c r="C70" s="27">
        <f>[3]第一季考績!$F$17</f>
        <v>80.800000000000011</v>
      </c>
      <c r="D70" s="7" t="str">
        <f t="shared" si="0"/>
        <v>甲=3個月</v>
      </c>
    </row>
    <row r="71" spans="1:4" ht="19.899999999999999" hidden="1" customHeight="1" outlineLevel="1">
      <c r="A71" s="9"/>
      <c r="B71" s="8"/>
      <c r="C71" s="27">
        <f>[3]第二季考績!$F$17</f>
        <v>80</v>
      </c>
      <c r="D71" s="7" t="str">
        <f t="shared" si="0"/>
        <v>甲=3個月</v>
      </c>
    </row>
    <row r="72" spans="1:4" ht="19.899999999999999" hidden="1" customHeight="1" outlineLevel="1">
      <c r="A72" s="9"/>
      <c r="B72" s="8"/>
      <c r="C72" s="27">
        <f>[3]第三季考績!$F$17</f>
        <v>84</v>
      </c>
      <c r="D72" s="7" t="str">
        <f t="shared" si="0"/>
        <v>甲=3個月</v>
      </c>
    </row>
    <row r="73" spans="1:4" ht="19.899999999999999" hidden="1" customHeight="1" outlineLevel="1">
      <c r="A73" s="9"/>
      <c r="B73" s="8"/>
      <c r="C73" s="27">
        <f>[3]第四季考績!$F$17</f>
        <v>82.4</v>
      </c>
      <c r="D73" s="7" t="str">
        <f t="shared" si="0"/>
        <v>甲=3個月</v>
      </c>
    </row>
    <row r="74" spans="1:4" ht="19.899999999999999" customHeight="1" collapsed="1">
      <c r="A74" s="9" t="s">
        <v>33</v>
      </c>
      <c r="B74" s="8" t="s">
        <v>34</v>
      </c>
      <c r="C74" s="27">
        <f>AVERAGE(C70:C73)</f>
        <v>81.800000000000011</v>
      </c>
      <c r="D74" s="7" t="str">
        <f t="shared" ref="D74:D104" si="1">LOOKUP(C74,$A$108:$A$112,$C$108:$C$112)</f>
        <v>甲=3個月</v>
      </c>
    </row>
    <row r="75" spans="1:4" ht="19.899999999999999" hidden="1" customHeight="1" outlineLevel="1">
      <c r="A75" s="9"/>
      <c r="B75" s="8"/>
      <c r="C75" s="27">
        <f>[3]第一季考績!$F$18</f>
        <v>79.599999999999994</v>
      </c>
      <c r="D75" s="7" t="str">
        <f t="shared" si="1"/>
        <v>乙=1.5個月</v>
      </c>
    </row>
    <row r="76" spans="1:4" ht="19.899999999999999" hidden="1" customHeight="1" outlineLevel="1">
      <c r="A76" s="9"/>
      <c r="B76" s="8"/>
      <c r="C76" s="27">
        <f>[3]第二季考績!$F$18</f>
        <v>84.8</v>
      </c>
      <c r="D76" s="7" t="str">
        <f t="shared" si="1"/>
        <v>甲=3個月</v>
      </c>
    </row>
    <row r="77" spans="1:4" ht="19.899999999999999" hidden="1" customHeight="1" outlineLevel="1">
      <c r="A77" s="9"/>
      <c r="B77" s="8"/>
      <c r="C77" s="27">
        <f>[3]第三季考績!$F$18</f>
        <v>91</v>
      </c>
      <c r="D77" s="7" t="str">
        <f t="shared" si="1"/>
        <v>優=4個月</v>
      </c>
    </row>
    <row r="78" spans="1:4" ht="19.899999999999999" hidden="1" customHeight="1" outlineLevel="1">
      <c r="A78" s="9"/>
      <c r="B78" s="8"/>
      <c r="C78" s="27">
        <f>[3]第四季考績!$F$18</f>
        <v>91.2</v>
      </c>
      <c r="D78" s="7" t="str">
        <f t="shared" si="1"/>
        <v>優=4個月</v>
      </c>
    </row>
    <row r="79" spans="1:4" ht="19.899999999999999" customHeight="1" collapsed="1">
      <c r="A79" s="9" t="s">
        <v>35</v>
      </c>
      <c r="B79" s="8" t="s">
        <v>36</v>
      </c>
      <c r="C79" s="27">
        <f>AVERAGE(C75:C78)</f>
        <v>86.649999999999991</v>
      </c>
      <c r="D79" s="7" t="str">
        <f t="shared" si="1"/>
        <v>優=4個月</v>
      </c>
    </row>
    <row r="80" spans="1:4" ht="19.899999999999999" hidden="1" customHeight="1" outlineLevel="1">
      <c r="A80" s="9"/>
      <c r="B80" s="8"/>
      <c r="C80" s="27">
        <f>[3]第一季考績!$F$19</f>
        <v>86.4</v>
      </c>
      <c r="D80" s="7" t="str">
        <f t="shared" si="1"/>
        <v>優=4個月</v>
      </c>
    </row>
    <row r="81" spans="1:4" ht="19.899999999999999" hidden="1" customHeight="1" outlineLevel="1">
      <c r="A81" s="9"/>
      <c r="B81" s="8"/>
      <c r="C81" s="27">
        <f>[3]第二季考績!$F$19</f>
        <v>86.4</v>
      </c>
      <c r="D81" s="7" t="str">
        <f t="shared" si="1"/>
        <v>優=4個月</v>
      </c>
    </row>
    <row r="82" spans="1:4" ht="19.899999999999999" hidden="1" customHeight="1" outlineLevel="1">
      <c r="A82" s="9"/>
      <c r="B82" s="8"/>
      <c r="C82" s="27">
        <f>[3]第三季考績!$F$19</f>
        <v>87.2</v>
      </c>
      <c r="D82" s="7" t="str">
        <f t="shared" si="1"/>
        <v>優=4個月</v>
      </c>
    </row>
    <row r="83" spans="1:4" ht="19.899999999999999" hidden="1" customHeight="1" outlineLevel="1">
      <c r="A83" s="9"/>
      <c r="B83" s="8"/>
      <c r="C83" s="27">
        <f>[3]第四季考績!$F$19</f>
        <v>75.2</v>
      </c>
      <c r="D83" s="7" t="str">
        <f t="shared" si="1"/>
        <v>乙=1.5個月</v>
      </c>
    </row>
    <row r="84" spans="1:4" ht="19.899999999999999" customHeight="1" collapsed="1">
      <c r="A84" s="9" t="s">
        <v>37</v>
      </c>
      <c r="B84" s="8" t="s">
        <v>38</v>
      </c>
      <c r="C84" s="27">
        <f>AVERAGE(C80:C83)</f>
        <v>83.8</v>
      </c>
      <c r="D84" s="7" t="str">
        <f t="shared" si="1"/>
        <v>甲=3個月</v>
      </c>
    </row>
    <row r="85" spans="1:4" ht="19.899999999999999" hidden="1" customHeight="1" outlineLevel="1">
      <c r="A85" s="9"/>
      <c r="B85" s="8"/>
      <c r="C85" s="27">
        <f>[3]第一季考績!$F$20</f>
        <v>84.8</v>
      </c>
      <c r="D85" s="7" t="str">
        <f t="shared" si="1"/>
        <v>甲=3個月</v>
      </c>
    </row>
    <row r="86" spans="1:4" ht="19.899999999999999" hidden="1" customHeight="1" outlineLevel="1">
      <c r="A86" s="9"/>
      <c r="B86" s="8"/>
      <c r="C86" s="27">
        <f>[3]第二季考績!$F$20</f>
        <v>68.599999999999994</v>
      </c>
      <c r="D86" s="7" t="str">
        <f t="shared" si="1"/>
        <v>丁=無</v>
      </c>
    </row>
    <row r="87" spans="1:4" ht="19.899999999999999" hidden="1" customHeight="1" outlineLevel="1">
      <c r="A87" s="9"/>
      <c r="B87" s="8"/>
      <c r="C87" s="27">
        <f>[3]第三季考績!$F$20</f>
        <v>80</v>
      </c>
      <c r="D87" s="7" t="str">
        <f t="shared" si="1"/>
        <v>甲=3個月</v>
      </c>
    </row>
    <row r="88" spans="1:4" ht="19.899999999999999" hidden="1" customHeight="1" outlineLevel="1">
      <c r="A88" s="9"/>
      <c r="B88" s="8"/>
      <c r="C88" s="27">
        <f>[3]第四季考績!$F$20</f>
        <v>88.4</v>
      </c>
      <c r="D88" s="7" t="str">
        <f t="shared" si="1"/>
        <v>優=4個月</v>
      </c>
    </row>
    <row r="89" spans="1:4" ht="19.899999999999999" customHeight="1" collapsed="1">
      <c r="A89" s="9" t="s">
        <v>39</v>
      </c>
      <c r="B89" s="8" t="s">
        <v>40</v>
      </c>
      <c r="C89" s="27">
        <f>AVERAGE(C85:C88)</f>
        <v>80.449999999999989</v>
      </c>
      <c r="D89" s="7" t="str">
        <f t="shared" si="1"/>
        <v>甲=3個月</v>
      </c>
    </row>
    <row r="90" spans="1:4" ht="19.899999999999999" hidden="1" customHeight="1" outlineLevel="1">
      <c r="A90" s="9"/>
      <c r="B90" s="8"/>
      <c r="C90" s="27">
        <f>[3]第一季考績!$F$21</f>
        <v>91.2</v>
      </c>
      <c r="D90" s="7" t="str">
        <f t="shared" si="1"/>
        <v>優=4個月</v>
      </c>
    </row>
    <row r="91" spans="1:4" ht="19.899999999999999" hidden="1" customHeight="1" outlineLevel="1">
      <c r="A91" s="9"/>
      <c r="B91" s="8"/>
      <c r="C91" s="27">
        <f>[3]第二季考績!$F$21</f>
        <v>84.2</v>
      </c>
      <c r="D91" s="7" t="str">
        <f t="shared" si="1"/>
        <v>甲=3個月</v>
      </c>
    </row>
    <row r="92" spans="1:4" ht="19.899999999999999" hidden="1" customHeight="1" outlineLevel="1">
      <c r="A92" s="9"/>
      <c r="B92" s="8"/>
      <c r="C92" s="27">
        <f>[3]第三季考績!$F$21</f>
        <v>84.8</v>
      </c>
      <c r="D92" s="7" t="str">
        <f t="shared" si="1"/>
        <v>甲=3個月</v>
      </c>
    </row>
    <row r="93" spans="1:4" ht="19.899999999999999" hidden="1" customHeight="1" outlineLevel="1">
      <c r="A93" s="9"/>
      <c r="B93" s="8"/>
      <c r="C93" s="27">
        <f>[3]第四季考績!$F$21</f>
        <v>82.4</v>
      </c>
      <c r="D93" s="7" t="str">
        <f t="shared" si="1"/>
        <v>甲=3個月</v>
      </c>
    </row>
    <row r="94" spans="1:4" ht="19.899999999999999" customHeight="1" collapsed="1">
      <c r="A94" s="9" t="s">
        <v>41</v>
      </c>
      <c r="B94" s="8" t="s">
        <v>42</v>
      </c>
      <c r="C94" s="27">
        <f>AVERAGE(C90:C93)</f>
        <v>85.65</v>
      </c>
      <c r="D94" s="7" t="str">
        <f t="shared" si="1"/>
        <v>優=4個月</v>
      </c>
    </row>
    <row r="95" spans="1:4" ht="19.899999999999999" hidden="1" customHeight="1" outlineLevel="1">
      <c r="A95" s="9"/>
      <c r="B95" s="8"/>
      <c r="C95" s="27">
        <f>[3]第一季考績!$F$22</f>
        <v>75.5</v>
      </c>
      <c r="D95" s="7" t="str">
        <f t="shared" si="1"/>
        <v>乙=1.5個月</v>
      </c>
    </row>
    <row r="96" spans="1:4" ht="19.899999999999999" hidden="1" customHeight="1" outlineLevel="1">
      <c r="A96" s="9"/>
      <c r="B96" s="8"/>
      <c r="C96" s="27">
        <f>[3]第二季考績!$F$22</f>
        <v>79.2</v>
      </c>
      <c r="D96" s="7" t="str">
        <f t="shared" si="1"/>
        <v>乙=1.5個月</v>
      </c>
    </row>
    <row r="97" spans="1:4" ht="19.899999999999999" hidden="1" customHeight="1" outlineLevel="1">
      <c r="A97" s="9"/>
      <c r="B97" s="8"/>
      <c r="C97" s="27">
        <f>[3]第三季考績!$F$22</f>
        <v>76.800000000000011</v>
      </c>
      <c r="D97" s="7" t="str">
        <f t="shared" si="1"/>
        <v>乙=1.5個月</v>
      </c>
    </row>
    <row r="98" spans="1:4" ht="19.899999999999999" hidden="1" customHeight="1" outlineLevel="1">
      <c r="A98" s="9"/>
      <c r="B98" s="8"/>
      <c r="C98" s="27">
        <f>[3]第四季考績!$F$22</f>
        <v>84.8</v>
      </c>
      <c r="D98" s="7" t="str">
        <f t="shared" si="1"/>
        <v>甲=3個月</v>
      </c>
    </row>
    <row r="99" spans="1:4" ht="19.899999999999999" customHeight="1" collapsed="1">
      <c r="A99" s="9" t="s">
        <v>43</v>
      </c>
      <c r="B99" s="8" t="s">
        <v>44</v>
      </c>
      <c r="C99" s="27">
        <f>AVERAGE(C95:C98)</f>
        <v>79.075000000000003</v>
      </c>
      <c r="D99" s="7" t="str">
        <f t="shared" si="1"/>
        <v>乙=1.5個月</v>
      </c>
    </row>
    <row r="100" spans="1:4" ht="19.899999999999999" hidden="1" customHeight="1" outlineLevel="1">
      <c r="A100" s="9"/>
      <c r="B100" s="8"/>
      <c r="C100" s="27">
        <f>[3]第一季考績!$F$23</f>
        <v>76.300000000000011</v>
      </c>
      <c r="D100" s="7" t="str">
        <f t="shared" si="1"/>
        <v>乙=1.5個月</v>
      </c>
    </row>
    <row r="101" spans="1:4" ht="19.899999999999999" hidden="1" customHeight="1" outlineLevel="1">
      <c r="A101" s="9"/>
      <c r="B101" s="8"/>
      <c r="C101" s="27">
        <f>[3]第二季考績!$F$23</f>
        <v>88</v>
      </c>
      <c r="D101" s="7" t="str">
        <f t="shared" si="1"/>
        <v>優=4個月</v>
      </c>
    </row>
    <row r="102" spans="1:4" ht="19.899999999999999" hidden="1" customHeight="1" outlineLevel="1">
      <c r="A102" s="9"/>
      <c r="B102" s="8"/>
      <c r="C102" s="27">
        <f>[3]第三季考績!$F$23</f>
        <v>83.2</v>
      </c>
      <c r="D102" s="7" t="str">
        <f t="shared" si="1"/>
        <v>甲=3個月</v>
      </c>
    </row>
    <row r="103" spans="1:4" ht="19.899999999999999" hidden="1" customHeight="1" outlineLevel="1">
      <c r="A103" s="9"/>
      <c r="B103" s="8"/>
      <c r="C103" s="27">
        <f>[3]第四季考績!$F$23</f>
        <v>76</v>
      </c>
      <c r="D103" s="7" t="str">
        <f t="shared" si="1"/>
        <v>乙=1.5個月</v>
      </c>
    </row>
    <row r="104" spans="1:4" ht="19.899999999999999" customHeight="1" collapsed="1">
      <c r="A104" s="9" t="s">
        <v>45</v>
      </c>
      <c r="B104" s="8" t="s">
        <v>46</v>
      </c>
      <c r="C104" s="27">
        <f>AVERAGE(C100:C103)</f>
        <v>80.875</v>
      </c>
      <c r="D104" s="7" t="str">
        <f t="shared" si="1"/>
        <v>甲=3個月</v>
      </c>
    </row>
    <row r="107" spans="1:4">
      <c r="A107" s="55" t="s">
        <v>60</v>
      </c>
      <c r="B107" s="56"/>
      <c r="C107" s="15" t="s">
        <v>50</v>
      </c>
    </row>
    <row r="108" spans="1:4">
      <c r="A108" s="16">
        <v>60</v>
      </c>
      <c r="B108" s="17" t="s">
        <v>61</v>
      </c>
      <c r="C108" s="18" t="s">
        <v>62</v>
      </c>
    </row>
    <row r="109" spans="1:4">
      <c r="A109" s="19">
        <v>70</v>
      </c>
      <c r="B109" s="20" t="s">
        <v>63</v>
      </c>
      <c r="C109" s="21" t="s">
        <v>64</v>
      </c>
    </row>
    <row r="110" spans="1:4">
      <c r="A110" s="22">
        <v>75</v>
      </c>
      <c r="B110" s="20" t="s">
        <v>65</v>
      </c>
      <c r="C110" s="21" t="s">
        <v>66</v>
      </c>
    </row>
    <row r="111" spans="1:4">
      <c r="A111" s="23">
        <v>80</v>
      </c>
      <c r="B111" s="20" t="s">
        <v>67</v>
      </c>
      <c r="C111" s="21" t="s">
        <v>68</v>
      </c>
    </row>
    <row r="112" spans="1:4">
      <c r="A112" s="24">
        <v>85</v>
      </c>
      <c r="B112" s="25" t="s">
        <v>69</v>
      </c>
      <c r="C112" s="26" t="s">
        <v>70</v>
      </c>
    </row>
  </sheetData>
  <dataConsolidate function="average" link="1">
    <dataRefs count="4">
      <dataRef ref="F4:F23" sheet="第一季考績" r:id="rId1"/>
      <dataRef ref="F4:F23" sheet="第二季考績" r:id="rId2"/>
      <dataRef ref="F4:F23" sheet="第三季考績" r:id="rId3"/>
      <dataRef ref="F4:F23" sheet="第四季考績" r:id="rId4"/>
    </dataRefs>
  </dataConsolidate>
  <mergeCells count="6">
    <mergeCell ref="A107:B107"/>
    <mergeCell ref="A1:D2"/>
    <mergeCell ref="A3:A4"/>
    <mergeCell ref="B3:B4"/>
    <mergeCell ref="C3:C4"/>
    <mergeCell ref="D3:D4"/>
  </mergeCells>
  <phoneticPr fontId="3" type="noConversion"/>
  <pageMargins left="0.75" right="0.75" top="1" bottom="1" header="0.5" footer="0.5"/>
  <pageSetup paperSize="9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37"/>
  <sheetViews>
    <sheetView workbookViewId="0">
      <selection activeCell="F16" sqref="F16"/>
    </sheetView>
  </sheetViews>
  <sheetFormatPr defaultRowHeight="16.5"/>
  <cols>
    <col min="1" max="1" width="10" style="36" bestFit="1" customWidth="1"/>
    <col min="2" max="2" width="10.5" style="6" bestFit="1" customWidth="1"/>
    <col min="3" max="16384" width="9" style="6"/>
  </cols>
  <sheetData>
    <row r="1" spans="1:5" ht="22.15" customHeight="1" thickBot="1">
      <c r="A1" s="44" t="s">
        <v>76</v>
      </c>
      <c r="B1" s="44"/>
      <c r="C1" s="44"/>
      <c r="D1" s="44"/>
      <c r="E1" s="44"/>
    </row>
    <row r="2" spans="1:5" ht="19.899999999999999" customHeight="1" thickTop="1" thickBot="1">
      <c r="A2" s="28" t="s">
        <v>77</v>
      </c>
      <c r="B2" s="29" t="s">
        <v>78</v>
      </c>
      <c r="C2" s="29" t="s">
        <v>79</v>
      </c>
      <c r="D2" s="29" t="s">
        <v>80</v>
      </c>
      <c r="E2" s="30" t="s">
        <v>81</v>
      </c>
    </row>
    <row r="3" spans="1:5" ht="17.25" thickTop="1">
      <c r="A3" s="31">
        <v>40183</v>
      </c>
      <c r="B3" s="6" t="s">
        <v>82</v>
      </c>
      <c r="C3" s="32" t="s">
        <v>83</v>
      </c>
      <c r="D3" s="6">
        <v>2</v>
      </c>
      <c r="E3" s="33">
        <f t="shared" ref="E3:E14" si="0">IF(OR(C3="病假",C3="事假"),D3*1,IF(C3="曠職",D3*3,0))</f>
        <v>2</v>
      </c>
    </row>
    <row r="4" spans="1:5">
      <c r="A4" s="34">
        <v>40184</v>
      </c>
      <c r="B4" s="6" t="s">
        <v>84</v>
      </c>
      <c r="C4" s="6" t="s">
        <v>83</v>
      </c>
      <c r="D4" s="6">
        <v>2</v>
      </c>
      <c r="E4" s="6">
        <f t="shared" si="0"/>
        <v>2</v>
      </c>
    </row>
    <row r="5" spans="1:5">
      <c r="A5" s="34">
        <v>40186</v>
      </c>
      <c r="B5" s="6" t="s">
        <v>85</v>
      </c>
      <c r="C5" s="6" t="s">
        <v>86</v>
      </c>
      <c r="D5" s="6">
        <v>0.5</v>
      </c>
      <c r="E5" s="6">
        <f t="shared" si="0"/>
        <v>0.5</v>
      </c>
    </row>
    <row r="6" spans="1:5">
      <c r="A6" s="34">
        <v>40186</v>
      </c>
      <c r="B6" s="6" t="s">
        <v>87</v>
      </c>
      <c r="C6" s="6" t="s">
        <v>88</v>
      </c>
      <c r="D6" s="6">
        <v>4</v>
      </c>
      <c r="E6" s="6">
        <f t="shared" si="0"/>
        <v>0</v>
      </c>
    </row>
    <row r="7" spans="1:5">
      <c r="A7" s="34">
        <v>40196</v>
      </c>
      <c r="B7" s="6" t="s">
        <v>89</v>
      </c>
      <c r="C7" s="6" t="s">
        <v>90</v>
      </c>
      <c r="D7" s="6">
        <v>2</v>
      </c>
      <c r="E7" s="6">
        <f t="shared" si="0"/>
        <v>0</v>
      </c>
    </row>
    <row r="8" spans="1:5">
      <c r="A8" s="34">
        <v>40216</v>
      </c>
      <c r="B8" s="6" t="s">
        <v>91</v>
      </c>
      <c r="C8" s="6" t="s">
        <v>92</v>
      </c>
      <c r="D8" s="6">
        <v>1.5</v>
      </c>
      <c r="E8" s="6">
        <f t="shared" si="0"/>
        <v>4.5</v>
      </c>
    </row>
    <row r="9" spans="1:5">
      <c r="A9" s="34">
        <v>40218</v>
      </c>
      <c r="B9" s="6" t="s">
        <v>93</v>
      </c>
      <c r="C9" s="6" t="s">
        <v>94</v>
      </c>
      <c r="D9" s="6">
        <v>1</v>
      </c>
      <c r="E9" s="6">
        <f t="shared" si="0"/>
        <v>0</v>
      </c>
    </row>
    <row r="10" spans="1:5">
      <c r="A10" s="34">
        <v>40219</v>
      </c>
      <c r="B10" s="6" t="s">
        <v>85</v>
      </c>
      <c r="C10" s="6" t="s">
        <v>95</v>
      </c>
      <c r="D10" s="6">
        <v>5</v>
      </c>
      <c r="E10" s="6">
        <f t="shared" si="0"/>
        <v>0</v>
      </c>
    </row>
    <row r="11" spans="1:5">
      <c r="A11" s="34">
        <v>40231</v>
      </c>
      <c r="B11" s="6" t="s">
        <v>89</v>
      </c>
      <c r="C11" s="6" t="s">
        <v>90</v>
      </c>
      <c r="D11" s="6">
        <v>2</v>
      </c>
      <c r="E11" s="6">
        <f t="shared" si="0"/>
        <v>0</v>
      </c>
    </row>
    <row r="12" spans="1:5">
      <c r="A12" s="34">
        <v>40252</v>
      </c>
      <c r="B12" s="6" t="s">
        <v>93</v>
      </c>
      <c r="C12" s="6" t="s">
        <v>96</v>
      </c>
      <c r="D12" s="6">
        <v>1</v>
      </c>
      <c r="E12" s="6">
        <f t="shared" si="0"/>
        <v>0</v>
      </c>
    </row>
    <row r="13" spans="1:5">
      <c r="A13" s="34">
        <v>40256</v>
      </c>
      <c r="B13" s="6" t="s">
        <v>97</v>
      </c>
      <c r="C13" s="6" t="s">
        <v>88</v>
      </c>
      <c r="D13" s="6">
        <v>8</v>
      </c>
      <c r="E13" s="6">
        <f t="shared" si="0"/>
        <v>0</v>
      </c>
    </row>
    <row r="14" spans="1:5">
      <c r="A14" s="34">
        <v>40263</v>
      </c>
      <c r="B14" s="6" t="s">
        <v>98</v>
      </c>
      <c r="C14" s="6" t="s">
        <v>86</v>
      </c>
      <c r="D14" s="6">
        <v>3</v>
      </c>
      <c r="E14" s="6">
        <f t="shared" si="0"/>
        <v>3</v>
      </c>
    </row>
    <row r="15" spans="1:5">
      <c r="A15" s="34"/>
      <c r="B15" s="6" t="s">
        <v>7</v>
      </c>
    </row>
    <row r="16" spans="1:5">
      <c r="A16" s="34"/>
      <c r="B16" s="6" t="s">
        <v>9</v>
      </c>
    </row>
    <row r="17" spans="1:2">
      <c r="A17" s="34"/>
      <c r="B17" s="6" t="s">
        <v>11</v>
      </c>
    </row>
    <row r="18" spans="1:2">
      <c r="A18" s="34"/>
      <c r="B18" s="6" t="s">
        <v>13</v>
      </c>
    </row>
    <row r="19" spans="1:2">
      <c r="A19" s="34"/>
      <c r="B19" s="6" t="s">
        <v>15</v>
      </c>
    </row>
    <row r="20" spans="1:2">
      <c r="A20" s="34"/>
      <c r="B20" s="6" t="s">
        <v>17</v>
      </c>
    </row>
    <row r="21" spans="1:2">
      <c r="A21" s="34"/>
      <c r="B21" s="6" t="s">
        <v>19</v>
      </c>
    </row>
    <row r="22" spans="1:2">
      <c r="A22" s="34"/>
      <c r="B22" s="6" t="s">
        <v>17</v>
      </c>
    </row>
    <row r="23" spans="1:2">
      <c r="A23" s="34"/>
      <c r="B23" s="6" t="s">
        <v>19</v>
      </c>
    </row>
    <row r="24" spans="1:2">
      <c r="A24" s="34"/>
      <c r="B24" s="6" t="s">
        <v>21</v>
      </c>
    </row>
    <row r="25" spans="1:2">
      <c r="A25" s="34"/>
      <c r="B25" s="6" t="s">
        <v>23</v>
      </c>
    </row>
    <row r="26" spans="1:2">
      <c r="A26" s="34"/>
      <c r="B26" s="6" t="s">
        <v>25</v>
      </c>
    </row>
    <row r="27" spans="1:2">
      <c r="A27" s="34"/>
      <c r="B27" s="6" t="s">
        <v>27</v>
      </c>
    </row>
    <row r="28" spans="1:2">
      <c r="A28" s="34"/>
      <c r="B28" s="6" t="s">
        <v>29</v>
      </c>
    </row>
    <row r="29" spans="1:2">
      <c r="A29" s="34"/>
      <c r="B29" s="6" t="s">
        <v>31</v>
      </c>
    </row>
    <row r="30" spans="1:2">
      <c r="A30" s="34"/>
      <c r="B30" s="6" t="s">
        <v>33</v>
      </c>
    </row>
    <row r="31" spans="1:2">
      <c r="A31" s="34"/>
      <c r="B31" s="6" t="s">
        <v>35</v>
      </c>
    </row>
    <row r="32" spans="1:2">
      <c r="A32" s="34"/>
      <c r="B32" s="6" t="s">
        <v>37</v>
      </c>
    </row>
    <row r="33" spans="1:5">
      <c r="A33" s="34"/>
      <c r="B33" s="6" t="s">
        <v>39</v>
      </c>
    </row>
    <row r="34" spans="1:5">
      <c r="A34" s="34"/>
      <c r="B34" s="6" t="s">
        <v>41</v>
      </c>
    </row>
    <row r="35" spans="1:5">
      <c r="A35" s="34"/>
      <c r="B35" s="6" t="s">
        <v>43</v>
      </c>
    </row>
    <row r="36" spans="1:5">
      <c r="A36" s="34"/>
      <c r="B36" s="6" t="s">
        <v>45</v>
      </c>
    </row>
    <row r="37" spans="1:5" ht="20.25" thickBot="1">
      <c r="A37" s="44" t="s">
        <v>99</v>
      </c>
      <c r="B37" s="44"/>
      <c r="C37" s="44"/>
      <c r="D37" s="44"/>
      <c r="E37" s="44"/>
    </row>
    <row r="38" spans="1:5" ht="18" thickTop="1" thickBot="1">
      <c r="A38" s="28" t="s">
        <v>77</v>
      </c>
      <c r="B38" s="29" t="s">
        <v>78</v>
      </c>
      <c r="C38" s="29" t="s">
        <v>79</v>
      </c>
      <c r="D38" s="29" t="s">
        <v>80</v>
      </c>
      <c r="E38" s="30" t="s">
        <v>81</v>
      </c>
    </row>
    <row r="39" spans="1:5" ht="17.25" thickTop="1">
      <c r="A39" s="34">
        <v>40276</v>
      </c>
      <c r="B39" s="6" t="s">
        <v>100</v>
      </c>
      <c r="C39" s="6" t="s">
        <v>94</v>
      </c>
      <c r="D39" s="6">
        <v>1</v>
      </c>
      <c r="E39" s="33">
        <f t="shared" ref="E39:E47" si="1">IF(OR(C39="病假",C39="事假"),D39*1,IF(C39="曠職",D39*3,0))</f>
        <v>0</v>
      </c>
    </row>
    <row r="40" spans="1:5">
      <c r="A40" s="34">
        <v>40280</v>
      </c>
      <c r="B40" s="6" t="s">
        <v>101</v>
      </c>
      <c r="C40" s="6" t="s">
        <v>83</v>
      </c>
      <c r="D40" s="6">
        <v>2</v>
      </c>
      <c r="E40" s="6">
        <f t="shared" si="1"/>
        <v>2</v>
      </c>
    </row>
    <row r="41" spans="1:5">
      <c r="A41" s="34">
        <v>40285</v>
      </c>
      <c r="B41" s="6" t="s">
        <v>102</v>
      </c>
      <c r="C41" s="6" t="s">
        <v>86</v>
      </c>
      <c r="D41" s="6">
        <v>1</v>
      </c>
      <c r="E41" s="6">
        <f t="shared" si="1"/>
        <v>1</v>
      </c>
    </row>
    <row r="42" spans="1:5">
      <c r="A42" s="34">
        <v>40318</v>
      </c>
      <c r="B42" s="6" t="s">
        <v>93</v>
      </c>
      <c r="C42" s="6" t="s">
        <v>83</v>
      </c>
      <c r="D42" s="6">
        <v>1</v>
      </c>
      <c r="E42" s="6">
        <f t="shared" si="1"/>
        <v>1</v>
      </c>
    </row>
    <row r="43" spans="1:5">
      <c r="A43" s="34">
        <v>40321</v>
      </c>
      <c r="B43" s="6" t="s">
        <v>101</v>
      </c>
      <c r="C43" s="6" t="s">
        <v>90</v>
      </c>
      <c r="D43" s="6">
        <v>1</v>
      </c>
      <c r="E43" s="6">
        <f t="shared" si="1"/>
        <v>0</v>
      </c>
    </row>
    <row r="44" spans="1:5">
      <c r="A44" s="34">
        <v>40327</v>
      </c>
      <c r="B44" s="6" t="s">
        <v>84</v>
      </c>
      <c r="C44" s="6" t="s">
        <v>92</v>
      </c>
      <c r="D44" s="6">
        <v>0.5</v>
      </c>
      <c r="E44" s="6">
        <f t="shared" si="1"/>
        <v>1.5</v>
      </c>
    </row>
    <row r="45" spans="1:5">
      <c r="A45" s="34">
        <v>40334</v>
      </c>
      <c r="B45" s="6" t="s">
        <v>103</v>
      </c>
      <c r="C45" s="6" t="s">
        <v>83</v>
      </c>
      <c r="D45" s="6">
        <v>1</v>
      </c>
      <c r="E45" s="6">
        <f t="shared" si="1"/>
        <v>1</v>
      </c>
    </row>
    <row r="46" spans="1:5">
      <c r="A46" s="34">
        <v>40343</v>
      </c>
      <c r="B46" s="6" t="s">
        <v>97</v>
      </c>
      <c r="C46" s="6" t="s">
        <v>90</v>
      </c>
      <c r="D46" s="6">
        <v>3</v>
      </c>
      <c r="E46" s="6">
        <f t="shared" si="1"/>
        <v>0</v>
      </c>
    </row>
    <row r="47" spans="1:5">
      <c r="A47" s="34">
        <v>40359</v>
      </c>
      <c r="B47" s="6" t="s">
        <v>104</v>
      </c>
      <c r="C47" s="6" t="s">
        <v>83</v>
      </c>
      <c r="D47" s="6">
        <v>7</v>
      </c>
      <c r="E47" s="6">
        <f t="shared" si="1"/>
        <v>7</v>
      </c>
    </row>
    <row r="48" spans="1:5">
      <c r="A48" s="34"/>
      <c r="B48" s="6" t="s">
        <v>7</v>
      </c>
    </row>
    <row r="49" spans="1:2">
      <c r="A49" s="34"/>
      <c r="B49" s="6" t="s">
        <v>9</v>
      </c>
    </row>
    <row r="50" spans="1:2">
      <c r="A50" s="34"/>
      <c r="B50" s="6" t="s">
        <v>11</v>
      </c>
    </row>
    <row r="51" spans="1:2">
      <c r="A51" s="34"/>
      <c r="B51" s="6" t="s">
        <v>13</v>
      </c>
    </row>
    <row r="52" spans="1:2">
      <c r="A52" s="34"/>
      <c r="B52" s="6" t="s">
        <v>15</v>
      </c>
    </row>
    <row r="53" spans="1:2">
      <c r="A53" s="34"/>
      <c r="B53" s="6" t="s">
        <v>17</v>
      </c>
    </row>
    <row r="54" spans="1:2">
      <c r="A54" s="34"/>
      <c r="B54" s="6" t="s">
        <v>19</v>
      </c>
    </row>
    <row r="55" spans="1:2">
      <c r="A55" s="34"/>
      <c r="B55" s="6" t="s">
        <v>17</v>
      </c>
    </row>
    <row r="56" spans="1:2">
      <c r="A56" s="34"/>
      <c r="B56" s="6" t="s">
        <v>19</v>
      </c>
    </row>
    <row r="57" spans="1:2">
      <c r="A57" s="34"/>
      <c r="B57" s="6" t="s">
        <v>21</v>
      </c>
    </row>
    <row r="58" spans="1:2">
      <c r="A58" s="34"/>
      <c r="B58" s="6" t="s">
        <v>23</v>
      </c>
    </row>
    <row r="59" spans="1:2">
      <c r="A59" s="34"/>
      <c r="B59" s="6" t="s">
        <v>25</v>
      </c>
    </row>
    <row r="60" spans="1:2">
      <c r="A60" s="34"/>
      <c r="B60" s="6" t="s">
        <v>27</v>
      </c>
    </row>
    <row r="61" spans="1:2">
      <c r="A61" s="34"/>
      <c r="B61" s="6" t="s">
        <v>29</v>
      </c>
    </row>
    <row r="62" spans="1:2">
      <c r="A62" s="34"/>
      <c r="B62" s="6" t="s">
        <v>31</v>
      </c>
    </row>
    <row r="63" spans="1:2">
      <c r="A63" s="34"/>
      <c r="B63" s="6" t="s">
        <v>33</v>
      </c>
    </row>
    <row r="64" spans="1:2">
      <c r="A64" s="34"/>
      <c r="B64" s="6" t="s">
        <v>35</v>
      </c>
    </row>
    <row r="65" spans="1:5">
      <c r="A65" s="34"/>
      <c r="B65" s="6" t="s">
        <v>37</v>
      </c>
    </row>
    <row r="66" spans="1:5">
      <c r="A66" s="34"/>
      <c r="B66" s="6" t="s">
        <v>39</v>
      </c>
    </row>
    <row r="67" spans="1:5">
      <c r="A67" s="34"/>
      <c r="B67" s="6" t="s">
        <v>41</v>
      </c>
    </row>
    <row r="68" spans="1:5">
      <c r="A68" s="34"/>
      <c r="B68" s="6" t="s">
        <v>43</v>
      </c>
    </row>
    <row r="69" spans="1:5">
      <c r="A69" s="34"/>
      <c r="B69" s="6" t="s">
        <v>45</v>
      </c>
    </row>
    <row r="70" spans="1:5" ht="20.25" thickBot="1">
      <c r="A70" s="44" t="s">
        <v>105</v>
      </c>
      <c r="B70" s="44"/>
      <c r="C70" s="44"/>
      <c r="D70" s="44"/>
      <c r="E70" s="44"/>
    </row>
    <row r="71" spans="1:5" ht="18" thickTop="1" thickBot="1">
      <c r="A71" s="28" t="s">
        <v>77</v>
      </c>
      <c r="B71" s="29" t="s">
        <v>78</v>
      </c>
      <c r="C71" s="29" t="s">
        <v>79</v>
      </c>
      <c r="D71" s="29" t="s">
        <v>80</v>
      </c>
      <c r="E71" s="35" t="s">
        <v>81</v>
      </c>
    </row>
    <row r="72" spans="1:5" ht="17.25" thickTop="1">
      <c r="A72" s="34">
        <v>40366</v>
      </c>
      <c r="B72" s="6" t="s">
        <v>82</v>
      </c>
      <c r="C72" s="6" t="s">
        <v>83</v>
      </c>
      <c r="D72" s="6">
        <v>1</v>
      </c>
      <c r="E72" s="6">
        <f t="shared" ref="E72:E81" si="2">IF(OR(C72="病假",C72="事假"),D72*1,IF(C72="曠職",D72*3,0))</f>
        <v>1</v>
      </c>
    </row>
    <row r="73" spans="1:5">
      <c r="A73" s="34">
        <v>40378</v>
      </c>
      <c r="B73" s="6" t="s">
        <v>100</v>
      </c>
      <c r="C73" s="6" t="s">
        <v>90</v>
      </c>
      <c r="D73" s="6">
        <v>2</v>
      </c>
      <c r="E73" s="6">
        <f t="shared" si="2"/>
        <v>0</v>
      </c>
    </row>
    <row r="74" spans="1:5">
      <c r="A74" s="34">
        <v>40380</v>
      </c>
      <c r="B74" s="6" t="s">
        <v>101</v>
      </c>
      <c r="C74" s="6" t="s">
        <v>90</v>
      </c>
      <c r="D74" s="6">
        <v>3</v>
      </c>
      <c r="E74" s="6">
        <f t="shared" si="2"/>
        <v>0</v>
      </c>
    </row>
    <row r="75" spans="1:5">
      <c r="A75" s="34">
        <v>40406</v>
      </c>
      <c r="B75" s="6" t="s">
        <v>89</v>
      </c>
      <c r="C75" s="6" t="s">
        <v>83</v>
      </c>
      <c r="D75" s="6">
        <v>0.5</v>
      </c>
      <c r="E75" s="6">
        <f t="shared" si="2"/>
        <v>0.5</v>
      </c>
    </row>
    <row r="76" spans="1:5">
      <c r="A76" s="34">
        <v>40405</v>
      </c>
      <c r="B76" s="6" t="s">
        <v>106</v>
      </c>
      <c r="C76" s="6" t="s">
        <v>83</v>
      </c>
      <c r="D76" s="6">
        <v>1.5</v>
      </c>
      <c r="E76" s="6">
        <f t="shared" si="2"/>
        <v>1.5</v>
      </c>
    </row>
    <row r="77" spans="1:5">
      <c r="A77" s="34">
        <v>40427</v>
      </c>
      <c r="B77" s="6" t="s">
        <v>98</v>
      </c>
      <c r="C77" s="6" t="s">
        <v>83</v>
      </c>
      <c r="D77" s="6">
        <v>1</v>
      </c>
      <c r="E77" s="6">
        <f t="shared" si="2"/>
        <v>1</v>
      </c>
    </row>
    <row r="78" spans="1:5">
      <c r="A78" s="34">
        <v>40434</v>
      </c>
      <c r="B78" s="6" t="s">
        <v>100</v>
      </c>
      <c r="C78" s="6" t="s">
        <v>83</v>
      </c>
      <c r="D78" s="6">
        <v>2</v>
      </c>
      <c r="E78" s="6">
        <f t="shared" si="2"/>
        <v>2</v>
      </c>
    </row>
    <row r="79" spans="1:5">
      <c r="A79" s="34">
        <v>40436</v>
      </c>
      <c r="B79" s="6" t="s">
        <v>107</v>
      </c>
      <c r="C79" s="6" t="s">
        <v>90</v>
      </c>
      <c r="D79" s="6">
        <v>3</v>
      </c>
      <c r="E79" s="6">
        <f t="shared" si="2"/>
        <v>0</v>
      </c>
    </row>
    <row r="80" spans="1:5">
      <c r="A80" s="34">
        <v>40440</v>
      </c>
      <c r="B80" s="6" t="s">
        <v>108</v>
      </c>
      <c r="C80" s="6" t="s">
        <v>92</v>
      </c>
      <c r="D80" s="6">
        <v>1</v>
      </c>
      <c r="E80" s="6">
        <f t="shared" si="2"/>
        <v>3</v>
      </c>
    </row>
    <row r="81" spans="1:5">
      <c r="A81" s="34">
        <v>40440</v>
      </c>
      <c r="B81" s="6" t="s">
        <v>97</v>
      </c>
      <c r="C81" s="6" t="s">
        <v>86</v>
      </c>
      <c r="D81" s="6">
        <v>2</v>
      </c>
      <c r="E81" s="6">
        <f t="shared" si="2"/>
        <v>2</v>
      </c>
    </row>
    <row r="82" spans="1:5">
      <c r="A82" s="34"/>
      <c r="B82" s="6" t="s">
        <v>7</v>
      </c>
    </row>
    <row r="83" spans="1:5">
      <c r="A83" s="34"/>
      <c r="B83" s="6" t="s">
        <v>9</v>
      </c>
    </row>
    <row r="84" spans="1:5">
      <c r="A84" s="34"/>
      <c r="B84" s="6" t="s">
        <v>11</v>
      </c>
    </row>
    <row r="85" spans="1:5">
      <c r="A85" s="34"/>
      <c r="B85" s="6" t="s">
        <v>13</v>
      </c>
    </row>
    <row r="86" spans="1:5">
      <c r="A86" s="34"/>
      <c r="B86" s="6" t="s">
        <v>15</v>
      </c>
    </row>
    <row r="87" spans="1:5">
      <c r="A87" s="34"/>
      <c r="B87" s="6" t="s">
        <v>17</v>
      </c>
    </row>
    <row r="88" spans="1:5">
      <c r="A88" s="34"/>
      <c r="B88" s="6" t="s">
        <v>19</v>
      </c>
    </row>
    <row r="89" spans="1:5">
      <c r="A89" s="34"/>
      <c r="B89" s="6" t="s">
        <v>17</v>
      </c>
    </row>
    <row r="90" spans="1:5">
      <c r="A90" s="34"/>
      <c r="B90" s="6" t="s">
        <v>19</v>
      </c>
    </row>
    <row r="91" spans="1:5">
      <c r="A91" s="34"/>
      <c r="B91" s="6" t="s">
        <v>21</v>
      </c>
    </row>
    <row r="92" spans="1:5">
      <c r="A92" s="34"/>
      <c r="B92" s="6" t="s">
        <v>23</v>
      </c>
    </row>
    <row r="93" spans="1:5">
      <c r="A93" s="34"/>
      <c r="B93" s="6" t="s">
        <v>25</v>
      </c>
    </row>
    <row r="94" spans="1:5">
      <c r="A94" s="34"/>
      <c r="B94" s="6" t="s">
        <v>27</v>
      </c>
    </row>
    <row r="95" spans="1:5">
      <c r="A95" s="34"/>
      <c r="B95" s="6" t="s">
        <v>29</v>
      </c>
    </row>
    <row r="96" spans="1:5">
      <c r="A96" s="34"/>
      <c r="B96" s="6" t="s">
        <v>31</v>
      </c>
    </row>
    <row r="97" spans="1:5">
      <c r="A97" s="34"/>
      <c r="B97" s="6" t="s">
        <v>33</v>
      </c>
    </row>
    <row r="98" spans="1:5">
      <c r="A98" s="34"/>
      <c r="B98" s="6" t="s">
        <v>35</v>
      </c>
    </row>
    <row r="99" spans="1:5">
      <c r="A99" s="34"/>
      <c r="B99" s="6" t="s">
        <v>37</v>
      </c>
    </row>
    <row r="100" spans="1:5">
      <c r="A100" s="34"/>
      <c r="B100" s="6" t="s">
        <v>39</v>
      </c>
    </row>
    <row r="101" spans="1:5">
      <c r="A101" s="34"/>
      <c r="B101" s="6" t="s">
        <v>41</v>
      </c>
    </row>
    <row r="102" spans="1:5">
      <c r="A102" s="34"/>
      <c r="B102" s="6" t="s">
        <v>43</v>
      </c>
    </row>
    <row r="103" spans="1:5">
      <c r="A103" s="34"/>
      <c r="B103" s="6" t="s">
        <v>45</v>
      </c>
    </row>
    <row r="104" spans="1:5" ht="20.25" thickBot="1">
      <c r="A104" s="44" t="s">
        <v>109</v>
      </c>
      <c r="B104" s="44"/>
      <c r="C104" s="44"/>
      <c r="D104" s="44"/>
      <c r="E104" s="44"/>
    </row>
    <row r="105" spans="1:5" ht="18" thickTop="1" thickBot="1">
      <c r="A105" s="28" t="s">
        <v>77</v>
      </c>
      <c r="B105" s="29" t="s">
        <v>78</v>
      </c>
      <c r="C105" s="29" t="s">
        <v>79</v>
      </c>
      <c r="D105" s="29" t="s">
        <v>80</v>
      </c>
      <c r="E105" s="35" t="s">
        <v>81</v>
      </c>
    </row>
    <row r="106" spans="1:5" ht="17.25" thickTop="1">
      <c r="A106" s="34">
        <v>40452</v>
      </c>
      <c r="B106" s="6" t="s">
        <v>98</v>
      </c>
      <c r="C106" s="6" t="s">
        <v>83</v>
      </c>
      <c r="D106" s="6">
        <v>1</v>
      </c>
      <c r="E106" s="6">
        <f t="shared" ref="E106:E115" si="3">IF(OR(C106="病假",C106="事假"),D106*1,IF(C106="曠職",D106*3,0))</f>
        <v>1</v>
      </c>
    </row>
    <row r="107" spans="1:5">
      <c r="A107" s="34">
        <v>40453</v>
      </c>
      <c r="B107" s="6" t="s">
        <v>93</v>
      </c>
      <c r="C107" s="6" t="s">
        <v>83</v>
      </c>
      <c r="D107" s="6">
        <v>2</v>
      </c>
      <c r="E107" s="6">
        <f t="shared" si="3"/>
        <v>2</v>
      </c>
    </row>
    <row r="108" spans="1:5">
      <c r="A108" s="34">
        <v>40481</v>
      </c>
      <c r="B108" s="6" t="s">
        <v>110</v>
      </c>
      <c r="C108" s="6" t="s">
        <v>83</v>
      </c>
      <c r="D108" s="6">
        <v>3</v>
      </c>
      <c r="E108" s="6">
        <f t="shared" si="3"/>
        <v>3</v>
      </c>
    </row>
    <row r="109" spans="1:5">
      <c r="A109" s="34">
        <v>40488</v>
      </c>
      <c r="B109" s="6" t="s">
        <v>110</v>
      </c>
      <c r="C109" s="6" t="s">
        <v>86</v>
      </c>
      <c r="D109" s="6">
        <v>1</v>
      </c>
      <c r="E109" s="6">
        <f t="shared" si="3"/>
        <v>1</v>
      </c>
    </row>
    <row r="110" spans="1:5">
      <c r="A110" s="34">
        <v>40499</v>
      </c>
      <c r="B110" s="6" t="s">
        <v>111</v>
      </c>
      <c r="C110" s="6" t="s">
        <v>86</v>
      </c>
      <c r="D110" s="6">
        <v>0.5</v>
      </c>
      <c r="E110" s="6">
        <f t="shared" si="3"/>
        <v>0.5</v>
      </c>
    </row>
    <row r="111" spans="1:5">
      <c r="A111" s="34">
        <v>40503</v>
      </c>
      <c r="B111" s="6" t="s">
        <v>102</v>
      </c>
      <c r="C111" s="6" t="s">
        <v>86</v>
      </c>
      <c r="D111" s="6">
        <v>0.5</v>
      </c>
      <c r="E111" s="6">
        <f t="shared" si="3"/>
        <v>0.5</v>
      </c>
    </row>
    <row r="112" spans="1:5">
      <c r="A112" s="34">
        <v>40505</v>
      </c>
      <c r="B112" s="6" t="s">
        <v>87</v>
      </c>
      <c r="C112" s="6" t="s">
        <v>96</v>
      </c>
      <c r="D112" s="6">
        <v>2</v>
      </c>
      <c r="E112" s="6">
        <f t="shared" si="3"/>
        <v>0</v>
      </c>
    </row>
    <row r="113" spans="1:5">
      <c r="A113" s="34">
        <v>40516</v>
      </c>
      <c r="B113" s="6" t="s">
        <v>102</v>
      </c>
      <c r="C113" s="6" t="s">
        <v>95</v>
      </c>
      <c r="D113" s="6">
        <v>4</v>
      </c>
      <c r="E113" s="6">
        <f t="shared" si="3"/>
        <v>0</v>
      </c>
    </row>
    <row r="114" spans="1:5">
      <c r="A114" s="34">
        <v>40516</v>
      </c>
      <c r="B114" s="6" t="s">
        <v>103</v>
      </c>
      <c r="C114" s="6" t="s">
        <v>96</v>
      </c>
      <c r="D114" s="6">
        <v>0.5</v>
      </c>
      <c r="E114" s="6">
        <f t="shared" si="3"/>
        <v>0</v>
      </c>
    </row>
    <row r="115" spans="1:5">
      <c r="A115" s="34">
        <v>40540</v>
      </c>
      <c r="B115" s="6" t="s">
        <v>91</v>
      </c>
      <c r="C115" s="6" t="s">
        <v>90</v>
      </c>
      <c r="D115" s="6">
        <v>0.5</v>
      </c>
      <c r="E115" s="6">
        <f t="shared" si="3"/>
        <v>0</v>
      </c>
    </row>
    <row r="116" spans="1:5">
      <c r="A116" s="34"/>
      <c r="B116" s="6" t="s">
        <v>7</v>
      </c>
    </row>
    <row r="117" spans="1:5">
      <c r="A117" s="34"/>
      <c r="B117" s="6" t="s">
        <v>9</v>
      </c>
    </row>
    <row r="118" spans="1:5">
      <c r="A118" s="34"/>
      <c r="B118" s="6" t="s">
        <v>11</v>
      </c>
    </row>
    <row r="119" spans="1:5">
      <c r="A119" s="34"/>
      <c r="B119" s="6" t="s">
        <v>13</v>
      </c>
    </row>
    <row r="120" spans="1:5">
      <c r="A120" s="34"/>
      <c r="B120" s="6" t="s">
        <v>15</v>
      </c>
    </row>
    <row r="121" spans="1:5">
      <c r="A121" s="34"/>
      <c r="B121" s="6" t="s">
        <v>17</v>
      </c>
    </row>
    <row r="122" spans="1:5">
      <c r="A122" s="34"/>
      <c r="B122" s="6" t="s">
        <v>19</v>
      </c>
    </row>
    <row r="123" spans="1:5">
      <c r="A123" s="34"/>
      <c r="B123" s="6" t="s">
        <v>17</v>
      </c>
    </row>
    <row r="124" spans="1:5">
      <c r="A124" s="34"/>
      <c r="B124" s="6" t="s">
        <v>19</v>
      </c>
    </row>
    <row r="125" spans="1:5">
      <c r="A125" s="34"/>
      <c r="B125" s="6" t="s">
        <v>21</v>
      </c>
    </row>
    <row r="126" spans="1:5">
      <c r="A126" s="34"/>
      <c r="B126" s="6" t="s">
        <v>23</v>
      </c>
    </row>
    <row r="127" spans="1:5">
      <c r="A127" s="34"/>
      <c r="B127" s="6" t="s">
        <v>25</v>
      </c>
    </row>
    <row r="128" spans="1:5">
      <c r="A128" s="34"/>
      <c r="B128" s="6" t="s">
        <v>27</v>
      </c>
    </row>
    <row r="129" spans="1:2">
      <c r="A129" s="34"/>
      <c r="B129" s="6" t="s">
        <v>29</v>
      </c>
    </row>
    <row r="130" spans="1:2">
      <c r="A130" s="34"/>
      <c r="B130" s="6" t="s">
        <v>31</v>
      </c>
    </row>
    <row r="131" spans="1:2">
      <c r="A131" s="34"/>
      <c r="B131" s="6" t="s">
        <v>33</v>
      </c>
    </row>
    <row r="132" spans="1:2">
      <c r="A132" s="34"/>
      <c r="B132" s="6" t="s">
        <v>35</v>
      </c>
    </row>
    <row r="133" spans="1:2">
      <c r="A133" s="34"/>
      <c r="B133" s="6" t="s">
        <v>37</v>
      </c>
    </row>
    <row r="134" spans="1:2">
      <c r="A134" s="34"/>
      <c r="B134" s="6" t="s">
        <v>39</v>
      </c>
    </row>
    <row r="135" spans="1:2">
      <c r="A135" s="34"/>
      <c r="B135" s="6" t="s">
        <v>41</v>
      </c>
    </row>
    <row r="136" spans="1:2">
      <c r="A136" s="34"/>
      <c r="B136" s="6" t="s">
        <v>43</v>
      </c>
    </row>
    <row r="137" spans="1:2">
      <c r="A137" s="34"/>
      <c r="B137" s="6" t="s">
        <v>45</v>
      </c>
    </row>
  </sheetData>
  <mergeCells count="4">
    <mergeCell ref="A1:E1"/>
    <mergeCell ref="A37:E37"/>
    <mergeCell ref="A70:E70"/>
    <mergeCell ref="A104:E104"/>
  </mergeCells>
  <phoneticPr fontId="3" type="noConversion"/>
  <dataValidations count="1">
    <dataValidation type="list" allowBlank="1" showInputMessage="1" showErrorMessage="1" sqref="C72:C103 C39:C69 C3:C36 C106:C137">
      <formula1>"事假,病假,婚假,喪假,公假,產假,陪產假,特休假,颱風假,曠職"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23"/>
  <sheetViews>
    <sheetView workbookViewId="0">
      <selection activeCell="B3" sqref="B3"/>
    </sheetView>
  </sheetViews>
  <sheetFormatPr defaultRowHeight="16.5"/>
  <cols>
    <col min="1" max="1" width="13.5" style="6" bestFit="1" customWidth="1"/>
    <col min="2" max="2" width="6" style="6" bestFit="1" customWidth="1"/>
    <col min="3" max="16384" width="9" style="6"/>
  </cols>
  <sheetData>
    <row r="1" spans="1:2">
      <c r="A1" s="37" t="s">
        <v>112</v>
      </c>
      <c r="B1" s="38"/>
    </row>
    <row r="2" spans="1:2">
      <c r="A2" s="37" t="s">
        <v>1</v>
      </c>
      <c r="B2" s="38" t="s">
        <v>113</v>
      </c>
    </row>
    <row r="3" spans="1:2">
      <c r="A3" s="37" t="s">
        <v>7</v>
      </c>
      <c r="B3" s="39">
        <v>0</v>
      </c>
    </row>
    <row r="4" spans="1:2">
      <c r="A4" s="40" t="s">
        <v>9</v>
      </c>
      <c r="B4" s="41">
        <v>2</v>
      </c>
    </row>
    <row r="5" spans="1:2">
      <c r="A5" s="40" t="s">
        <v>11</v>
      </c>
      <c r="B5" s="41">
        <v>0</v>
      </c>
    </row>
    <row r="6" spans="1:2">
      <c r="A6" s="40" t="s">
        <v>13</v>
      </c>
      <c r="B6" s="41">
        <v>0</v>
      </c>
    </row>
    <row r="7" spans="1:2">
      <c r="A7" s="40" t="s">
        <v>15</v>
      </c>
      <c r="B7" s="41">
        <v>0</v>
      </c>
    </row>
    <row r="8" spans="1:2">
      <c r="A8" s="40" t="s">
        <v>17</v>
      </c>
      <c r="B8" s="41">
        <v>0</v>
      </c>
    </row>
    <row r="9" spans="1:2">
      <c r="A9" s="40" t="s">
        <v>19</v>
      </c>
      <c r="B9" s="41">
        <v>0</v>
      </c>
    </row>
    <row r="10" spans="1:2">
      <c r="A10" s="40" t="s">
        <v>21</v>
      </c>
      <c r="B10" s="41">
        <v>0</v>
      </c>
    </row>
    <row r="11" spans="1:2">
      <c r="A11" s="40" t="s">
        <v>23</v>
      </c>
      <c r="B11" s="41">
        <v>3</v>
      </c>
    </row>
    <row r="12" spans="1:2">
      <c r="A12" s="40" t="s">
        <v>25</v>
      </c>
      <c r="B12" s="41">
        <v>0</v>
      </c>
    </row>
    <row r="13" spans="1:2">
      <c r="A13" s="40" t="s">
        <v>27</v>
      </c>
      <c r="B13" s="41">
        <v>0</v>
      </c>
    </row>
    <row r="14" spans="1:2">
      <c r="A14" s="40" t="s">
        <v>29</v>
      </c>
      <c r="B14" s="41">
        <v>0</v>
      </c>
    </row>
    <row r="15" spans="1:2">
      <c r="A15" s="40" t="s">
        <v>31</v>
      </c>
      <c r="B15" s="41">
        <v>0</v>
      </c>
    </row>
    <row r="16" spans="1:2">
      <c r="A16" s="40" t="s">
        <v>33</v>
      </c>
      <c r="B16" s="41">
        <v>0</v>
      </c>
    </row>
    <row r="17" spans="1:2">
      <c r="A17" s="40" t="s">
        <v>35</v>
      </c>
      <c r="B17" s="41">
        <v>2</v>
      </c>
    </row>
    <row r="18" spans="1:2">
      <c r="A18" s="40" t="s">
        <v>37</v>
      </c>
      <c r="B18" s="41">
        <v>0</v>
      </c>
    </row>
    <row r="19" spans="1:2">
      <c r="A19" s="40" t="s">
        <v>39</v>
      </c>
      <c r="B19" s="41">
        <v>0</v>
      </c>
    </row>
    <row r="20" spans="1:2">
      <c r="A20" s="40" t="s">
        <v>41</v>
      </c>
      <c r="B20" s="41">
        <v>0</v>
      </c>
    </row>
    <row r="21" spans="1:2">
      <c r="A21" s="40" t="s">
        <v>43</v>
      </c>
      <c r="B21" s="41">
        <v>4.5</v>
      </c>
    </row>
    <row r="22" spans="1:2">
      <c r="A22" s="40" t="s">
        <v>45</v>
      </c>
      <c r="B22" s="41">
        <v>0.5</v>
      </c>
    </row>
    <row r="23" spans="1:2">
      <c r="A23" s="42" t="s">
        <v>114</v>
      </c>
      <c r="B23" s="43">
        <v>12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23"/>
  <sheetViews>
    <sheetView workbookViewId="0">
      <selection activeCell="B3" sqref="B3"/>
    </sheetView>
  </sheetViews>
  <sheetFormatPr defaultRowHeight="16.5"/>
  <cols>
    <col min="1" max="1" width="13.5" style="6" bestFit="1" customWidth="1"/>
    <col min="2" max="2" width="6" style="6" bestFit="1" customWidth="1"/>
    <col min="3" max="16384" width="9" style="6"/>
  </cols>
  <sheetData>
    <row r="1" spans="1:2">
      <c r="A1" s="37" t="s">
        <v>112</v>
      </c>
      <c r="B1" s="38"/>
    </row>
    <row r="2" spans="1:2">
      <c r="A2" s="37" t="s">
        <v>1</v>
      </c>
      <c r="B2" s="38" t="s">
        <v>113</v>
      </c>
    </row>
    <row r="3" spans="1:2">
      <c r="A3" s="37" t="s">
        <v>7</v>
      </c>
      <c r="B3" s="39">
        <v>1</v>
      </c>
    </row>
    <row r="4" spans="1:2">
      <c r="A4" s="40" t="s">
        <v>9</v>
      </c>
      <c r="B4" s="41">
        <v>1.5</v>
      </c>
    </row>
    <row r="5" spans="1:2">
      <c r="A5" s="40" t="s">
        <v>11</v>
      </c>
      <c r="B5" s="41">
        <v>0</v>
      </c>
    </row>
    <row r="6" spans="1:2">
      <c r="A6" s="40" t="s">
        <v>13</v>
      </c>
      <c r="B6" s="41">
        <v>1</v>
      </c>
    </row>
    <row r="7" spans="1:2">
      <c r="A7" s="40" t="s">
        <v>15</v>
      </c>
      <c r="B7" s="41">
        <v>0</v>
      </c>
    </row>
    <row r="8" spans="1:2">
      <c r="A8" s="40" t="s">
        <v>17</v>
      </c>
      <c r="B8" s="41">
        <v>0</v>
      </c>
    </row>
    <row r="9" spans="1:2">
      <c r="A9" s="40" t="s">
        <v>19</v>
      </c>
      <c r="B9" s="41">
        <v>0</v>
      </c>
    </row>
    <row r="10" spans="1:2">
      <c r="A10" s="40" t="s">
        <v>21</v>
      </c>
      <c r="B10" s="41">
        <v>0</v>
      </c>
    </row>
    <row r="11" spans="1:2">
      <c r="A11" s="40" t="s">
        <v>23</v>
      </c>
      <c r="B11" s="41">
        <v>0</v>
      </c>
    </row>
    <row r="12" spans="1:2">
      <c r="A12" s="40" t="s">
        <v>25</v>
      </c>
      <c r="B12" s="41">
        <v>0</v>
      </c>
    </row>
    <row r="13" spans="1:2">
      <c r="A13" s="40" t="s">
        <v>27</v>
      </c>
      <c r="B13" s="41">
        <v>0</v>
      </c>
    </row>
    <row r="14" spans="1:2">
      <c r="A14" s="40" t="s">
        <v>29</v>
      </c>
      <c r="B14" s="41">
        <v>2</v>
      </c>
    </row>
    <row r="15" spans="1:2">
      <c r="A15" s="40" t="s">
        <v>31</v>
      </c>
      <c r="B15" s="41">
        <v>0</v>
      </c>
    </row>
    <row r="16" spans="1:2">
      <c r="A16" s="40" t="s">
        <v>33</v>
      </c>
      <c r="B16" s="41">
        <v>0</v>
      </c>
    </row>
    <row r="17" spans="1:2">
      <c r="A17" s="40" t="s">
        <v>35</v>
      </c>
      <c r="B17" s="41">
        <v>0</v>
      </c>
    </row>
    <row r="18" spans="1:2">
      <c r="A18" s="40" t="s">
        <v>37</v>
      </c>
      <c r="B18" s="41">
        <v>0</v>
      </c>
    </row>
    <row r="19" spans="1:2">
      <c r="A19" s="40" t="s">
        <v>39</v>
      </c>
      <c r="B19" s="41">
        <v>1</v>
      </c>
    </row>
    <row r="20" spans="1:2">
      <c r="A20" s="40" t="s">
        <v>41</v>
      </c>
      <c r="B20" s="41">
        <v>7</v>
      </c>
    </row>
    <row r="21" spans="1:2">
      <c r="A21" s="40" t="s">
        <v>43</v>
      </c>
      <c r="B21" s="41">
        <v>0</v>
      </c>
    </row>
    <row r="22" spans="1:2">
      <c r="A22" s="40" t="s">
        <v>45</v>
      </c>
      <c r="B22" s="41">
        <v>0</v>
      </c>
    </row>
    <row r="23" spans="1:2">
      <c r="A23" s="42" t="s">
        <v>114</v>
      </c>
      <c r="B23" s="43">
        <v>13.5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23"/>
  <sheetViews>
    <sheetView workbookViewId="0">
      <selection activeCell="B3" sqref="B3"/>
    </sheetView>
  </sheetViews>
  <sheetFormatPr defaultRowHeight="16.5"/>
  <cols>
    <col min="1" max="1" width="13.5" style="6" bestFit="1" customWidth="1"/>
    <col min="2" max="2" width="6" style="6" bestFit="1" customWidth="1"/>
    <col min="3" max="16384" width="9" style="6"/>
  </cols>
  <sheetData>
    <row r="1" spans="1:2">
      <c r="A1" s="37" t="s">
        <v>112</v>
      </c>
      <c r="B1" s="38"/>
    </row>
    <row r="2" spans="1:2">
      <c r="A2" s="37" t="s">
        <v>1</v>
      </c>
      <c r="B2" s="38" t="s">
        <v>113</v>
      </c>
    </row>
    <row r="3" spans="1:2">
      <c r="A3" s="37" t="s">
        <v>7</v>
      </c>
      <c r="B3" s="39">
        <v>0</v>
      </c>
    </row>
    <row r="4" spans="1:2">
      <c r="A4" s="40" t="s">
        <v>9</v>
      </c>
      <c r="B4" s="41">
        <v>0</v>
      </c>
    </row>
    <row r="5" spans="1:2">
      <c r="A5" s="40" t="s">
        <v>11</v>
      </c>
      <c r="B5" s="41">
        <v>0</v>
      </c>
    </row>
    <row r="6" spans="1:2">
      <c r="A6" s="40" t="s">
        <v>13</v>
      </c>
      <c r="B6" s="41">
        <v>0</v>
      </c>
    </row>
    <row r="7" spans="1:2">
      <c r="A7" s="40" t="s">
        <v>15</v>
      </c>
      <c r="B7" s="41">
        <v>0</v>
      </c>
    </row>
    <row r="8" spans="1:2">
      <c r="A8" s="40" t="s">
        <v>17</v>
      </c>
      <c r="B8" s="41">
        <v>2</v>
      </c>
    </row>
    <row r="9" spans="1:2">
      <c r="A9" s="40" t="s">
        <v>19</v>
      </c>
      <c r="B9" s="41">
        <v>0</v>
      </c>
    </row>
    <row r="10" spans="1:2">
      <c r="A10" s="40" t="s">
        <v>21</v>
      </c>
      <c r="B10" s="41">
        <v>3</v>
      </c>
    </row>
    <row r="11" spans="1:2">
      <c r="A11" s="40" t="s">
        <v>23</v>
      </c>
      <c r="B11" s="41">
        <v>1</v>
      </c>
    </row>
    <row r="12" spans="1:2">
      <c r="A12" s="40" t="s">
        <v>25</v>
      </c>
      <c r="B12" s="41">
        <v>1.5</v>
      </c>
    </row>
    <row r="13" spans="1:2">
      <c r="A13" s="40" t="s">
        <v>27</v>
      </c>
      <c r="B13" s="41">
        <v>0.5</v>
      </c>
    </row>
    <row r="14" spans="1:2">
      <c r="A14" s="40" t="s">
        <v>29</v>
      </c>
      <c r="B14" s="41">
        <v>0</v>
      </c>
    </row>
    <row r="15" spans="1:2">
      <c r="A15" s="40" t="s">
        <v>31</v>
      </c>
      <c r="B15" s="41">
        <v>2</v>
      </c>
    </row>
    <row r="16" spans="1:2">
      <c r="A16" s="40" t="s">
        <v>33</v>
      </c>
      <c r="B16" s="41">
        <v>0</v>
      </c>
    </row>
    <row r="17" spans="1:2">
      <c r="A17" s="40" t="s">
        <v>35</v>
      </c>
      <c r="B17" s="41">
        <v>1</v>
      </c>
    </row>
    <row r="18" spans="1:2">
      <c r="A18" s="40" t="s">
        <v>37</v>
      </c>
      <c r="B18" s="41">
        <v>0</v>
      </c>
    </row>
    <row r="19" spans="1:2">
      <c r="A19" s="40" t="s">
        <v>39</v>
      </c>
      <c r="B19" s="41">
        <v>0</v>
      </c>
    </row>
    <row r="20" spans="1:2">
      <c r="A20" s="40" t="s">
        <v>41</v>
      </c>
      <c r="B20" s="41">
        <v>0</v>
      </c>
    </row>
    <row r="21" spans="1:2">
      <c r="A21" s="40" t="s">
        <v>43</v>
      </c>
      <c r="B21" s="41">
        <v>0</v>
      </c>
    </row>
    <row r="22" spans="1:2">
      <c r="A22" s="40" t="s">
        <v>45</v>
      </c>
      <c r="B22" s="41">
        <v>0</v>
      </c>
    </row>
    <row r="23" spans="1:2">
      <c r="A23" s="42" t="s">
        <v>114</v>
      </c>
      <c r="B23" s="43">
        <v>11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B23"/>
  <sheetViews>
    <sheetView workbookViewId="0">
      <selection activeCell="B3" sqref="B3"/>
    </sheetView>
  </sheetViews>
  <sheetFormatPr defaultRowHeight="16.5"/>
  <cols>
    <col min="1" max="1" width="13.5" style="6" bestFit="1" customWidth="1"/>
    <col min="2" max="2" width="6" style="6" bestFit="1" customWidth="1"/>
    <col min="3" max="16384" width="9" style="6"/>
  </cols>
  <sheetData>
    <row r="1" spans="1:2">
      <c r="A1" s="37" t="s">
        <v>112</v>
      </c>
      <c r="B1" s="38"/>
    </row>
    <row r="2" spans="1:2">
      <c r="A2" s="37" t="s">
        <v>1</v>
      </c>
      <c r="B2" s="38" t="s">
        <v>113</v>
      </c>
    </row>
    <row r="3" spans="1:2">
      <c r="A3" s="37" t="s">
        <v>7</v>
      </c>
      <c r="B3" s="39">
        <v>0</v>
      </c>
    </row>
    <row r="4" spans="1:2">
      <c r="A4" s="40" t="s">
        <v>9</v>
      </c>
      <c r="B4" s="41">
        <v>0</v>
      </c>
    </row>
    <row r="5" spans="1:2">
      <c r="A5" s="40" t="s">
        <v>11</v>
      </c>
      <c r="B5" s="41">
        <v>0.5</v>
      </c>
    </row>
    <row r="6" spans="1:2">
      <c r="A6" s="40" t="s">
        <v>13</v>
      </c>
      <c r="B6" s="41">
        <v>0.5</v>
      </c>
    </row>
    <row r="7" spans="1:2">
      <c r="A7" s="40" t="s">
        <v>15</v>
      </c>
      <c r="B7" s="41">
        <v>0</v>
      </c>
    </row>
    <row r="8" spans="1:2">
      <c r="A8" s="40" t="s">
        <v>17</v>
      </c>
      <c r="B8" s="41">
        <v>0</v>
      </c>
    </row>
    <row r="9" spans="1:2">
      <c r="A9" s="40" t="s">
        <v>19</v>
      </c>
      <c r="B9" s="41">
        <v>0</v>
      </c>
    </row>
    <row r="10" spans="1:2">
      <c r="A10" s="40" t="s">
        <v>21</v>
      </c>
      <c r="B10" s="41">
        <v>0</v>
      </c>
    </row>
    <row r="11" spans="1:2">
      <c r="A11" s="40" t="s">
        <v>23</v>
      </c>
      <c r="B11" s="41">
        <v>1</v>
      </c>
    </row>
    <row r="12" spans="1:2">
      <c r="A12" s="40" t="s">
        <v>25</v>
      </c>
      <c r="B12" s="41">
        <v>0</v>
      </c>
    </row>
    <row r="13" spans="1:2">
      <c r="A13" s="40" t="s">
        <v>27</v>
      </c>
      <c r="B13" s="41">
        <v>0</v>
      </c>
    </row>
    <row r="14" spans="1:2">
      <c r="A14" s="40" t="s">
        <v>29</v>
      </c>
      <c r="B14" s="41">
        <v>0</v>
      </c>
    </row>
    <row r="15" spans="1:2">
      <c r="A15" s="40" t="s">
        <v>31</v>
      </c>
      <c r="B15" s="41">
        <v>0</v>
      </c>
    </row>
    <row r="16" spans="1:2">
      <c r="A16" s="40" t="s">
        <v>33</v>
      </c>
      <c r="B16" s="41">
        <v>4</v>
      </c>
    </row>
    <row r="17" spans="1:2">
      <c r="A17" s="40" t="s">
        <v>35</v>
      </c>
      <c r="B17" s="41">
        <v>0</v>
      </c>
    </row>
    <row r="18" spans="1:2">
      <c r="A18" s="40" t="s">
        <v>37</v>
      </c>
      <c r="B18" s="41">
        <v>0</v>
      </c>
    </row>
    <row r="19" spans="1:2">
      <c r="A19" s="40" t="s">
        <v>39</v>
      </c>
      <c r="B19" s="41">
        <v>2</v>
      </c>
    </row>
    <row r="20" spans="1:2">
      <c r="A20" s="40" t="s">
        <v>41</v>
      </c>
      <c r="B20" s="41">
        <v>0</v>
      </c>
    </row>
    <row r="21" spans="1:2">
      <c r="A21" s="40" t="s">
        <v>43</v>
      </c>
      <c r="B21" s="41">
        <v>0</v>
      </c>
    </row>
    <row r="22" spans="1:2">
      <c r="A22" s="40" t="s">
        <v>45</v>
      </c>
      <c r="B22" s="41">
        <v>0</v>
      </c>
    </row>
    <row r="23" spans="1:2">
      <c r="A23" s="42" t="s">
        <v>114</v>
      </c>
      <c r="B23" s="43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3"/>
  <sheetViews>
    <sheetView zoomScale="89" zoomScaleNormal="89" workbookViewId="0">
      <selection activeCell="D4" sqref="D4:D23"/>
    </sheetView>
  </sheetViews>
  <sheetFormatPr defaultRowHeight="16.5"/>
  <cols>
    <col min="1" max="6" width="9.75" customWidth="1"/>
  </cols>
  <sheetData>
    <row r="1" spans="1:6">
      <c r="A1" s="45" t="s">
        <v>0</v>
      </c>
      <c r="B1" s="45"/>
      <c r="C1" s="45"/>
      <c r="D1" s="45"/>
      <c r="E1" s="45"/>
      <c r="F1" s="45"/>
    </row>
    <row r="2" spans="1:6" ht="17.25" thickBot="1">
      <c r="A2" s="46"/>
      <c r="B2" s="46"/>
      <c r="C2" s="46"/>
      <c r="D2" s="46"/>
      <c r="E2" s="46"/>
      <c r="F2" s="46"/>
    </row>
    <row r="3" spans="1:6" ht="20.45" customHeight="1" thickTop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9.899999999999999" customHeight="1">
      <c r="A4" s="3" t="s">
        <v>7</v>
      </c>
      <c r="B4" s="4" t="s">
        <v>8</v>
      </c>
      <c r="C4" s="4">
        <v>82</v>
      </c>
      <c r="D4" s="4">
        <f>GETPIVOTDATA("扣分",第一季!$A$1,"員工編號","A5001")</f>
        <v>0</v>
      </c>
      <c r="E4" s="5">
        <f>IF(D4&gt;20,0,20-D4)</f>
        <v>20</v>
      </c>
      <c r="F4" s="5">
        <f>C4*0.8+E4</f>
        <v>85.600000000000009</v>
      </c>
    </row>
    <row r="5" spans="1:6" ht="19.899999999999999" customHeight="1">
      <c r="A5" s="3" t="s">
        <v>9</v>
      </c>
      <c r="B5" s="4" t="s">
        <v>10</v>
      </c>
      <c r="C5" s="4">
        <v>75</v>
      </c>
      <c r="D5" s="4">
        <f>GETPIVOTDATA("扣分",第一季!$A$1,"員工編號","A5001")</f>
        <v>0</v>
      </c>
      <c r="E5" s="5">
        <f t="shared" ref="E5:E23" si="0">IF(D5&gt;20,0,20-D5)</f>
        <v>20</v>
      </c>
      <c r="F5" s="5">
        <f t="shared" ref="F5:F23" si="1">C5*0.8+E5</f>
        <v>80</v>
      </c>
    </row>
    <row r="6" spans="1:6" ht="19.899999999999999" customHeight="1">
      <c r="A6" s="3" t="s">
        <v>11</v>
      </c>
      <c r="B6" s="4" t="s">
        <v>12</v>
      </c>
      <c r="C6" s="4">
        <v>71</v>
      </c>
      <c r="D6" s="4">
        <f>GETPIVOTDATA("扣分",第一季!$A$1,"員工編號","A5001")</f>
        <v>0</v>
      </c>
      <c r="E6" s="5">
        <f t="shared" si="0"/>
        <v>20</v>
      </c>
      <c r="F6" s="5">
        <f t="shared" si="1"/>
        <v>76.800000000000011</v>
      </c>
    </row>
    <row r="7" spans="1:6" ht="19.899999999999999" customHeight="1">
      <c r="A7" s="3" t="s">
        <v>13</v>
      </c>
      <c r="B7" s="4" t="s">
        <v>14</v>
      </c>
      <c r="C7" s="4">
        <v>89</v>
      </c>
      <c r="D7" s="4">
        <f>GETPIVOTDATA("扣分",第一季!$A$1,"員工編號","A5001")</f>
        <v>0</v>
      </c>
      <c r="E7" s="5">
        <f t="shared" si="0"/>
        <v>20</v>
      </c>
      <c r="F7" s="5">
        <f t="shared" si="1"/>
        <v>91.2</v>
      </c>
    </row>
    <row r="8" spans="1:6" ht="19.899999999999999" customHeight="1">
      <c r="A8" s="3" t="s">
        <v>15</v>
      </c>
      <c r="B8" s="4" t="s">
        <v>16</v>
      </c>
      <c r="C8" s="4">
        <v>90</v>
      </c>
      <c r="D8" s="4">
        <f>GETPIVOTDATA("扣分",第一季!$A$1,"員工編號","A5001")</f>
        <v>0</v>
      </c>
      <c r="E8" s="5">
        <f t="shared" si="0"/>
        <v>20</v>
      </c>
      <c r="F8" s="5">
        <f t="shared" si="1"/>
        <v>92</v>
      </c>
    </row>
    <row r="9" spans="1:6" ht="19.899999999999999" customHeight="1">
      <c r="A9" s="3" t="s">
        <v>17</v>
      </c>
      <c r="B9" s="4" t="s">
        <v>18</v>
      </c>
      <c r="C9" s="4">
        <v>77</v>
      </c>
      <c r="D9" s="4">
        <f>GETPIVOTDATA("扣分",第一季!$A$1,"員工編號","A5001")</f>
        <v>0</v>
      </c>
      <c r="E9" s="5">
        <f t="shared" si="0"/>
        <v>20</v>
      </c>
      <c r="F9" s="5">
        <f t="shared" si="1"/>
        <v>81.599999999999994</v>
      </c>
    </row>
    <row r="10" spans="1:6" ht="19.899999999999999" customHeight="1">
      <c r="A10" s="3" t="s">
        <v>19</v>
      </c>
      <c r="B10" s="4" t="s">
        <v>20</v>
      </c>
      <c r="C10" s="4">
        <v>69</v>
      </c>
      <c r="D10" s="4">
        <f>GETPIVOTDATA("扣分",第一季!$A$1,"員工編號","A5001")</f>
        <v>0</v>
      </c>
      <c r="E10" s="5">
        <f t="shared" si="0"/>
        <v>20</v>
      </c>
      <c r="F10" s="5">
        <f t="shared" si="1"/>
        <v>75.2</v>
      </c>
    </row>
    <row r="11" spans="1:6" ht="19.899999999999999" customHeight="1">
      <c r="A11" s="3" t="s">
        <v>21</v>
      </c>
      <c r="B11" s="4" t="s">
        <v>22</v>
      </c>
      <c r="C11" s="4">
        <v>71</v>
      </c>
      <c r="D11" s="4">
        <f>GETPIVOTDATA("扣分",第一季!$A$1,"員工編號","A5001")</f>
        <v>0</v>
      </c>
      <c r="E11" s="5">
        <f t="shared" si="0"/>
        <v>20</v>
      </c>
      <c r="F11" s="5">
        <f t="shared" si="1"/>
        <v>76.800000000000011</v>
      </c>
    </row>
    <row r="12" spans="1:6" ht="19.899999999999999" customHeight="1">
      <c r="A12" s="3" t="s">
        <v>23</v>
      </c>
      <c r="B12" s="4" t="s">
        <v>24</v>
      </c>
      <c r="C12" s="4">
        <v>89</v>
      </c>
      <c r="D12" s="4">
        <f>GETPIVOTDATA("扣分",第一季!$A$1,"員工編號","A5001")</f>
        <v>0</v>
      </c>
      <c r="E12" s="5">
        <f t="shared" si="0"/>
        <v>20</v>
      </c>
      <c r="F12" s="5">
        <f t="shared" si="1"/>
        <v>91.2</v>
      </c>
    </row>
    <row r="13" spans="1:6" ht="19.899999999999999" customHeight="1">
      <c r="A13" s="3" t="s">
        <v>25</v>
      </c>
      <c r="B13" s="4" t="s">
        <v>26</v>
      </c>
      <c r="C13" s="4">
        <v>90</v>
      </c>
      <c r="D13" s="4">
        <f>GETPIVOTDATA("扣分",第一季!$A$1,"員工編號","A5001")</f>
        <v>0</v>
      </c>
      <c r="E13" s="5">
        <f t="shared" si="0"/>
        <v>20</v>
      </c>
      <c r="F13" s="5">
        <f t="shared" si="1"/>
        <v>92</v>
      </c>
    </row>
    <row r="14" spans="1:6" ht="19.899999999999999" customHeight="1">
      <c r="A14" s="3" t="s">
        <v>27</v>
      </c>
      <c r="B14" s="4" t="s">
        <v>28</v>
      </c>
      <c r="C14" s="4">
        <v>82</v>
      </c>
      <c r="D14" s="4">
        <f>GETPIVOTDATA("扣分",第一季!$A$1,"員工編號","A5001")</f>
        <v>0</v>
      </c>
      <c r="E14" s="5">
        <f t="shared" si="0"/>
        <v>20</v>
      </c>
      <c r="F14" s="5">
        <f t="shared" si="1"/>
        <v>85.600000000000009</v>
      </c>
    </row>
    <row r="15" spans="1:6" ht="19.899999999999999" customHeight="1">
      <c r="A15" s="3" t="s">
        <v>29</v>
      </c>
      <c r="B15" s="4" t="s">
        <v>30</v>
      </c>
      <c r="C15" s="4">
        <v>81</v>
      </c>
      <c r="D15" s="4">
        <f>GETPIVOTDATA("扣分",第一季!$A$1,"員工編號","A5001")</f>
        <v>0</v>
      </c>
      <c r="E15" s="5">
        <f t="shared" si="0"/>
        <v>20</v>
      </c>
      <c r="F15" s="5">
        <f t="shared" si="1"/>
        <v>84.8</v>
      </c>
    </row>
    <row r="16" spans="1:6" ht="19.899999999999999" customHeight="1">
      <c r="A16" s="3" t="s">
        <v>31</v>
      </c>
      <c r="B16" s="4" t="s">
        <v>32</v>
      </c>
      <c r="C16" s="4">
        <v>74</v>
      </c>
      <c r="D16" s="4">
        <f>GETPIVOTDATA("扣分",第一季!$A$1,"員工編號","A5001")</f>
        <v>0</v>
      </c>
      <c r="E16" s="5">
        <f t="shared" si="0"/>
        <v>20</v>
      </c>
      <c r="F16" s="5">
        <f t="shared" si="1"/>
        <v>79.2</v>
      </c>
    </row>
    <row r="17" spans="1:6" ht="19.899999999999999" customHeight="1">
      <c r="A17" s="3" t="s">
        <v>33</v>
      </c>
      <c r="B17" s="4" t="s">
        <v>34</v>
      </c>
      <c r="C17" s="4">
        <v>76</v>
      </c>
      <c r="D17" s="4">
        <f>GETPIVOTDATA("扣分",第一季!$A$1,"員工編號","A5001")</f>
        <v>0</v>
      </c>
      <c r="E17" s="5">
        <f t="shared" si="0"/>
        <v>20</v>
      </c>
      <c r="F17" s="5">
        <f t="shared" si="1"/>
        <v>80.800000000000011</v>
      </c>
    </row>
    <row r="18" spans="1:6" ht="19.899999999999999" customHeight="1">
      <c r="A18" s="3" t="s">
        <v>35</v>
      </c>
      <c r="B18" s="4" t="s">
        <v>36</v>
      </c>
      <c r="C18" s="4">
        <v>77</v>
      </c>
      <c r="D18" s="4">
        <f>GETPIVOTDATA("扣分",第一季!$A$1,"員工編號","A5001")</f>
        <v>0</v>
      </c>
      <c r="E18" s="5">
        <f t="shared" si="0"/>
        <v>20</v>
      </c>
      <c r="F18" s="5">
        <f t="shared" si="1"/>
        <v>81.599999999999994</v>
      </c>
    </row>
    <row r="19" spans="1:6" ht="19.899999999999999" customHeight="1">
      <c r="A19" s="3" t="s">
        <v>37</v>
      </c>
      <c r="B19" s="4" t="s">
        <v>38</v>
      </c>
      <c r="C19" s="4">
        <v>83</v>
      </c>
      <c r="D19" s="4">
        <f>GETPIVOTDATA("扣分",第一季!$A$1,"員工編號","A5001")</f>
        <v>0</v>
      </c>
      <c r="E19" s="5">
        <f t="shared" si="0"/>
        <v>20</v>
      </c>
      <c r="F19" s="5">
        <f t="shared" si="1"/>
        <v>86.4</v>
      </c>
    </row>
    <row r="20" spans="1:6" ht="19.899999999999999" customHeight="1">
      <c r="A20" s="3" t="s">
        <v>39</v>
      </c>
      <c r="B20" s="4" t="s">
        <v>40</v>
      </c>
      <c r="C20" s="4">
        <v>81</v>
      </c>
      <c r="D20" s="4">
        <f>GETPIVOTDATA("扣分",第一季!$A$1,"員工編號","A5001")</f>
        <v>0</v>
      </c>
      <c r="E20" s="5">
        <f t="shared" si="0"/>
        <v>20</v>
      </c>
      <c r="F20" s="5">
        <f t="shared" si="1"/>
        <v>84.8</v>
      </c>
    </row>
    <row r="21" spans="1:6" ht="19.899999999999999" customHeight="1">
      <c r="A21" s="3" t="s">
        <v>41</v>
      </c>
      <c r="B21" s="4" t="s">
        <v>42</v>
      </c>
      <c r="C21" s="4">
        <v>89</v>
      </c>
      <c r="D21" s="4">
        <f>GETPIVOTDATA("扣分",第一季!$A$1,"員工編號","A5001")</f>
        <v>0</v>
      </c>
      <c r="E21" s="5">
        <f t="shared" si="0"/>
        <v>20</v>
      </c>
      <c r="F21" s="5">
        <f t="shared" si="1"/>
        <v>91.2</v>
      </c>
    </row>
    <row r="22" spans="1:6" ht="19.899999999999999" customHeight="1">
      <c r="A22" s="3" t="s">
        <v>43</v>
      </c>
      <c r="B22" s="4" t="s">
        <v>44</v>
      </c>
      <c r="C22" s="4">
        <v>75</v>
      </c>
      <c r="D22" s="4">
        <f>GETPIVOTDATA("扣分",第一季!$A$1,"員工編號","A5001")</f>
        <v>0</v>
      </c>
      <c r="E22" s="5">
        <f t="shared" si="0"/>
        <v>20</v>
      </c>
      <c r="F22" s="5">
        <f t="shared" si="1"/>
        <v>80</v>
      </c>
    </row>
    <row r="23" spans="1:6" ht="19.899999999999999" customHeight="1">
      <c r="A23" s="3" t="s">
        <v>45</v>
      </c>
      <c r="B23" s="4" t="s">
        <v>46</v>
      </c>
      <c r="C23" s="4">
        <v>71</v>
      </c>
      <c r="D23" s="4">
        <f>GETPIVOTDATA("扣分",第一季!$A$1,"員工編號","A5001")</f>
        <v>0</v>
      </c>
      <c r="E23" s="5">
        <f t="shared" si="0"/>
        <v>20</v>
      </c>
      <c r="F23" s="5">
        <f t="shared" si="1"/>
        <v>76.800000000000011</v>
      </c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4"/>
  <sheetViews>
    <sheetView zoomScale="89" zoomScaleNormal="89" workbookViewId="0">
      <selection activeCell="J10" sqref="J10"/>
    </sheetView>
  </sheetViews>
  <sheetFormatPr defaultRowHeight="16.5"/>
  <cols>
    <col min="1" max="6" width="9.75" customWidth="1"/>
  </cols>
  <sheetData>
    <row r="1" spans="1:6">
      <c r="A1" s="45" t="s">
        <v>47</v>
      </c>
      <c r="B1" s="45"/>
      <c r="C1" s="45"/>
      <c r="D1" s="45"/>
      <c r="E1" s="45"/>
      <c r="F1" s="45"/>
    </row>
    <row r="2" spans="1:6" ht="17.25" thickBot="1">
      <c r="A2" s="46"/>
      <c r="B2" s="46"/>
      <c r="C2" s="46"/>
      <c r="D2" s="46"/>
      <c r="E2" s="46"/>
      <c r="F2" s="46"/>
    </row>
    <row r="3" spans="1:6" ht="20.45" customHeight="1" thickTop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9.899999999999999" customHeight="1">
      <c r="A4" s="3" t="s">
        <v>7</v>
      </c>
      <c r="B4" s="4" t="s">
        <v>8</v>
      </c>
      <c r="C4" s="4">
        <v>82</v>
      </c>
      <c r="D4" s="4">
        <f>GETPIVOTDATA("扣分",第二季!$A$1,"員工編號","A5001")</f>
        <v>1</v>
      </c>
      <c r="E4" s="5">
        <f>IF(D4&gt;20,0,20-D4)</f>
        <v>19</v>
      </c>
      <c r="F4" s="5">
        <f>C4*0.8+E4</f>
        <v>84.600000000000009</v>
      </c>
    </row>
    <row r="5" spans="1:6" ht="19.899999999999999" customHeight="1">
      <c r="A5" s="3" t="s">
        <v>9</v>
      </c>
      <c r="B5" s="4" t="s">
        <v>10</v>
      </c>
      <c r="C5" s="4">
        <v>71</v>
      </c>
      <c r="D5" s="4">
        <f>GETPIVOTDATA("扣分",第二季!$A$1,"員工編號","A5001")</f>
        <v>1</v>
      </c>
      <c r="E5" s="5">
        <f t="shared" ref="E5:E23" si="0">IF(D5&gt;20,0,20-D5)</f>
        <v>19</v>
      </c>
      <c r="F5" s="5">
        <f t="shared" ref="F5:F23" si="1">C5*0.8+E5</f>
        <v>75.800000000000011</v>
      </c>
    </row>
    <row r="6" spans="1:6" ht="19.899999999999999" customHeight="1">
      <c r="A6" s="3" t="s">
        <v>11</v>
      </c>
      <c r="B6" s="4" t="s">
        <v>12</v>
      </c>
      <c r="C6" s="4">
        <v>61</v>
      </c>
      <c r="D6" s="4">
        <f>GETPIVOTDATA("扣分",第二季!$A$1,"員工編號","A5001")</f>
        <v>1</v>
      </c>
      <c r="E6" s="5">
        <f t="shared" si="0"/>
        <v>19</v>
      </c>
      <c r="F6" s="5">
        <f t="shared" si="1"/>
        <v>67.800000000000011</v>
      </c>
    </row>
    <row r="7" spans="1:6" ht="19.899999999999999" customHeight="1">
      <c r="A7" s="3" t="s">
        <v>13</v>
      </c>
      <c r="B7" s="4" t="s">
        <v>14</v>
      </c>
      <c r="C7" s="4">
        <v>80</v>
      </c>
      <c r="D7" s="4">
        <f>GETPIVOTDATA("扣分",第二季!$A$1,"員工編號","A5001")</f>
        <v>1</v>
      </c>
      <c r="E7" s="5">
        <f t="shared" si="0"/>
        <v>19</v>
      </c>
      <c r="F7" s="5">
        <f t="shared" si="1"/>
        <v>83</v>
      </c>
    </row>
    <row r="8" spans="1:6" ht="19.899999999999999" customHeight="1">
      <c r="A8" s="3" t="s">
        <v>15</v>
      </c>
      <c r="B8" s="4" t="s">
        <v>16</v>
      </c>
      <c r="C8" s="4">
        <v>92</v>
      </c>
      <c r="D8" s="4">
        <f>GETPIVOTDATA("扣分",第二季!$A$1,"員工編號","A5001")</f>
        <v>1</v>
      </c>
      <c r="E8" s="5">
        <f t="shared" si="0"/>
        <v>19</v>
      </c>
      <c r="F8" s="5">
        <f t="shared" si="1"/>
        <v>92.600000000000009</v>
      </c>
    </row>
    <row r="9" spans="1:6" ht="19.899999999999999" customHeight="1">
      <c r="A9" s="3" t="s">
        <v>17</v>
      </c>
      <c r="B9" s="4" t="s">
        <v>18</v>
      </c>
      <c r="C9" s="4">
        <v>81</v>
      </c>
      <c r="D9" s="4">
        <f>GETPIVOTDATA("扣分",第二季!$A$1,"員工編號","A5001")</f>
        <v>1</v>
      </c>
      <c r="E9" s="5">
        <f t="shared" si="0"/>
        <v>19</v>
      </c>
      <c r="F9" s="5">
        <f t="shared" si="1"/>
        <v>83.8</v>
      </c>
    </row>
    <row r="10" spans="1:6" ht="19.899999999999999" customHeight="1">
      <c r="A10" s="3" t="s">
        <v>19</v>
      </c>
      <c r="B10" s="4" t="s">
        <v>20</v>
      </c>
      <c r="C10" s="4">
        <v>92</v>
      </c>
      <c r="D10" s="4">
        <f>GETPIVOTDATA("扣分",第二季!$A$1,"員工編號","A5001")</f>
        <v>1</v>
      </c>
      <c r="E10" s="5">
        <f t="shared" si="0"/>
        <v>19</v>
      </c>
      <c r="F10" s="5">
        <f t="shared" si="1"/>
        <v>92.600000000000009</v>
      </c>
    </row>
    <row r="11" spans="1:6" ht="19.899999999999999" customHeight="1">
      <c r="A11" s="3" t="s">
        <v>21</v>
      </c>
      <c r="B11" s="4" t="s">
        <v>22</v>
      </c>
      <c r="C11" s="4">
        <v>71</v>
      </c>
      <c r="D11" s="4">
        <f>GETPIVOTDATA("扣分",第二季!$A$1,"員工編號","A5001")</f>
        <v>1</v>
      </c>
      <c r="E11" s="5">
        <f t="shared" si="0"/>
        <v>19</v>
      </c>
      <c r="F11" s="5">
        <f t="shared" si="1"/>
        <v>75.800000000000011</v>
      </c>
    </row>
    <row r="12" spans="1:6" ht="19.899999999999999" customHeight="1">
      <c r="A12" s="3" t="s">
        <v>23</v>
      </c>
      <c r="B12" s="4" t="s">
        <v>24</v>
      </c>
      <c r="C12" s="4">
        <v>76</v>
      </c>
      <c r="D12" s="4">
        <f>GETPIVOTDATA("扣分",第二季!$A$1,"員工編號","A5001")</f>
        <v>1</v>
      </c>
      <c r="E12" s="5">
        <f t="shared" si="0"/>
        <v>19</v>
      </c>
      <c r="F12" s="5">
        <f t="shared" si="1"/>
        <v>79.800000000000011</v>
      </c>
    </row>
    <row r="13" spans="1:6" ht="19.899999999999999" customHeight="1">
      <c r="A13" s="3" t="s">
        <v>25</v>
      </c>
      <c r="B13" s="4" t="s">
        <v>26</v>
      </c>
      <c r="C13" s="4">
        <v>82</v>
      </c>
      <c r="D13" s="4">
        <f>GETPIVOTDATA("扣分",第二季!$A$1,"員工編號","A5001")</f>
        <v>1</v>
      </c>
      <c r="E13" s="5">
        <f t="shared" si="0"/>
        <v>19</v>
      </c>
      <c r="F13" s="5">
        <f t="shared" si="1"/>
        <v>84.600000000000009</v>
      </c>
    </row>
    <row r="14" spans="1:6" ht="19.899999999999999" customHeight="1">
      <c r="A14" s="3" t="s">
        <v>27</v>
      </c>
      <c r="B14" s="4" t="s">
        <v>28</v>
      </c>
      <c r="C14" s="4">
        <v>86</v>
      </c>
      <c r="D14" s="4">
        <f>GETPIVOTDATA("扣分",第二季!$A$1,"員工編號","A5001")</f>
        <v>1</v>
      </c>
      <c r="E14" s="5">
        <f t="shared" si="0"/>
        <v>19</v>
      </c>
      <c r="F14" s="5">
        <f t="shared" si="1"/>
        <v>87.8</v>
      </c>
    </row>
    <row r="15" spans="1:6" ht="19.899999999999999" customHeight="1">
      <c r="A15" s="3" t="s">
        <v>29</v>
      </c>
      <c r="B15" s="4" t="s">
        <v>30</v>
      </c>
      <c r="C15" s="4">
        <v>73</v>
      </c>
      <c r="D15" s="4">
        <f>GETPIVOTDATA("扣分",第二季!$A$1,"員工編號","A5001")</f>
        <v>1</v>
      </c>
      <c r="E15" s="5">
        <f t="shared" si="0"/>
        <v>19</v>
      </c>
      <c r="F15" s="5">
        <f t="shared" si="1"/>
        <v>77.400000000000006</v>
      </c>
    </row>
    <row r="16" spans="1:6" ht="19.899999999999999" customHeight="1">
      <c r="A16" s="3" t="s">
        <v>31</v>
      </c>
      <c r="B16" s="4" t="s">
        <v>32</v>
      </c>
      <c r="C16" s="4">
        <v>81</v>
      </c>
      <c r="D16" s="4">
        <f>GETPIVOTDATA("扣分",第二季!$A$1,"員工編號","A5001")</f>
        <v>1</v>
      </c>
      <c r="E16" s="5">
        <f t="shared" si="0"/>
        <v>19</v>
      </c>
      <c r="F16" s="5">
        <f t="shared" si="1"/>
        <v>83.8</v>
      </c>
    </row>
    <row r="17" spans="1:6" ht="19.899999999999999" customHeight="1">
      <c r="A17" s="3" t="s">
        <v>33</v>
      </c>
      <c r="B17" s="4" t="s">
        <v>34</v>
      </c>
      <c r="C17" s="4">
        <v>75</v>
      </c>
      <c r="D17" s="4">
        <f>GETPIVOTDATA("扣分",第二季!$A$1,"員工編號","A5001")</f>
        <v>1</v>
      </c>
      <c r="E17" s="5">
        <f t="shared" si="0"/>
        <v>19</v>
      </c>
      <c r="F17" s="5">
        <f t="shared" si="1"/>
        <v>79</v>
      </c>
    </row>
    <row r="18" spans="1:6" ht="19.899999999999999" customHeight="1">
      <c r="A18" s="3" t="s">
        <v>35</v>
      </c>
      <c r="B18" s="4" t="s">
        <v>36</v>
      </c>
      <c r="C18" s="4">
        <v>81</v>
      </c>
      <c r="D18" s="4">
        <f>GETPIVOTDATA("扣分",第二季!$A$1,"員工編號","A5001")</f>
        <v>1</v>
      </c>
      <c r="E18" s="5">
        <f t="shared" si="0"/>
        <v>19</v>
      </c>
      <c r="F18" s="5">
        <f t="shared" si="1"/>
        <v>83.8</v>
      </c>
    </row>
    <row r="19" spans="1:6" ht="19.899999999999999" customHeight="1">
      <c r="A19" s="3" t="s">
        <v>37</v>
      </c>
      <c r="B19" s="4" t="s">
        <v>38</v>
      </c>
      <c r="C19" s="4">
        <v>83</v>
      </c>
      <c r="D19" s="4">
        <f>GETPIVOTDATA("扣分",第二季!$A$1,"員工編號","A5001")</f>
        <v>1</v>
      </c>
      <c r="E19" s="5">
        <f t="shared" si="0"/>
        <v>19</v>
      </c>
      <c r="F19" s="5">
        <f t="shared" si="1"/>
        <v>85.4</v>
      </c>
    </row>
    <row r="20" spans="1:6" ht="19.899999999999999" customHeight="1">
      <c r="A20" s="3" t="s">
        <v>39</v>
      </c>
      <c r="B20" s="4" t="s">
        <v>40</v>
      </c>
      <c r="C20" s="4">
        <v>62</v>
      </c>
      <c r="D20" s="4">
        <f>GETPIVOTDATA("扣分",第二季!$A$1,"員工編號","A5001")</f>
        <v>1</v>
      </c>
      <c r="E20" s="5">
        <f t="shared" si="0"/>
        <v>19</v>
      </c>
      <c r="F20" s="5">
        <f t="shared" si="1"/>
        <v>68.599999999999994</v>
      </c>
    </row>
    <row r="21" spans="1:6" ht="19.899999999999999" customHeight="1">
      <c r="A21" s="3" t="s">
        <v>41</v>
      </c>
      <c r="B21" s="4" t="s">
        <v>42</v>
      </c>
      <c r="C21" s="4">
        <v>89</v>
      </c>
      <c r="D21" s="4">
        <f>GETPIVOTDATA("扣分",第二季!$A$1,"員工編號","A5001")</f>
        <v>1</v>
      </c>
      <c r="E21" s="5">
        <f t="shared" si="0"/>
        <v>19</v>
      </c>
      <c r="F21" s="5">
        <f t="shared" si="1"/>
        <v>90.2</v>
      </c>
    </row>
    <row r="22" spans="1:6" ht="19.899999999999999" customHeight="1">
      <c r="A22" s="3" t="s">
        <v>43</v>
      </c>
      <c r="B22" s="4" t="s">
        <v>44</v>
      </c>
      <c r="C22" s="4">
        <v>74</v>
      </c>
      <c r="D22" s="4">
        <f>GETPIVOTDATA("扣分",第二季!$A$1,"員工編號","A5001")</f>
        <v>1</v>
      </c>
      <c r="E22" s="5">
        <f t="shared" si="0"/>
        <v>19</v>
      </c>
      <c r="F22" s="5">
        <f t="shared" si="1"/>
        <v>78.2</v>
      </c>
    </row>
    <row r="23" spans="1:6" ht="19.899999999999999" customHeight="1">
      <c r="A23" s="3" t="s">
        <v>45</v>
      </c>
      <c r="B23" s="4" t="s">
        <v>46</v>
      </c>
      <c r="C23" s="4">
        <v>85</v>
      </c>
      <c r="D23" s="4">
        <f>GETPIVOTDATA("扣分",第二季!$A$1,"員工編號","A5001")</f>
        <v>1</v>
      </c>
      <c r="E23" s="5">
        <f t="shared" si="0"/>
        <v>19</v>
      </c>
      <c r="F23" s="5">
        <f t="shared" si="1"/>
        <v>87</v>
      </c>
    </row>
    <row r="24" spans="1:6">
      <c r="D24" s="4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3"/>
  <sheetViews>
    <sheetView tabSelected="1" zoomScale="89" zoomScaleNormal="89" workbookViewId="0">
      <selection activeCell="D4" sqref="D4"/>
    </sheetView>
  </sheetViews>
  <sheetFormatPr defaultRowHeight="16.5"/>
  <cols>
    <col min="1" max="6" width="9.75" customWidth="1"/>
  </cols>
  <sheetData>
    <row r="1" spans="1:6">
      <c r="A1" s="45" t="s">
        <v>48</v>
      </c>
      <c r="B1" s="45"/>
      <c r="C1" s="45"/>
      <c r="D1" s="45"/>
      <c r="E1" s="45"/>
      <c r="F1" s="45"/>
    </row>
    <row r="2" spans="1:6" ht="17.25" thickBot="1">
      <c r="A2" s="46"/>
      <c r="B2" s="46"/>
      <c r="C2" s="46"/>
      <c r="D2" s="46"/>
      <c r="E2" s="46"/>
      <c r="F2" s="46"/>
    </row>
    <row r="3" spans="1:6" ht="20.45" customHeight="1" thickTop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9.899999999999999" customHeight="1">
      <c r="A4" s="3" t="s">
        <v>7</v>
      </c>
      <c r="B4" s="4" t="s">
        <v>8</v>
      </c>
      <c r="C4" s="4">
        <v>86</v>
      </c>
      <c r="D4" s="4" t="e">
        <f>GETPIVOTDATA("扣分",[1]第三季!$A$1,"員工編號",A4)</f>
        <v>#REF!</v>
      </c>
      <c r="E4" s="5" t="e">
        <f>IF(D4&gt;20,0,20-D4)</f>
        <v>#REF!</v>
      </c>
      <c r="F4" s="5" t="e">
        <f>C4*0.8+E4</f>
        <v>#REF!</v>
      </c>
    </row>
    <row r="5" spans="1:6" ht="19.899999999999999" customHeight="1">
      <c r="A5" s="3" t="s">
        <v>9</v>
      </c>
      <c r="B5" s="4" t="s">
        <v>10</v>
      </c>
      <c r="C5" s="4">
        <v>71</v>
      </c>
      <c r="D5" s="4" t="e">
        <f>GETPIVOTDATA("扣分",[1]第三季!$A$1,"員工編號",A5)</f>
        <v>#REF!</v>
      </c>
      <c r="E5" s="5" t="e">
        <f t="shared" ref="E5:E23" si="0">IF(D5&gt;20,0,20-D5)</f>
        <v>#REF!</v>
      </c>
      <c r="F5" s="5" t="e">
        <f t="shared" ref="F5:F23" si="1">C5*0.8+E5</f>
        <v>#REF!</v>
      </c>
    </row>
    <row r="6" spans="1:6" ht="19.899999999999999" customHeight="1">
      <c r="A6" s="3" t="s">
        <v>11</v>
      </c>
      <c r="B6" s="4" t="s">
        <v>12</v>
      </c>
      <c r="C6" s="4">
        <v>62</v>
      </c>
      <c r="D6" s="4" t="e">
        <f>GETPIVOTDATA("扣分",[1]第三季!$A$1,"員工編號",A6)</f>
        <v>#REF!</v>
      </c>
      <c r="E6" s="5" t="e">
        <f t="shared" si="0"/>
        <v>#REF!</v>
      </c>
      <c r="F6" s="5" t="e">
        <f t="shared" si="1"/>
        <v>#REF!</v>
      </c>
    </row>
    <row r="7" spans="1:6" ht="19.899999999999999" customHeight="1">
      <c r="A7" s="3" t="s">
        <v>13</v>
      </c>
      <c r="B7" s="4" t="s">
        <v>14</v>
      </c>
      <c r="C7" s="4">
        <v>80</v>
      </c>
      <c r="D7" s="4" t="e">
        <f>GETPIVOTDATA("扣分",[1]第三季!$A$1,"員工編號",A7)</f>
        <v>#REF!</v>
      </c>
      <c r="E7" s="5" t="e">
        <f t="shared" si="0"/>
        <v>#REF!</v>
      </c>
      <c r="F7" s="5" t="e">
        <f t="shared" si="1"/>
        <v>#REF!</v>
      </c>
    </row>
    <row r="8" spans="1:6" ht="19.899999999999999" customHeight="1">
      <c r="A8" s="3" t="s">
        <v>15</v>
      </c>
      <c r="B8" s="4" t="s">
        <v>16</v>
      </c>
      <c r="C8" s="4">
        <v>92</v>
      </c>
      <c r="D8" s="4" t="e">
        <f>GETPIVOTDATA("扣分",[1]第三季!$A$1,"員工編號",A8)</f>
        <v>#REF!</v>
      </c>
      <c r="E8" s="5" t="e">
        <f t="shared" si="0"/>
        <v>#REF!</v>
      </c>
      <c r="F8" s="5" t="e">
        <f t="shared" si="1"/>
        <v>#REF!</v>
      </c>
    </row>
    <row r="9" spans="1:6" ht="19.899999999999999" customHeight="1">
      <c r="A9" s="3" t="s">
        <v>17</v>
      </c>
      <c r="B9" s="4" t="s">
        <v>18</v>
      </c>
      <c r="C9" s="4">
        <v>85</v>
      </c>
      <c r="D9" s="4" t="e">
        <f>GETPIVOTDATA("扣分",[1]第三季!$A$1,"員工編號",A9)</f>
        <v>#REF!</v>
      </c>
      <c r="E9" s="5" t="e">
        <f t="shared" si="0"/>
        <v>#REF!</v>
      </c>
      <c r="F9" s="5" t="e">
        <f t="shared" si="1"/>
        <v>#REF!</v>
      </c>
    </row>
    <row r="10" spans="1:6" ht="19.899999999999999" customHeight="1">
      <c r="A10" s="3" t="s">
        <v>19</v>
      </c>
      <c r="B10" s="4" t="s">
        <v>20</v>
      </c>
      <c r="C10" s="4">
        <v>61</v>
      </c>
      <c r="D10" s="4" t="e">
        <f>GETPIVOTDATA("扣分",[1]第三季!$A$1,"員工編號",A10)</f>
        <v>#REF!</v>
      </c>
      <c r="E10" s="5" t="e">
        <f t="shared" si="0"/>
        <v>#REF!</v>
      </c>
      <c r="F10" s="5" t="e">
        <f t="shared" si="1"/>
        <v>#REF!</v>
      </c>
    </row>
    <row r="11" spans="1:6" ht="19.899999999999999" customHeight="1">
      <c r="A11" s="3" t="s">
        <v>21</v>
      </c>
      <c r="B11" s="4" t="s">
        <v>22</v>
      </c>
      <c r="C11" s="4">
        <v>74</v>
      </c>
      <c r="D11" s="4" t="e">
        <f>GETPIVOTDATA("扣分",[1]第三季!$A$1,"員工編號",A11)</f>
        <v>#REF!</v>
      </c>
      <c r="E11" s="5" t="e">
        <f t="shared" si="0"/>
        <v>#REF!</v>
      </c>
      <c r="F11" s="5" t="e">
        <f t="shared" si="1"/>
        <v>#REF!</v>
      </c>
    </row>
    <row r="12" spans="1:6" ht="19.899999999999999" customHeight="1">
      <c r="A12" s="3" t="s">
        <v>23</v>
      </c>
      <c r="B12" s="4" t="s">
        <v>24</v>
      </c>
      <c r="C12" s="4">
        <v>83</v>
      </c>
      <c r="D12" s="4" t="e">
        <f>GETPIVOTDATA("扣分",[1]第三季!$A$1,"員工編號",A12)</f>
        <v>#REF!</v>
      </c>
      <c r="E12" s="5" t="e">
        <f t="shared" si="0"/>
        <v>#REF!</v>
      </c>
      <c r="F12" s="5" t="e">
        <f t="shared" si="1"/>
        <v>#REF!</v>
      </c>
    </row>
    <row r="13" spans="1:6" ht="19.899999999999999" customHeight="1">
      <c r="A13" s="3" t="s">
        <v>25</v>
      </c>
      <c r="B13" s="4" t="s">
        <v>26</v>
      </c>
      <c r="C13" s="4">
        <v>81</v>
      </c>
      <c r="D13" s="4" t="e">
        <f>GETPIVOTDATA("扣分",[1]第三季!$A$1,"員工編號",A13)</f>
        <v>#REF!</v>
      </c>
      <c r="E13" s="5" t="e">
        <f t="shared" si="0"/>
        <v>#REF!</v>
      </c>
      <c r="F13" s="5" t="e">
        <f t="shared" si="1"/>
        <v>#REF!</v>
      </c>
    </row>
    <row r="14" spans="1:6" ht="19.899999999999999" customHeight="1">
      <c r="A14" s="3" t="s">
        <v>27</v>
      </c>
      <c r="B14" s="4" t="s">
        <v>28</v>
      </c>
      <c r="C14" s="4">
        <v>85</v>
      </c>
      <c r="D14" s="4" t="e">
        <f>GETPIVOTDATA("扣分",[1]第三季!$A$1,"員工編號",A14)</f>
        <v>#REF!</v>
      </c>
      <c r="E14" s="5" t="e">
        <f t="shared" si="0"/>
        <v>#REF!</v>
      </c>
      <c r="F14" s="5" t="e">
        <f t="shared" si="1"/>
        <v>#REF!</v>
      </c>
    </row>
    <row r="15" spans="1:6" ht="19.899999999999999" customHeight="1">
      <c r="A15" s="3" t="s">
        <v>29</v>
      </c>
      <c r="B15" s="4" t="s">
        <v>30</v>
      </c>
      <c r="C15" s="4">
        <v>70</v>
      </c>
      <c r="D15" s="4" t="e">
        <f>GETPIVOTDATA("扣分",[1]第三季!$A$1,"員工編號",A15)</f>
        <v>#REF!</v>
      </c>
      <c r="E15" s="5" t="e">
        <f t="shared" si="0"/>
        <v>#REF!</v>
      </c>
      <c r="F15" s="5" t="e">
        <f t="shared" si="1"/>
        <v>#REF!</v>
      </c>
    </row>
    <row r="16" spans="1:6" ht="19.899999999999999" customHeight="1">
      <c r="A16" s="3" t="s">
        <v>31</v>
      </c>
      <c r="B16" s="4" t="s">
        <v>32</v>
      </c>
      <c r="C16" s="4">
        <v>70</v>
      </c>
      <c r="D16" s="4" t="e">
        <f>GETPIVOTDATA("扣分",[1]第三季!$A$1,"員工編號",A16)</f>
        <v>#REF!</v>
      </c>
      <c r="E16" s="5" t="e">
        <f t="shared" si="0"/>
        <v>#REF!</v>
      </c>
      <c r="F16" s="5" t="e">
        <f t="shared" si="1"/>
        <v>#REF!</v>
      </c>
    </row>
    <row r="17" spans="1:6" ht="19.899999999999999" customHeight="1">
      <c r="A17" s="3" t="s">
        <v>33</v>
      </c>
      <c r="B17" s="4" t="s">
        <v>34</v>
      </c>
      <c r="C17" s="4">
        <v>80</v>
      </c>
      <c r="D17" s="4" t="e">
        <f>GETPIVOTDATA("扣分",[1]第三季!$A$1,"員工編號",A17)</f>
        <v>#REF!</v>
      </c>
      <c r="E17" s="5" t="e">
        <f t="shared" si="0"/>
        <v>#REF!</v>
      </c>
      <c r="F17" s="5" t="e">
        <f t="shared" si="1"/>
        <v>#REF!</v>
      </c>
    </row>
    <row r="18" spans="1:6" ht="19.899999999999999" customHeight="1">
      <c r="A18" s="3" t="s">
        <v>35</v>
      </c>
      <c r="B18" s="4" t="s">
        <v>36</v>
      </c>
      <c r="C18" s="4">
        <v>90</v>
      </c>
      <c r="D18" s="4" t="e">
        <f>GETPIVOTDATA("扣分",[1]第三季!$A$1,"員工編號",A18)</f>
        <v>#REF!</v>
      </c>
      <c r="E18" s="5" t="e">
        <f t="shared" si="0"/>
        <v>#REF!</v>
      </c>
      <c r="F18" s="5" t="e">
        <f t="shared" si="1"/>
        <v>#REF!</v>
      </c>
    </row>
    <row r="19" spans="1:6" ht="19.899999999999999" customHeight="1">
      <c r="A19" s="3" t="s">
        <v>37</v>
      </c>
      <c r="B19" s="4" t="s">
        <v>38</v>
      </c>
      <c r="C19" s="4">
        <v>84</v>
      </c>
      <c r="D19" s="4" t="e">
        <f>GETPIVOTDATA("扣分",[1]第三季!$A$1,"員工編號",A19)</f>
        <v>#REF!</v>
      </c>
      <c r="E19" s="5" t="e">
        <f t="shared" si="0"/>
        <v>#REF!</v>
      </c>
      <c r="F19" s="5" t="e">
        <f t="shared" si="1"/>
        <v>#REF!</v>
      </c>
    </row>
    <row r="20" spans="1:6" ht="19.899999999999999" customHeight="1">
      <c r="A20" s="3" t="s">
        <v>39</v>
      </c>
      <c r="B20" s="4" t="s">
        <v>40</v>
      </c>
      <c r="C20" s="4">
        <v>75</v>
      </c>
      <c r="D20" s="4" t="e">
        <f>GETPIVOTDATA("扣分",[1]第三季!$A$1,"員工編號",A20)</f>
        <v>#REF!</v>
      </c>
      <c r="E20" s="5" t="e">
        <f t="shared" si="0"/>
        <v>#REF!</v>
      </c>
      <c r="F20" s="5" t="e">
        <f t="shared" si="1"/>
        <v>#REF!</v>
      </c>
    </row>
    <row r="21" spans="1:6" ht="19.899999999999999" customHeight="1">
      <c r="A21" s="3" t="s">
        <v>41</v>
      </c>
      <c r="B21" s="4" t="s">
        <v>42</v>
      </c>
      <c r="C21" s="4">
        <v>81</v>
      </c>
      <c r="D21" s="4" t="e">
        <f>GETPIVOTDATA("扣分",[1]第三季!$A$1,"員工編號",A21)</f>
        <v>#REF!</v>
      </c>
      <c r="E21" s="5" t="e">
        <f t="shared" si="0"/>
        <v>#REF!</v>
      </c>
      <c r="F21" s="5" t="e">
        <f t="shared" si="1"/>
        <v>#REF!</v>
      </c>
    </row>
    <row r="22" spans="1:6" ht="19.899999999999999" customHeight="1">
      <c r="A22" s="3" t="s">
        <v>43</v>
      </c>
      <c r="B22" s="4" t="s">
        <v>44</v>
      </c>
      <c r="C22" s="4">
        <v>71</v>
      </c>
      <c r="D22" s="4" t="e">
        <f>GETPIVOTDATA("扣分",[1]第三季!$A$1,"員工編號",A22)</f>
        <v>#REF!</v>
      </c>
      <c r="E22" s="5" t="e">
        <f t="shared" si="0"/>
        <v>#REF!</v>
      </c>
      <c r="F22" s="5" t="e">
        <f t="shared" si="1"/>
        <v>#REF!</v>
      </c>
    </row>
    <row r="23" spans="1:6" ht="19.899999999999999" customHeight="1">
      <c r="A23" s="3" t="s">
        <v>45</v>
      </c>
      <c r="B23" s="4" t="s">
        <v>46</v>
      </c>
      <c r="C23" s="4">
        <v>79</v>
      </c>
      <c r="D23" s="4" t="e">
        <f>GETPIVOTDATA("扣分",[1]第三季!$A$1,"員工編號",A23)</f>
        <v>#REF!</v>
      </c>
      <c r="E23" s="5" t="e">
        <f t="shared" si="0"/>
        <v>#REF!</v>
      </c>
      <c r="F23" s="5" t="e">
        <f t="shared" si="1"/>
        <v>#REF!</v>
      </c>
    </row>
  </sheetData>
  <mergeCells count="1">
    <mergeCell ref="A1:F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本章提偠</vt:lpstr>
      <vt:lpstr>請假記錄</vt:lpstr>
      <vt:lpstr>第一季</vt:lpstr>
      <vt:lpstr>第二季</vt:lpstr>
      <vt:lpstr>第三季</vt:lpstr>
      <vt:lpstr>第四季</vt:lpstr>
      <vt:lpstr>第一季考績</vt:lpstr>
      <vt:lpstr>第二季考績</vt:lpstr>
      <vt:lpstr>第三季考績</vt:lpstr>
      <vt:lpstr>第四季考績</vt:lpstr>
      <vt:lpstr>年度考績</vt:lpstr>
      <vt:lpstr>年度考績 (2)</vt:lpstr>
      <vt:lpstr>年度考績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MichelleHsieh</dc:creator>
  <cp:lastModifiedBy>nymph</cp:lastModifiedBy>
  <dcterms:created xsi:type="dcterms:W3CDTF">2007-05-17T07:54:27Z</dcterms:created>
  <dcterms:modified xsi:type="dcterms:W3CDTF">2011-08-16T00:36:52Z</dcterms:modified>
</cp:coreProperties>
</file>