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2270" windowHeight="3390" tabRatio="884" firstSheet="5" activeTab="10"/>
  </bookViews>
  <sheets>
    <sheet name="本章提要" sheetId="21" r:id="rId1"/>
    <sheet name="業績標準" sheetId="6" r:id="rId2"/>
    <sheet name="計算獎金" sheetId="5" r:id="rId3"/>
    <sheet name="業績標準 (2)" sheetId="7" r:id="rId4"/>
    <sheet name="計算獎金 (2)" sheetId="8" r:id="rId5"/>
    <sheet name="業績標準 (3)" sheetId="9" r:id="rId6"/>
    <sheet name="計算獎金 (3)" sheetId="10" r:id="rId7"/>
    <sheet name="業績標準 (4)" sheetId="11" r:id="rId8"/>
    <sheet name="計算獎金 (4)" sheetId="12" r:id="rId9"/>
    <sheet name="業績標準 (5)" sheetId="13" r:id="rId10"/>
    <sheet name="計算獎金 (5)" sheetId="14" r:id="rId11"/>
    <sheet name="業績標準 (6)" sheetId="19" r:id="rId12"/>
    <sheet name="計算獎金 (6)" sheetId="20" r:id="rId13"/>
  </sheets>
  <definedNames>
    <definedName name="_xlnm._FilterDatabase" localSheetId="2" hidden="1">計算獎金!$A$2:$I$11</definedName>
    <definedName name="_xlnm._FilterDatabase" localSheetId="4" hidden="1">'計算獎金 (2)'!$A$2:$I$11</definedName>
    <definedName name="_xlnm._FilterDatabase" localSheetId="6" hidden="1">'計算獎金 (3)'!$A$2:$I$11</definedName>
    <definedName name="_xlnm._FilterDatabase" localSheetId="8" hidden="1">'計算獎金 (4)'!$A$2:$I$11</definedName>
    <definedName name="_xlnm._FilterDatabase" localSheetId="10" hidden="1">'計算獎金 (5)'!$A$2:$I$13</definedName>
    <definedName name="_xlnm._FilterDatabase" localSheetId="12" hidden="1">'計算獎金 (6)'!$A$2:$I$13</definedName>
    <definedName name="業績查表區">#REF!</definedName>
  </definedNames>
  <calcPr calcId="144525"/>
</workbook>
</file>

<file path=xl/calcChain.xml><?xml version="1.0" encoding="utf-8"?>
<calcChain xmlns="http://schemas.openxmlformats.org/spreadsheetml/2006/main">
  <c r="G13" i="20" l="1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G6" i="20"/>
  <c r="D6" i="20"/>
  <c r="G5" i="20"/>
  <c r="D5" i="20"/>
  <c r="G4" i="20"/>
  <c r="D4" i="20"/>
  <c r="G3" i="20"/>
  <c r="D3" i="20"/>
  <c r="I7" i="20" l="1"/>
  <c r="H3" i="20"/>
  <c r="I3" i="20" s="1"/>
  <c r="H5" i="20"/>
  <c r="I5" i="20" s="1"/>
  <c r="H6" i="20"/>
  <c r="I6" i="20" s="1"/>
  <c r="H7" i="20"/>
  <c r="H8" i="20"/>
  <c r="I8" i="20" s="1"/>
  <c r="H9" i="20"/>
  <c r="I9" i="20" s="1"/>
  <c r="H10" i="20"/>
  <c r="I10" i="20" s="1"/>
  <c r="H11" i="20"/>
  <c r="I11" i="20" s="1"/>
  <c r="H12" i="20"/>
  <c r="I12" i="20" s="1"/>
  <c r="H13" i="20"/>
  <c r="I13" i="20" s="1"/>
  <c r="H4" i="20"/>
  <c r="I4" i="20" s="1"/>
  <c r="G13" i="14" l="1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D4" i="14"/>
  <c r="G3" i="14"/>
  <c r="D3" i="14"/>
  <c r="H13" i="12"/>
  <c r="G13" i="12"/>
  <c r="I13" i="12" s="1"/>
  <c r="D13" i="12"/>
  <c r="H12" i="12"/>
  <c r="G12" i="12"/>
  <c r="I12" i="12" s="1"/>
  <c r="D12" i="12"/>
  <c r="H11" i="12"/>
  <c r="G11" i="12"/>
  <c r="I11" i="12" s="1"/>
  <c r="D11" i="12"/>
  <c r="H10" i="12"/>
  <c r="G10" i="12"/>
  <c r="I10" i="12" s="1"/>
  <c r="D10" i="12"/>
  <c r="H9" i="12"/>
  <c r="G9" i="12"/>
  <c r="I9" i="12" s="1"/>
  <c r="D9" i="12"/>
  <c r="H8" i="12"/>
  <c r="G8" i="12"/>
  <c r="I8" i="12" s="1"/>
  <c r="D8" i="12"/>
  <c r="H7" i="12"/>
  <c r="G7" i="12"/>
  <c r="I7" i="12" s="1"/>
  <c r="D7" i="12"/>
  <c r="H6" i="12"/>
  <c r="G6" i="12"/>
  <c r="I6" i="12" s="1"/>
  <c r="D6" i="12"/>
  <c r="H5" i="12"/>
  <c r="G5" i="12"/>
  <c r="I5" i="12" s="1"/>
  <c r="D5" i="12"/>
  <c r="H4" i="12"/>
  <c r="G4" i="12"/>
  <c r="I4" i="12" s="1"/>
  <c r="D4" i="12"/>
  <c r="H3" i="12"/>
  <c r="G3" i="12"/>
  <c r="I3" i="12" s="1"/>
  <c r="D3" i="12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G3" i="10"/>
  <c r="D3" i="10"/>
  <c r="D13" i="8"/>
  <c r="D12" i="8"/>
  <c r="D11" i="8"/>
  <c r="D10" i="8"/>
  <c r="D9" i="8"/>
  <c r="D8" i="8"/>
  <c r="D7" i="8"/>
  <c r="D6" i="8"/>
  <c r="D5" i="8"/>
  <c r="D4" i="8"/>
  <c r="D3" i="8"/>
  <c r="I12" i="14" l="1"/>
  <c r="H3" i="14"/>
  <c r="I3" i="14" s="1"/>
  <c r="H4" i="14"/>
  <c r="I4" i="14" s="1"/>
  <c r="H5" i="14"/>
  <c r="I5" i="14" s="1"/>
  <c r="H6" i="14"/>
  <c r="I6" i="14" s="1"/>
  <c r="H7" i="14"/>
  <c r="I7" i="14" s="1"/>
  <c r="H8" i="14"/>
  <c r="I8" i="14" s="1"/>
  <c r="H9" i="14"/>
  <c r="I9" i="14" s="1"/>
  <c r="H10" i="14"/>
  <c r="I10" i="14" s="1"/>
  <c r="H11" i="14"/>
  <c r="I11" i="14" s="1"/>
  <c r="H12" i="14"/>
  <c r="H13" i="14"/>
  <c r="I13" i="14" s="1"/>
</calcChain>
</file>

<file path=xl/comments1.xml><?xml version="1.0" encoding="utf-8"?>
<comments xmlns="http://schemas.openxmlformats.org/spreadsheetml/2006/main">
  <authors>
    <author>Stone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Stone: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橘色人員的獎金高於平均</t>
        </r>
      </text>
    </comment>
  </commentList>
</comments>
</file>

<file path=xl/sharedStrings.xml><?xml version="1.0" encoding="utf-8"?>
<sst xmlns="http://schemas.openxmlformats.org/spreadsheetml/2006/main" count="239" uniqueCount="192">
  <si>
    <t>中區</t>
    <phoneticPr fontId="2" type="noConversion"/>
  </si>
  <si>
    <t>南區</t>
    <phoneticPr fontId="2" type="noConversion"/>
  </si>
  <si>
    <t>到職日</t>
    <phoneticPr fontId="2" type="noConversion"/>
  </si>
  <si>
    <t>區別</t>
    <phoneticPr fontId="2" type="noConversion"/>
  </si>
  <si>
    <t>年資</t>
    <phoneticPr fontId="2" type="noConversion"/>
  </si>
  <si>
    <t>北區</t>
    <phoneticPr fontId="2" type="noConversion"/>
  </si>
  <si>
    <t>南區</t>
    <phoneticPr fontId="2" type="noConversion"/>
  </si>
  <si>
    <t>陳文欽</t>
    <phoneticPr fontId="2" type="noConversion"/>
  </si>
  <si>
    <t>劉珮珊</t>
    <phoneticPr fontId="2" type="noConversion"/>
  </si>
  <si>
    <t>中區</t>
    <phoneticPr fontId="2" type="noConversion"/>
  </si>
  <si>
    <t>丁小文</t>
    <phoneticPr fontId="2" type="noConversion"/>
  </si>
  <si>
    <t>謝英華</t>
    <phoneticPr fontId="2" type="noConversion"/>
  </si>
  <si>
    <t>江海忠</t>
    <phoneticPr fontId="2" type="noConversion"/>
  </si>
  <si>
    <t>業績標準</t>
    <phoneticPr fontId="2" type="noConversion"/>
  </si>
  <si>
    <t>姓名</t>
    <phoneticPr fontId="2" type="noConversion"/>
  </si>
  <si>
    <t>第一階段獎金</t>
    <phoneticPr fontId="2" type="noConversion"/>
  </si>
  <si>
    <t>獎金合計</t>
    <phoneticPr fontId="2" type="noConversion"/>
  </si>
  <si>
    <t>北區</t>
    <phoneticPr fontId="2" type="noConversion"/>
  </si>
  <si>
    <t>陳如芸</t>
    <phoneticPr fontId="2" type="noConversion"/>
  </si>
  <si>
    <t>李信民</t>
    <phoneticPr fontId="2" type="noConversion"/>
  </si>
  <si>
    <t>陳裕龍</t>
    <phoneticPr fontId="2" type="noConversion"/>
  </si>
  <si>
    <t>王勝良</t>
    <phoneticPr fontId="2" type="noConversion"/>
  </si>
  <si>
    <t>張夢茹</t>
    <phoneticPr fontId="2" type="noConversion"/>
  </si>
  <si>
    <t>第一階段標準</t>
    <phoneticPr fontId="2" type="noConversion"/>
  </si>
  <si>
    <t>第二階段標準</t>
    <phoneticPr fontId="2" type="noConversion"/>
  </si>
  <si>
    <t>吳培祥</t>
    <phoneticPr fontId="2" type="noConversion"/>
  </si>
  <si>
    <t>獎金</t>
    <phoneticPr fontId="2" type="noConversion"/>
  </si>
  <si>
    <t>5 年期會員</t>
    <phoneticPr fontId="2" type="noConversion"/>
  </si>
  <si>
    <t>終身會員</t>
    <phoneticPr fontId="2" type="noConversion"/>
  </si>
  <si>
    <t>終身
會員人數</t>
    <phoneticPr fontId="2" type="noConversion"/>
  </si>
  <si>
    <t>第二階段
獎金</t>
    <phoneticPr fontId="2" type="noConversion"/>
  </si>
  <si>
    <t>招募會員人數業績獎金計算</t>
    <phoneticPr fontId="2" type="noConversion"/>
  </si>
  <si>
    <t>5 年期
會員人數</t>
    <phoneticPr fontId="2" type="noConversion"/>
  </si>
  <si>
    <t>第一階段標準</t>
    <phoneticPr fontId="2" type="noConversion"/>
  </si>
  <si>
    <t>終身會員</t>
    <phoneticPr fontId="2" type="noConversion"/>
  </si>
  <si>
    <t>5 年期會員</t>
    <phoneticPr fontId="2" type="noConversion"/>
  </si>
  <si>
    <t>第二階段標準</t>
    <phoneticPr fontId="2" type="noConversion"/>
  </si>
  <si>
    <t>業績標準</t>
    <phoneticPr fontId="2" type="noConversion"/>
  </si>
  <si>
    <t>獎金</t>
    <phoneticPr fontId="2" type="noConversion"/>
  </si>
  <si>
    <t>招募會員人數業績獎金計算</t>
    <phoneticPr fontId="2" type="noConversion"/>
  </si>
  <si>
    <t>區別</t>
    <phoneticPr fontId="2" type="noConversion"/>
  </si>
  <si>
    <t>姓名</t>
    <phoneticPr fontId="2" type="noConversion"/>
  </si>
  <si>
    <t>到職日</t>
    <phoneticPr fontId="2" type="noConversion"/>
  </si>
  <si>
    <t>年資</t>
    <phoneticPr fontId="2" type="noConversion"/>
  </si>
  <si>
    <t>終身
會員人數</t>
    <phoneticPr fontId="2" type="noConversion"/>
  </si>
  <si>
    <t>5 年期
會員人數</t>
    <phoneticPr fontId="2" type="noConversion"/>
  </si>
  <si>
    <t>第一階段獎金</t>
    <phoneticPr fontId="2" type="noConversion"/>
  </si>
  <si>
    <t>第二階段
獎金</t>
    <phoneticPr fontId="2" type="noConversion"/>
  </si>
  <si>
    <t>獎金合計</t>
    <phoneticPr fontId="2" type="noConversion"/>
  </si>
  <si>
    <t>南區</t>
    <phoneticPr fontId="2" type="noConversion"/>
  </si>
  <si>
    <t>劉珮珊</t>
    <phoneticPr fontId="2" type="noConversion"/>
  </si>
  <si>
    <t>北區</t>
    <phoneticPr fontId="2" type="noConversion"/>
  </si>
  <si>
    <t>陳文欽</t>
    <phoneticPr fontId="2" type="noConversion"/>
  </si>
  <si>
    <t>中區</t>
    <phoneticPr fontId="2" type="noConversion"/>
  </si>
  <si>
    <t>陳如芸</t>
    <phoneticPr fontId="2" type="noConversion"/>
  </si>
  <si>
    <t>李信民</t>
    <phoneticPr fontId="2" type="noConversion"/>
  </si>
  <si>
    <t>陳裕龍</t>
    <phoneticPr fontId="2" type="noConversion"/>
  </si>
  <si>
    <t>王勝良</t>
    <phoneticPr fontId="2" type="noConversion"/>
  </si>
  <si>
    <t>南區</t>
    <phoneticPr fontId="2" type="noConversion"/>
  </si>
  <si>
    <t>謝英華</t>
    <phoneticPr fontId="2" type="noConversion"/>
  </si>
  <si>
    <t>江海忠</t>
    <phoneticPr fontId="2" type="noConversion"/>
  </si>
  <si>
    <t>丁小文</t>
    <phoneticPr fontId="2" type="noConversion"/>
  </si>
  <si>
    <t>張夢茹</t>
    <phoneticPr fontId="2" type="noConversion"/>
  </si>
  <si>
    <t>吳培祥</t>
    <phoneticPr fontId="2" type="noConversion"/>
  </si>
  <si>
    <t>招募會員人數業績獎金計算</t>
    <phoneticPr fontId="2" type="noConversion"/>
  </si>
  <si>
    <t>區別</t>
    <phoneticPr fontId="2" type="noConversion"/>
  </si>
  <si>
    <t>姓名</t>
    <phoneticPr fontId="2" type="noConversion"/>
  </si>
  <si>
    <t>到職日</t>
    <phoneticPr fontId="2" type="noConversion"/>
  </si>
  <si>
    <t>年資</t>
    <phoneticPr fontId="2" type="noConversion"/>
  </si>
  <si>
    <t>終身
會員人數</t>
    <phoneticPr fontId="2" type="noConversion"/>
  </si>
  <si>
    <t>終身
會員人數</t>
    <phoneticPr fontId="2" type="noConversion"/>
  </si>
  <si>
    <t>5 年期
會員人數</t>
    <phoneticPr fontId="2" type="noConversion"/>
  </si>
  <si>
    <t>第一階段獎金</t>
    <phoneticPr fontId="2" type="noConversion"/>
  </si>
  <si>
    <t>第一階段獎金</t>
    <phoneticPr fontId="2" type="noConversion"/>
  </si>
  <si>
    <t>第二階段
獎金</t>
    <phoneticPr fontId="2" type="noConversion"/>
  </si>
  <si>
    <t>獎金合計</t>
    <phoneticPr fontId="2" type="noConversion"/>
  </si>
  <si>
    <t>南區</t>
    <phoneticPr fontId="2" type="noConversion"/>
  </si>
  <si>
    <t>劉珮珊</t>
    <phoneticPr fontId="2" type="noConversion"/>
  </si>
  <si>
    <t>北區</t>
    <phoneticPr fontId="2" type="noConversion"/>
  </si>
  <si>
    <t>陳文欽</t>
    <phoneticPr fontId="2" type="noConversion"/>
  </si>
  <si>
    <t>中區</t>
    <phoneticPr fontId="2" type="noConversion"/>
  </si>
  <si>
    <t>陳如芸</t>
    <phoneticPr fontId="2" type="noConversion"/>
  </si>
  <si>
    <t>李信民</t>
    <phoneticPr fontId="2" type="noConversion"/>
  </si>
  <si>
    <t>陳裕龍</t>
    <phoneticPr fontId="2" type="noConversion"/>
  </si>
  <si>
    <t>王勝良</t>
    <phoneticPr fontId="2" type="noConversion"/>
  </si>
  <si>
    <t>謝英華</t>
    <phoneticPr fontId="2" type="noConversion"/>
  </si>
  <si>
    <t>江海忠</t>
    <phoneticPr fontId="2" type="noConversion"/>
  </si>
  <si>
    <t>江海忠</t>
    <phoneticPr fontId="2" type="noConversion"/>
  </si>
  <si>
    <t>丁小文</t>
    <phoneticPr fontId="2" type="noConversion"/>
  </si>
  <si>
    <t>張夢茹</t>
    <phoneticPr fontId="2" type="noConversion"/>
  </si>
  <si>
    <t>吳培祥</t>
    <phoneticPr fontId="2" type="noConversion"/>
  </si>
  <si>
    <t>第一階段標準</t>
    <phoneticPr fontId="2" type="noConversion"/>
  </si>
  <si>
    <t>終身會員</t>
    <phoneticPr fontId="2" type="noConversion"/>
  </si>
  <si>
    <t>5 年期會員</t>
    <phoneticPr fontId="2" type="noConversion"/>
  </si>
  <si>
    <t>第二階段標準</t>
    <phoneticPr fontId="2" type="noConversion"/>
  </si>
  <si>
    <t>業績標準</t>
    <phoneticPr fontId="2" type="noConversion"/>
  </si>
  <si>
    <t>獎金</t>
    <phoneticPr fontId="2" type="noConversion"/>
  </si>
  <si>
    <t>招募會員人數業績獎金計算</t>
    <phoneticPr fontId="2" type="noConversion"/>
  </si>
  <si>
    <t>區別</t>
    <phoneticPr fontId="2" type="noConversion"/>
  </si>
  <si>
    <t>姓名</t>
    <phoneticPr fontId="2" type="noConversion"/>
  </si>
  <si>
    <t>到職日</t>
    <phoneticPr fontId="2" type="noConversion"/>
  </si>
  <si>
    <t>年資</t>
    <phoneticPr fontId="2" type="noConversion"/>
  </si>
  <si>
    <t>終身
會員人數</t>
    <phoneticPr fontId="2" type="noConversion"/>
  </si>
  <si>
    <t>5 年期
會員人數</t>
    <phoneticPr fontId="2" type="noConversion"/>
  </si>
  <si>
    <t>第一階段獎金</t>
    <phoneticPr fontId="2" type="noConversion"/>
  </si>
  <si>
    <t>第二階段
獎金</t>
    <phoneticPr fontId="2" type="noConversion"/>
  </si>
  <si>
    <t>獎金合計</t>
    <phoneticPr fontId="2" type="noConversion"/>
  </si>
  <si>
    <t>南區</t>
    <phoneticPr fontId="2" type="noConversion"/>
  </si>
  <si>
    <t>劉珮珊</t>
    <phoneticPr fontId="2" type="noConversion"/>
  </si>
  <si>
    <t>北區</t>
    <phoneticPr fontId="2" type="noConversion"/>
  </si>
  <si>
    <t>陳文欽</t>
    <phoneticPr fontId="2" type="noConversion"/>
  </si>
  <si>
    <t>中區</t>
    <phoneticPr fontId="2" type="noConversion"/>
  </si>
  <si>
    <t>陳如芸</t>
    <phoneticPr fontId="2" type="noConversion"/>
  </si>
  <si>
    <t>李信民</t>
    <phoneticPr fontId="2" type="noConversion"/>
  </si>
  <si>
    <t>北區</t>
    <phoneticPr fontId="2" type="noConversion"/>
  </si>
  <si>
    <t>陳裕龍</t>
    <phoneticPr fontId="2" type="noConversion"/>
  </si>
  <si>
    <t>王勝良</t>
    <phoneticPr fontId="2" type="noConversion"/>
  </si>
  <si>
    <t>南區</t>
    <phoneticPr fontId="2" type="noConversion"/>
  </si>
  <si>
    <t>謝英華</t>
    <phoneticPr fontId="2" type="noConversion"/>
  </si>
  <si>
    <t>江海忠</t>
    <phoneticPr fontId="2" type="noConversion"/>
  </si>
  <si>
    <t>丁小文</t>
    <phoneticPr fontId="2" type="noConversion"/>
  </si>
  <si>
    <t>張夢茹</t>
    <phoneticPr fontId="2" type="noConversion"/>
  </si>
  <si>
    <t>吳培祥</t>
    <phoneticPr fontId="2" type="noConversion"/>
  </si>
  <si>
    <t>第一階段標準</t>
    <phoneticPr fontId="2" type="noConversion"/>
  </si>
  <si>
    <t>終身會員</t>
    <phoneticPr fontId="2" type="noConversion"/>
  </si>
  <si>
    <t>5 年期會員</t>
    <phoneticPr fontId="2" type="noConversion"/>
  </si>
  <si>
    <t>第二階段標準</t>
    <phoneticPr fontId="2" type="noConversion"/>
  </si>
  <si>
    <t>業績標準</t>
    <phoneticPr fontId="2" type="noConversion"/>
  </si>
  <si>
    <t>獎金</t>
    <phoneticPr fontId="2" type="noConversion"/>
  </si>
  <si>
    <t>招募會員人數業績獎金計算</t>
    <phoneticPr fontId="2" type="noConversion"/>
  </si>
  <si>
    <t>區別</t>
    <phoneticPr fontId="2" type="noConversion"/>
  </si>
  <si>
    <t>姓名</t>
    <phoneticPr fontId="2" type="noConversion"/>
  </si>
  <si>
    <t>到職日</t>
    <phoneticPr fontId="2" type="noConversion"/>
  </si>
  <si>
    <t>年資</t>
    <phoneticPr fontId="2" type="noConversion"/>
  </si>
  <si>
    <t>5 年期
會員人數</t>
    <phoneticPr fontId="2" type="noConversion"/>
  </si>
  <si>
    <t>第二階段
獎金</t>
    <phoneticPr fontId="2" type="noConversion"/>
  </si>
  <si>
    <t>獎金合計</t>
    <phoneticPr fontId="2" type="noConversion"/>
  </si>
  <si>
    <t>中區</t>
    <phoneticPr fontId="2" type="noConversion"/>
  </si>
  <si>
    <t>中區</t>
    <phoneticPr fontId="2" type="noConversion"/>
  </si>
  <si>
    <t>李信民</t>
    <phoneticPr fontId="2" type="noConversion"/>
  </si>
  <si>
    <t>丁小文</t>
    <phoneticPr fontId="2" type="noConversion"/>
  </si>
  <si>
    <t>陳如芸</t>
    <phoneticPr fontId="2" type="noConversion"/>
  </si>
  <si>
    <t>北區</t>
    <phoneticPr fontId="2" type="noConversion"/>
  </si>
  <si>
    <t>陳裕龍</t>
    <phoneticPr fontId="2" type="noConversion"/>
  </si>
  <si>
    <t>吳培祥</t>
    <phoneticPr fontId="2" type="noConversion"/>
  </si>
  <si>
    <t>陳文欽</t>
    <phoneticPr fontId="2" type="noConversion"/>
  </si>
  <si>
    <t>張夢茹</t>
    <phoneticPr fontId="2" type="noConversion"/>
  </si>
  <si>
    <t>王勝良</t>
    <phoneticPr fontId="2" type="noConversion"/>
  </si>
  <si>
    <t>南區</t>
    <phoneticPr fontId="2" type="noConversion"/>
  </si>
  <si>
    <t>劉珮珊</t>
    <phoneticPr fontId="2" type="noConversion"/>
  </si>
  <si>
    <t>謝英華</t>
    <phoneticPr fontId="2" type="noConversion"/>
  </si>
  <si>
    <t>招募會員人數業績獎金計算</t>
    <phoneticPr fontId="2" type="noConversion"/>
  </si>
  <si>
    <t>區別</t>
    <phoneticPr fontId="2" type="noConversion"/>
  </si>
  <si>
    <t>姓名</t>
    <phoneticPr fontId="2" type="noConversion"/>
  </si>
  <si>
    <t>到職日</t>
    <phoneticPr fontId="2" type="noConversion"/>
  </si>
  <si>
    <t>年資</t>
    <phoneticPr fontId="2" type="noConversion"/>
  </si>
  <si>
    <t>終身
會員人數</t>
    <phoneticPr fontId="2" type="noConversion"/>
  </si>
  <si>
    <t>5 年期
會員人數</t>
    <phoneticPr fontId="2" type="noConversion"/>
  </si>
  <si>
    <t>第一階段獎金</t>
    <phoneticPr fontId="2" type="noConversion"/>
  </si>
  <si>
    <t>第二階段
獎金</t>
    <phoneticPr fontId="2" type="noConversion"/>
  </si>
  <si>
    <t>獎金合計</t>
    <phoneticPr fontId="2" type="noConversion"/>
  </si>
  <si>
    <t>中區</t>
    <phoneticPr fontId="2" type="noConversion"/>
  </si>
  <si>
    <t>江海忠</t>
    <phoneticPr fontId="2" type="noConversion"/>
  </si>
  <si>
    <t>李信民</t>
    <phoneticPr fontId="2" type="noConversion"/>
  </si>
  <si>
    <t>丁小文</t>
    <phoneticPr fontId="2" type="noConversion"/>
  </si>
  <si>
    <t>陳如芸</t>
    <phoneticPr fontId="2" type="noConversion"/>
  </si>
  <si>
    <t>北區</t>
    <phoneticPr fontId="2" type="noConversion"/>
  </si>
  <si>
    <t>陳裕龍</t>
    <phoneticPr fontId="2" type="noConversion"/>
  </si>
  <si>
    <t>吳培祥</t>
    <phoneticPr fontId="2" type="noConversion"/>
  </si>
  <si>
    <t>陳文欽</t>
    <phoneticPr fontId="2" type="noConversion"/>
  </si>
  <si>
    <t>張夢茹</t>
    <phoneticPr fontId="2" type="noConversion"/>
  </si>
  <si>
    <t>王勝良</t>
    <phoneticPr fontId="2" type="noConversion"/>
  </si>
  <si>
    <t>南區</t>
    <phoneticPr fontId="2" type="noConversion"/>
  </si>
  <si>
    <t>劉珮珊</t>
    <phoneticPr fontId="2" type="noConversion"/>
  </si>
  <si>
    <t>謝英華</t>
    <phoneticPr fontId="2" type="noConversion"/>
  </si>
  <si>
    <t>第一階段標準</t>
    <phoneticPr fontId="2" type="noConversion"/>
  </si>
  <si>
    <t>終身會員</t>
    <phoneticPr fontId="2" type="noConversion"/>
  </si>
  <si>
    <t>5 年期會員</t>
    <phoneticPr fontId="2" type="noConversion"/>
  </si>
  <si>
    <t>第二階段標準</t>
    <phoneticPr fontId="2" type="noConversion"/>
  </si>
  <si>
    <t>業績標準</t>
    <phoneticPr fontId="2" type="noConversion"/>
  </si>
  <si>
    <t>獎金</t>
    <phoneticPr fontId="2" type="noConversion"/>
  </si>
  <si>
    <r>
      <t>o</t>
    </r>
    <r>
      <rPr>
        <sz val="14"/>
        <color rgb="FF000000"/>
        <rFont val="新細明體"/>
        <family val="1"/>
        <charset val="136"/>
      </rPr>
      <t>輸入日期與更改日期顯示格式</t>
    </r>
  </si>
  <si>
    <r>
      <t>o</t>
    </r>
    <r>
      <rPr>
        <sz val="14"/>
        <color rgb="FF000000"/>
        <rFont val="新細明體"/>
        <family val="1"/>
        <charset val="136"/>
      </rPr>
      <t xml:space="preserve">使用 </t>
    </r>
    <r>
      <rPr>
        <sz val="14"/>
        <color rgb="FF000000"/>
        <rFont val="Verdana"/>
        <family val="2"/>
      </rPr>
      <t xml:space="preserve">HLOOKUP </t>
    </r>
    <r>
      <rPr>
        <sz val="14"/>
        <color rgb="FF000000"/>
        <rFont val="新細明體"/>
        <family val="1"/>
        <charset val="136"/>
      </rPr>
      <t xml:space="preserve">函數與 </t>
    </r>
    <r>
      <rPr>
        <sz val="14"/>
        <color rgb="FF000000"/>
        <rFont val="Verdana"/>
        <family val="2"/>
      </rPr>
      <t xml:space="preserve">LOOKUP </t>
    </r>
    <r>
      <rPr>
        <sz val="14"/>
        <color rgb="FF000000"/>
        <rFont val="新細明體"/>
        <family val="1"/>
        <charset val="136"/>
      </rPr>
      <t>函數進行查表</t>
    </r>
  </si>
  <si>
    <r>
      <t>o</t>
    </r>
    <r>
      <rPr>
        <sz val="14"/>
        <color rgb="FF000000"/>
        <rFont val="新細明體"/>
        <family val="1"/>
        <charset val="136"/>
      </rPr>
      <t xml:space="preserve">使用 </t>
    </r>
    <r>
      <rPr>
        <sz val="14"/>
        <color rgb="FF000000"/>
        <rFont val="Verdana"/>
        <family val="2"/>
      </rPr>
      <t xml:space="preserve">TODAY </t>
    </r>
    <r>
      <rPr>
        <sz val="14"/>
        <color rgb="FF000000"/>
        <rFont val="新細明體"/>
        <family val="1"/>
        <charset val="136"/>
      </rPr>
      <t xml:space="preserve">函數計算年資並搭配 </t>
    </r>
    <r>
      <rPr>
        <sz val="14"/>
        <color rgb="FF000000"/>
        <rFont val="Verdana"/>
        <family val="2"/>
      </rPr>
      <t xml:space="preserve">ROUND </t>
    </r>
    <r>
      <rPr>
        <sz val="14"/>
        <color rgb="FF000000"/>
        <rFont val="新細明體"/>
        <family val="1"/>
        <charset val="136"/>
      </rPr>
      <t>函數做四捨五入</t>
    </r>
  </si>
  <si>
    <r>
      <t>o</t>
    </r>
    <r>
      <rPr>
        <sz val="14"/>
        <color rgb="FF000000"/>
        <rFont val="新細明體"/>
        <family val="1"/>
        <charset val="136"/>
      </rPr>
      <t>用</t>
    </r>
    <r>
      <rPr>
        <b/>
        <sz val="14"/>
        <color rgb="FFCC0000"/>
        <rFont val="新細明體"/>
        <family val="1"/>
        <charset val="136"/>
      </rPr>
      <t>篩選</t>
    </r>
    <r>
      <rPr>
        <sz val="14"/>
        <color rgb="FF000000"/>
        <rFont val="新細明體"/>
        <family val="1"/>
        <charset val="136"/>
      </rPr>
      <t>、</t>
    </r>
    <r>
      <rPr>
        <b/>
        <sz val="14"/>
        <color rgb="FFCC0000"/>
        <rFont val="新細明體"/>
        <family val="1"/>
        <charset val="136"/>
      </rPr>
      <t>排序</t>
    </r>
    <r>
      <rPr>
        <sz val="14"/>
        <color rgb="FF000000"/>
        <rFont val="新細明體"/>
        <family val="1"/>
        <charset val="136"/>
      </rPr>
      <t>、</t>
    </r>
    <r>
      <rPr>
        <b/>
        <sz val="14"/>
        <color rgb="FFCC0000"/>
        <rFont val="新細明體"/>
        <family val="1"/>
        <charset val="136"/>
      </rPr>
      <t>設定格式化的條件</t>
    </r>
    <r>
      <rPr>
        <sz val="14"/>
        <color rgb="FF000000"/>
        <rFont val="新細明體"/>
        <family val="1"/>
        <charset val="136"/>
      </rPr>
      <t>功能分析資料</t>
    </r>
  </si>
  <si>
    <r>
      <t>o</t>
    </r>
    <r>
      <rPr>
        <sz val="14"/>
        <color rgb="FF000000"/>
        <rFont val="新細明體"/>
        <family val="1"/>
        <charset val="136"/>
      </rPr>
      <t>為儲存格加上說明註解</t>
    </r>
  </si>
  <si>
    <r>
      <t>o</t>
    </r>
    <r>
      <rPr>
        <sz val="12"/>
        <color rgb="FF000000"/>
        <rFont val="新細明體"/>
        <family val="1"/>
        <charset val="136"/>
      </rPr>
      <t xml:space="preserve">由於 </t>
    </r>
    <r>
      <rPr>
        <sz val="12"/>
        <color rgb="FF000000"/>
        <rFont val="Verdana"/>
        <family val="2"/>
      </rPr>
      <t xml:space="preserve">Excel </t>
    </r>
    <r>
      <rPr>
        <sz val="12"/>
        <color rgb="FF000000"/>
        <rFont val="新細明體"/>
        <family val="1"/>
        <charset val="136"/>
      </rPr>
      <t>預設使用西元年－</t>
    </r>
    <r>
      <rPr>
        <sz val="12"/>
        <color rgb="FF000000"/>
        <rFont val="Verdana"/>
        <family val="2"/>
      </rPr>
      <t>yyyy/m/d(2011/1/1)</t>
    </r>
  </si>
  <si>
    <r>
      <t>o</t>
    </r>
    <r>
      <rPr>
        <sz val="12"/>
        <color rgb="FF000000"/>
        <rFont val="新細明體"/>
        <family val="1"/>
        <charset val="136"/>
      </rPr>
      <t xml:space="preserve">在輸入日期的最前面加上 </t>
    </r>
    <r>
      <rPr>
        <sz val="12"/>
        <color rgb="FF000000"/>
        <rFont val="Verdana"/>
        <family val="2"/>
      </rPr>
      <t>"R" (</t>
    </r>
    <r>
      <rPr>
        <sz val="12"/>
        <color rgb="FF000000"/>
        <rFont val="新細明體"/>
        <family val="1"/>
        <charset val="136"/>
      </rPr>
      <t>文字與數字間不能空格</t>
    </r>
    <r>
      <rPr>
        <sz val="12"/>
        <color rgb="FF000000"/>
        <rFont val="Verdana"/>
        <family val="2"/>
      </rPr>
      <t>)</t>
    </r>
  </si>
  <si>
    <r>
      <t>n</t>
    </r>
    <r>
      <rPr>
        <sz val="12"/>
        <color rgb="FF000000"/>
        <rFont val="新細明體"/>
        <family val="1"/>
        <charset val="136"/>
      </rPr>
      <t xml:space="preserve">例如 </t>
    </r>
    <r>
      <rPr>
        <sz val="12"/>
        <color rgb="FF000000"/>
        <rFont val="Verdana"/>
        <family val="2"/>
      </rPr>
      <t>"R95/5/20"</t>
    </r>
    <r>
      <rPr>
        <sz val="12"/>
        <color rgb="FF000000"/>
        <rFont val="新細明體"/>
        <family val="1"/>
        <charset val="136"/>
      </rPr>
      <t xml:space="preserve">，那麼儲存格會顯示 </t>
    </r>
    <r>
      <rPr>
        <sz val="12"/>
        <color rgb="FF000000"/>
        <rFont val="Verdana"/>
        <family val="2"/>
      </rPr>
      <t>95/5/20</t>
    </r>
    <r>
      <rPr>
        <sz val="12"/>
        <color rgb="FF000000"/>
        <rFont val="新細明體"/>
        <family val="1"/>
        <charset val="136"/>
      </rPr>
      <t>，但</t>
    </r>
    <r>
      <rPr>
        <b/>
        <sz val="12"/>
        <color rgb="FFCC0000"/>
        <rFont val="新細明體"/>
        <family val="1"/>
        <charset val="136"/>
      </rPr>
      <t>資料編輯列</t>
    </r>
    <r>
      <rPr>
        <sz val="12"/>
        <color rgb="FF000000"/>
        <rFont val="新細明體"/>
        <family val="1"/>
        <charset val="136"/>
      </rPr>
      <t xml:space="preserve">則顯示 </t>
    </r>
    <r>
      <rPr>
        <sz val="12"/>
        <color rgb="FF000000"/>
        <rFont val="Verdana"/>
        <family val="2"/>
      </rPr>
      <t>2006/5/20</t>
    </r>
  </si>
  <si>
    <t>oLOOKUP 函數會在單一欄 (或單一列) 的範圍中尋找指定的搜尋值，然後傳回另一個單一欄 (或單一列) 範圍中同一個位置的值</t>
  </si>
  <si>
    <t xml:space="preserve">oLOOKUP 函數的公式如下： </t>
    <phoneticPr fontId="2" type="noConversion"/>
  </si>
  <si>
    <r>
      <t xml:space="preserve">請選取 </t>
    </r>
    <r>
      <rPr>
        <sz val="14"/>
        <color rgb="FF000000"/>
        <rFont val="Verdana"/>
        <family val="2"/>
      </rPr>
      <t>B3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Verdana"/>
        <family val="2"/>
      </rPr>
      <t xml:space="preserve">B13 </t>
    </r>
    <r>
      <rPr>
        <sz val="14"/>
        <color rgb="FF000000"/>
        <rFont val="新細明體"/>
        <family val="1"/>
        <charset val="136"/>
      </rPr>
      <t>儲存格，到</t>
    </r>
    <r>
      <rPr>
        <b/>
        <sz val="14"/>
        <color rgb="FFCC0000"/>
        <rFont val="新細明體"/>
        <family val="1"/>
        <charset val="136"/>
      </rPr>
      <t>常用</t>
    </r>
    <r>
      <rPr>
        <sz val="14"/>
        <color rgb="FF000000"/>
        <rFont val="新細明體"/>
        <family val="1"/>
        <charset val="136"/>
      </rPr>
      <t>頁次的樣式區按下</t>
    </r>
    <r>
      <rPr>
        <b/>
        <sz val="14"/>
        <color rgb="FFCC0000"/>
        <rFont val="新細明體"/>
        <family val="1"/>
        <charset val="136"/>
      </rPr>
      <t>設定格式化的條件</t>
    </r>
    <r>
      <rPr>
        <sz val="14"/>
        <color rgb="FF000000"/>
        <rFont val="新細明體"/>
        <family val="1"/>
        <charset val="136"/>
      </rPr>
      <t>鈕選擇『</t>
    </r>
    <r>
      <rPr>
        <b/>
        <sz val="14"/>
        <color rgb="FFCC0000"/>
        <rFont val="新細明體"/>
        <family val="1"/>
        <charset val="136"/>
      </rPr>
      <t>新增規則</t>
    </r>
    <r>
      <rPr>
        <sz val="14"/>
        <color rgb="FF000000"/>
        <rFont val="新細明體"/>
        <family val="1"/>
        <charset val="136"/>
      </rPr>
      <t>』命令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</si>
</sst>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/m/d;@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color indexed="58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rgb="FFCC0000"/>
      <name val="Wingdings"/>
      <charset val="2"/>
    </font>
    <font>
      <sz val="14"/>
      <color rgb="FF000000"/>
      <name val="新細明體"/>
      <family val="1"/>
      <charset val="136"/>
    </font>
    <font>
      <sz val="14"/>
      <name val="新細明體"/>
      <family val="1"/>
      <charset val="136"/>
    </font>
    <font>
      <sz val="14"/>
      <color rgb="FF000000"/>
      <name val="Verdana"/>
      <family val="2"/>
    </font>
    <font>
      <b/>
      <sz val="14"/>
      <color rgb="FFCC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b/>
      <sz val="12"/>
      <color rgb="FFCC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vertical="top" readingOrder="1"/>
    </xf>
    <xf numFmtId="0" fontId="10" fillId="0" borderId="0" xfId="0" applyFont="1" applyAlignment="1">
      <alignment vertical="top" readingOrder="1"/>
    </xf>
    <xf numFmtId="0" fontId="13" fillId="0" borderId="0" xfId="0" applyFont="1" applyAlignment="1">
      <alignment horizontal="left" vertical="center" indent="3" readingOrder="1"/>
    </xf>
    <xf numFmtId="0" fontId="13" fillId="0" borderId="0" xfId="0" applyFont="1" applyAlignment="1">
      <alignment horizontal="left" vertical="center" indent="6" readingOrder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一般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19</xdr:row>
      <xdr:rowOff>47625</xdr:rowOff>
    </xdr:from>
    <xdr:to>
      <xdr:col>6</xdr:col>
      <xdr:colOff>531812</xdr:colOff>
      <xdr:row>24</xdr:row>
      <xdr:rowOff>115887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000625"/>
          <a:ext cx="3960812" cy="130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7</xdr:row>
      <xdr:rowOff>152400</xdr:rowOff>
    </xdr:from>
    <xdr:to>
      <xdr:col>11</xdr:col>
      <xdr:colOff>485775</xdr:colOff>
      <xdr:row>15</xdr:row>
      <xdr:rowOff>239713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85950"/>
          <a:ext cx="7258050" cy="206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34</xdr:row>
      <xdr:rowOff>0</xdr:rowOff>
    </xdr:from>
    <xdr:to>
      <xdr:col>7</xdr:col>
      <xdr:colOff>546100</xdr:colOff>
      <xdr:row>38</xdr:row>
      <xdr:rowOff>231775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20100"/>
          <a:ext cx="467995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41</xdr:row>
      <xdr:rowOff>0</xdr:rowOff>
    </xdr:from>
    <xdr:to>
      <xdr:col>11</xdr:col>
      <xdr:colOff>550863</xdr:colOff>
      <xdr:row>55</xdr:row>
      <xdr:rowOff>96838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153650"/>
          <a:ext cx="7437438" cy="356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58</xdr:row>
      <xdr:rowOff>238125</xdr:rowOff>
    </xdr:from>
    <xdr:to>
      <xdr:col>6</xdr:col>
      <xdr:colOff>387350</xdr:colOff>
      <xdr:row>64</xdr:row>
      <xdr:rowOff>182563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601825"/>
          <a:ext cx="3816350" cy="143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64</xdr:row>
      <xdr:rowOff>228600</xdr:rowOff>
    </xdr:from>
    <xdr:to>
      <xdr:col>13</xdr:col>
      <xdr:colOff>220663</xdr:colOff>
      <xdr:row>74</xdr:row>
      <xdr:rowOff>36513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078200"/>
          <a:ext cx="8459788" cy="22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28</xdr:row>
      <xdr:rowOff>133350</xdr:rowOff>
    </xdr:from>
    <xdr:to>
      <xdr:col>13</xdr:col>
      <xdr:colOff>230188</xdr:colOff>
      <xdr:row>30</xdr:row>
      <xdr:rowOff>161925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819900"/>
          <a:ext cx="845978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29</xdr:row>
      <xdr:rowOff>123825</xdr:rowOff>
    </xdr:from>
    <xdr:to>
      <xdr:col>10</xdr:col>
      <xdr:colOff>276225</xdr:colOff>
      <xdr:row>48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496050"/>
          <a:ext cx="7239000" cy="402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152400</xdr:rowOff>
    </xdr:from>
    <xdr:to>
      <xdr:col>8</xdr:col>
      <xdr:colOff>200025</xdr:colOff>
      <xdr:row>29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00475"/>
          <a:ext cx="585787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48</xdr:row>
      <xdr:rowOff>114300</xdr:rowOff>
    </xdr:from>
    <xdr:to>
      <xdr:col>12</xdr:col>
      <xdr:colOff>315913</xdr:colOff>
      <xdr:row>64</xdr:row>
      <xdr:rowOff>180975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67975"/>
          <a:ext cx="8459788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topLeftCell="A54" workbookViewId="0">
      <selection activeCell="H65" sqref="H65"/>
    </sheetView>
  </sheetViews>
  <sheetFormatPr defaultRowHeight="19.5"/>
  <cols>
    <col min="1" max="1" width="5.375" style="20" customWidth="1"/>
    <col min="2" max="16384" width="9" style="20"/>
  </cols>
  <sheetData>
    <row r="2" spans="1:1">
      <c r="A2" s="19" t="s">
        <v>181</v>
      </c>
    </row>
    <row r="3" spans="1:1">
      <c r="A3" s="19" t="s">
        <v>182</v>
      </c>
    </row>
    <row r="4" spans="1:1">
      <c r="A4" s="19" t="s">
        <v>183</v>
      </c>
    </row>
    <row r="5" spans="1:1">
      <c r="A5" s="19" t="s">
        <v>184</v>
      </c>
    </row>
    <row r="6" spans="1:1">
      <c r="A6" s="19" t="s">
        <v>185</v>
      </c>
    </row>
    <row r="7" spans="1:1">
      <c r="A7" s="19"/>
    </row>
    <row r="17" spans="1:1">
      <c r="A17" s="21" t="s">
        <v>186</v>
      </c>
    </row>
    <row r="18" spans="1:1">
      <c r="A18" s="21" t="s">
        <v>187</v>
      </c>
    </row>
    <row r="19" spans="1:1">
      <c r="A19" s="22" t="s">
        <v>188</v>
      </c>
    </row>
    <row r="27" spans="1:1">
      <c r="A27" s="20" t="s">
        <v>189</v>
      </c>
    </row>
    <row r="28" spans="1:1">
      <c r="A28" s="20" t="s">
        <v>190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C1:D11"/>
  <sheetViews>
    <sheetView workbookViewId="0">
      <selection activeCell="F16" sqref="F16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123</v>
      </c>
      <c r="D2" s="24"/>
    </row>
    <row r="3" spans="3:4">
      <c r="C3" s="2" t="s">
        <v>124</v>
      </c>
      <c r="D3" s="4">
        <v>500</v>
      </c>
    </row>
    <row r="4" spans="3:4" ht="17.25" thickBot="1">
      <c r="C4" s="3" t="s">
        <v>125</v>
      </c>
      <c r="D4" s="5">
        <v>100</v>
      </c>
    </row>
    <row r="5" spans="3:4" ht="17.25" thickBot="1">
      <c r="C5" s="25" t="s">
        <v>126</v>
      </c>
      <c r="D5" s="26"/>
    </row>
    <row r="6" spans="3:4">
      <c r="C6" s="6" t="s">
        <v>127</v>
      </c>
      <c r="D6" s="7" t="s">
        <v>128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K13"/>
  <sheetViews>
    <sheetView tabSelected="1" workbookViewId="0">
      <selection activeCell="G12" sqref="G12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1" ht="21.75" thickBot="1">
      <c r="A1" s="27" t="s">
        <v>129</v>
      </c>
      <c r="B1" s="27"/>
      <c r="C1" s="27"/>
      <c r="D1" s="27"/>
      <c r="E1" s="27"/>
      <c r="F1" s="27"/>
      <c r="G1" s="27"/>
      <c r="H1" s="27"/>
      <c r="I1" s="27"/>
    </row>
    <row r="2" spans="1:11" s="13" customFormat="1" ht="33">
      <c r="A2" s="12" t="s">
        <v>130</v>
      </c>
      <c r="B2" s="12" t="s">
        <v>131</v>
      </c>
      <c r="C2" s="12" t="s">
        <v>132</v>
      </c>
      <c r="D2" s="12" t="s">
        <v>133</v>
      </c>
      <c r="E2" s="12" t="s">
        <v>69</v>
      </c>
      <c r="F2" s="12" t="s">
        <v>134</v>
      </c>
      <c r="G2" s="12" t="s">
        <v>72</v>
      </c>
      <c r="H2" s="12" t="s">
        <v>135</v>
      </c>
      <c r="I2" s="12" t="s">
        <v>136</v>
      </c>
    </row>
    <row r="3" spans="1:11">
      <c r="A3" s="1" t="s">
        <v>137</v>
      </c>
      <c r="B3" s="1" t="s">
        <v>86</v>
      </c>
      <c r="C3" s="16">
        <v>38963</v>
      </c>
      <c r="D3">
        <f t="shared" ref="D3:D13" ca="1" si="0">ROUND((TODAY()-C3)/365,1)</f>
        <v>4.9000000000000004</v>
      </c>
      <c r="E3">
        <v>24</v>
      </c>
      <c r="F3">
        <v>65</v>
      </c>
      <c r="G3">
        <f xml:space="preserve"> E3 * '業績標準 (5)'!$D$3+F3*'業績標準 (5)'!$D$4</f>
        <v>18500</v>
      </c>
      <c r="H3">
        <f>IF(G3&lt;'業績標準 (5)'!$C$7,0,LOOKUP(G3,'業績標準 (5)'!$C$7:$C$11,'業績標準 (5)'!$D$7:$D$11))</f>
        <v>8000</v>
      </c>
      <c r="I3">
        <f t="shared" ref="I3:I13" si="1">G3+H3</f>
        <v>26500</v>
      </c>
      <c r="J3"/>
    </row>
    <row r="4" spans="1:11">
      <c r="A4" s="1" t="s">
        <v>138</v>
      </c>
      <c r="B4" s="1" t="s">
        <v>139</v>
      </c>
      <c r="C4" s="16">
        <v>37509</v>
      </c>
      <c r="D4">
        <f t="shared" ca="1" si="0"/>
        <v>8.9</v>
      </c>
      <c r="E4">
        <v>21</v>
      </c>
      <c r="F4">
        <v>18</v>
      </c>
      <c r="G4">
        <f xml:space="preserve"> E4 * '業績標準 (5)'!$D$3+F4*'業績標準 (5)'!$D$4</f>
        <v>12300</v>
      </c>
      <c r="H4">
        <f>IF(G4&lt;'業績標準 (5)'!$C$7,0,LOOKUP(G4,'業績標準 (5)'!$C$7:$C$11,'業績標準 (5)'!$D$7:$D$11))</f>
        <v>8000</v>
      </c>
      <c r="I4">
        <f t="shared" si="1"/>
        <v>20300</v>
      </c>
      <c r="J4"/>
    </row>
    <row r="5" spans="1:11">
      <c r="A5" s="1" t="s">
        <v>138</v>
      </c>
      <c r="B5" s="1" t="s">
        <v>140</v>
      </c>
      <c r="C5" s="16">
        <v>38566</v>
      </c>
      <c r="D5">
        <f t="shared" ca="1" si="0"/>
        <v>6</v>
      </c>
      <c r="E5">
        <v>15</v>
      </c>
      <c r="F5">
        <v>45</v>
      </c>
      <c r="G5">
        <f xml:space="preserve"> E5 * '業績標準 (5)'!$D$3+F5*'業績標準 (5)'!$D$4</f>
        <v>12000</v>
      </c>
      <c r="H5">
        <f>IF(G5&lt;'業績標準 (5)'!$C$7,0,LOOKUP(G5,'業績標準 (5)'!$C$7:$C$11,'業績標準 (5)'!$D$7:$D$11))</f>
        <v>8000</v>
      </c>
      <c r="I5">
        <f t="shared" si="1"/>
        <v>20000</v>
      </c>
      <c r="J5"/>
    </row>
    <row r="6" spans="1:11">
      <c r="A6" s="1" t="s">
        <v>138</v>
      </c>
      <c r="B6" s="1" t="s">
        <v>141</v>
      </c>
      <c r="C6" s="16">
        <v>38920</v>
      </c>
      <c r="D6">
        <f t="shared" ca="1" si="0"/>
        <v>5.0999999999999996</v>
      </c>
      <c r="E6">
        <v>7</v>
      </c>
      <c r="F6">
        <v>59</v>
      </c>
      <c r="G6">
        <f xml:space="preserve"> E6 * '業績標準 (5)'!$D$3+F6*'業績標準 (5)'!$D$4</f>
        <v>9400</v>
      </c>
      <c r="H6">
        <f>IF(G6&lt;'業績標準 (5)'!$C$7,0,LOOKUP(G6,'業績標準 (5)'!$C$7:$C$11,'業績標準 (5)'!$D$7:$D$11))</f>
        <v>5000</v>
      </c>
      <c r="I6">
        <f t="shared" si="1"/>
        <v>14400</v>
      </c>
      <c r="J6"/>
    </row>
    <row r="7" spans="1:11">
      <c r="A7" s="1" t="s">
        <v>142</v>
      </c>
      <c r="B7" s="1" t="s">
        <v>143</v>
      </c>
      <c r="C7" s="16">
        <v>39948</v>
      </c>
      <c r="D7">
        <f t="shared" ca="1" si="0"/>
        <v>2.2000000000000002</v>
      </c>
      <c r="E7">
        <v>23</v>
      </c>
      <c r="F7">
        <v>36</v>
      </c>
      <c r="G7">
        <f xml:space="preserve"> E7 * '業績標準 (5)'!$D$3+F7*'業績標準 (5)'!$D$4</f>
        <v>15100</v>
      </c>
      <c r="H7">
        <f>IF(G7&lt;'業績標準 (5)'!$C$7,0,LOOKUP(G7,'業績標準 (5)'!$C$7:$C$11,'業績標準 (5)'!$D$7:$D$11))</f>
        <v>8000</v>
      </c>
      <c r="I7">
        <f t="shared" si="1"/>
        <v>23100</v>
      </c>
      <c r="J7"/>
    </row>
    <row r="8" spans="1:11">
      <c r="A8" s="1" t="s">
        <v>142</v>
      </c>
      <c r="B8" s="1" t="s">
        <v>144</v>
      </c>
      <c r="C8" s="17">
        <v>40000</v>
      </c>
      <c r="D8">
        <f t="shared" ca="1" si="0"/>
        <v>2.1</v>
      </c>
      <c r="E8" s="1">
        <v>17</v>
      </c>
      <c r="F8" s="1">
        <v>27</v>
      </c>
      <c r="G8">
        <f xml:space="preserve"> E8 * '業績標準 (5)'!$D$3+F8*'業績標準 (5)'!$D$4</f>
        <v>11200</v>
      </c>
      <c r="H8">
        <f>IF(G8&lt;'業績標準 (5)'!$C$7,0,LOOKUP(G8,'業績標準 (5)'!$C$7:$C$11,'業績標準 (5)'!$D$7:$D$11))</f>
        <v>5000</v>
      </c>
      <c r="I8">
        <f t="shared" si="1"/>
        <v>16200</v>
      </c>
      <c r="J8"/>
    </row>
    <row r="9" spans="1:11">
      <c r="A9" s="1" t="s">
        <v>142</v>
      </c>
      <c r="B9" s="1" t="s">
        <v>145</v>
      </c>
      <c r="C9" s="16">
        <v>40041</v>
      </c>
      <c r="D9">
        <f t="shared" ca="1" si="0"/>
        <v>2</v>
      </c>
      <c r="E9">
        <v>15</v>
      </c>
      <c r="F9">
        <v>32</v>
      </c>
      <c r="G9">
        <f xml:space="preserve"> E9 * '業績標準 (5)'!$D$3+F9*'業績標準 (5)'!$D$4</f>
        <v>10700</v>
      </c>
      <c r="H9">
        <f>IF(G9&lt;'業績標準 (5)'!$C$7,0,LOOKUP(G9,'業績標準 (5)'!$C$7:$C$11,'業績標準 (5)'!$D$7:$D$11))</f>
        <v>5000</v>
      </c>
      <c r="I9">
        <f t="shared" si="1"/>
        <v>15700</v>
      </c>
      <c r="J9"/>
    </row>
    <row r="10" spans="1:11">
      <c r="A10" s="1" t="s">
        <v>142</v>
      </c>
      <c r="B10" s="1" t="s">
        <v>146</v>
      </c>
      <c r="C10" s="16">
        <v>39659</v>
      </c>
      <c r="D10">
        <f t="shared" ca="1" si="0"/>
        <v>3</v>
      </c>
      <c r="E10">
        <v>7</v>
      </c>
      <c r="F10">
        <v>14</v>
      </c>
      <c r="G10">
        <f xml:space="preserve"> E10 * '業績標準 (5)'!$D$3+F10*'業績標準 (5)'!$D$4</f>
        <v>4900</v>
      </c>
      <c r="H10">
        <f>IF(G10&lt;'業績標準 (5)'!$C$7,0,LOOKUP(G10,'業績標準 (5)'!$C$7:$C$11,'業績標準 (5)'!$D$7:$D$11))</f>
        <v>0</v>
      </c>
      <c r="I10">
        <f t="shared" si="1"/>
        <v>4900</v>
      </c>
      <c r="J10"/>
    </row>
    <row r="11" spans="1:11">
      <c r="A11" s="1" t="s">
        <v>142</v>
      </c>
      <c r="B11" s="1" t="s">
        <v>147</v>
      </c>
      <c r="C11" s="16">
        <v>39239</v>
      </c>
      <c r="D11">
        <f t="shared" ca="1" si="0"/>
        <v>4.2</v>
      </c>
      <c r="E11">
        <v>4</v>
      </c>
      <c r="F11">
        <v>17</v>
      </c>
      <c r="G11">
        <f xml:space="preserve"> E11 * '業績標準 (5)'!$D$3+F11*'業績標準 (5)'!$D$4</f>
        <v>3700</v>
      </c>
      <c r="H11">
        <f>IF(G11&lt;'業績標準 (5)'!$C$7,0,LOOKUP(G11,'業績標準 (5)'!$C$7:$C$11,'業績標準 (5)'!$D$7:$D$11))</f>
        <v>0</v>
      </c>
      <c r="I11">
        <f t="shared" si="1"/>
        <v>3700</v>
      </c>
      <c r="J11"/>
      <c r="K11" s="18"/>
    </row>
    <row r="12" spans="1:11">
      <c r="A12" s="1" t="s">
        <v>148</v>
      </c>
      <c r="B12" s="1" t="s">
        <v>149</v>
      </c>
      <c r="C12" s="16">
        <v>38857</v>
      </c>
      <c r="D12">
        <f t="shared" ca="1" si="0"/>
        <v>5.2</v>
      </c>
      <c r="E12">
        <v>16</v>
      </c>
      <c r="F12">
        <v>55</v>
      </c>
      <c r="G12">
        <f xml:space="preserve"> E12 * '業績標準 (5)'!$D$3+F12*'業績標準 (5)'!$D$4</f>
        <v>13500</v>
      </c>
      <c r="H12">
        <f>IF(G12&lt;'業績標準 (5)'!$C$7,0,LOOKUP(G12,'業績標準 (5)'!$C$7:$C$11,'業績標準 (5)'!$D$7:$D$11))</f>
        <v>8000</v>
      </c>
      <c r="I12">
        <f t="shared" si="1"/>
        <v>21500</v>
      </c>
      <c r="J12"/>
    </row>
    <row r="13" spans="1:11" ht="15.6" customHeight="1">
      <c r="A13" s="1" t="s">
        <v>148</v>
      </c>
      <c r="B13" s="1" t="s">
        <v>150</v>
      </c>
      <c r="C13" s="16">
        <v>39182</v>
      </c>
      <c r="D13">
        <f t="shared" ca="1" si="0"/>
        <v>4.3</v>
      </c>
      <c r="E13">
        <v>18</v>
      </c>
      <c r="F13">
        <v>21</v>
      </c>
      <c r="G13">
        <f xml:space="preserve"> E13 * '業績標準 (5)'!$D$3+F13*'業績標準 (5)'!$D$4</f>
        <v>11100</v>
      </c>
      <c r="H13">
        <f>IF(G13&lt;'業績標準 (5)'!$C$7,0,LOOKUP(G13,'業績標準 (5)'!$C$7:$C$11,'業績標準 (5)'!$D$7:$D$11))</f>
        <v>5000</v>
      </c>
      <c r="I13">
        <f t="shared" si="1"/>
        <v>16100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C1:D11"/>
  <sheetViews>
    <sheetView workbookViewId="0">
      <selection activeCell="F16" sqref="F16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175</v>
      </c>
      <c r="D2" s="24"/>
    </row>
    <row r="3" spans="3:4">
      <c r="C3" s="2" t="s">
        <v>176</v>
      </c>
      <c r="D3" s="4">
        <v>500</v>
      </c>
    </row>
    <row r="4" spans="3:4" ht="17.25" thickBot="1">
      <c r="C4" s="3" t="s">
        <v>177</v>
      </c>
      <c r="D4" s="5">
        <v>100</v>
      </c>
    </row>
    <row r="5" spans="3:4" ht="17.25" thickBot="1">
      <c r="C5" s="25" t="s">
        <v>178</v>
      </c>
      <c r="D5" s="26"/>
    </row>
    <row r="6" spans="3:4">
      <c r="C6" s="6" t="s">
        <v>179</v>
      </c>
      <c r="D6" s="7" t="s">
        <v>180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7"/>
  </sheetPr>
  <dimension ref="A1:K16"/>
  <sheetViews>
    <sheetView workbookViewId="0">
      <selection activeCell="B4" sqref="B4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1" ht="21.75" thickBot="1">
      <c r="A1" s="27" t="s">
        <v>151</v>
      </c>
      <c r="B1" s="27"/>
      <c r="C1" s="27"/>
      <c r="D1" s="27"/>
      <c r="E1" s="27"/>
      <c r="F1" s="27"/>
      <c r="G1" s="27"/>
      <c r="H1" s="27"/>
      <c r="I1" s="27"/>
    </row>
    <row r="2" spans="1:11" s="13" customFormat="1" ht="33">
      <c r="A2" s="12" t="s">
        <v>152</v>
      </c>
      <c r="B2" s="12" t="s">
        <v>153</v>
      </c>
      <c r="C2" s="12" t="s">
        <v>154</v>
      </c>
      <c r="D2" s="12" t="s">
        <v>155</v>
      </c>
      <c r="E2" s="12" t="s">
        <v>156</v>
      </c>
      <c r="F2" s="12" t="s">
        <v>157</v>
      </c>
      <c r="G2" s="12" t="s">
        <v>158</v>
      </c>
      <c r="H2" s="12" t="s">
        <v>159</v>
      </c>
      <c r="I2" s="12" t="s">
        <v>160</v>
      </c>
    </row>
    <row r="3" spans="1:11">
      <c r="A3" s="1" t="s">
        <v>161</v>
      </c>
      <c r="B3" s="1" t="s">
        <v>162</v>
      </c>
      <c r="C3" s="16">
        <v>38963</v>
      </c>
      <c r="D3">
        <f t="shared" ref="D3:D13" ca="1" si="0">ROUND((TODAY()-C3)/365,1)</f>
        <v>4.9000000000000004</v>
      </c>
      <c r="E3">
        <v>24</v>
      </c>
      <c r="F3">
        <v>65</v>
      </c>
      <c r="G3">
        <f xml:space="preserve"> E3 * '業績標準 (6)'!$D$3+F3*'業績標準 (6)'!$D$4</f>
        <v>18500</v>
      </c>
      <c r="H3">
        <f>IF(G3&lt;'業績標準 (6)'!$C$7,0,LOOKUP(G3,'業績標準 (6)'!$C$7:$C$11,'業績標準 (6)'!$D$7:$D$11))</f>
        <v>8000</v>
      </c>
      <c r="I3">
        <f t="shared" ref="I3:I13" si="1">G3+H3</f>
        <v>26500</v>
      </c>
      <c r="J3"/>
    </row>
    <row r="4" spans="1:11">
      <c r="A4" s="1" t="s">
        <v>161</v>
      </c>
      <c r="B4" s="1" t="s">
        <v>163</v>
      </c>
      <c r="C4" s="16">
        <v>37509</v>
      </c>
      <c r="D4">
        <f t="shared" ca="1" si="0"/>
        <v>8.9</v>
      </c>
      <c r="E4">
        <v>21</v>
      </c>
      <c r="F4">
        <v>18</v>
      </c>
      <c r="G4">
        <f xml:space="preserve"> E4 * '業績標準 (6)'!$D$3+F4*'業績標準 (6)'!$D$4</f>
        <v>12300</v>
      </c>
      <c r="H4">
        <f>IF(G4&lt;'業績標準 (6)'!$C$7,0,LOOKUP(G4,'業績標準 (6)'!$C$7:$C$11,'業績標準 (6)'!$D$7:$D$11))</f>
        <v>8000</v>
      </c>
      <c r="I4">
        <f t="shared" si="1"/>
        <v>20300</v>
      </c>
      <c r="J4"/>
    </row>
    <row r="5" spans="1:11">
      <c r="A5" s="1" t="s">
        <v>161</v>
      </c>
      <c r="B5" s="1" t="s">
        <v>164</v>
      </c>
      <c r="C5" s="16">
        <v>38566</v>
      </c>
      <c r="D5">
        <f t="shared" ca="1" si="0"/>
        <v>6</v>
      </c>
      <c r="E5">
        <v>15</v>
      </c>
      <c r="F5">
        <v>45</v>
      </c>
      <c r="G5">
        <f xml:space="preserve"> E5 * '業績標準 (6)'!$D$3+F5*'業績標準 (6)'!$D$4</f>
        <v>12000</v>
      </c>
      <c r="H5">
        <f>IF(G5&lt;'業績標準 (6)'!$C$7,0,LOOKUP(G5,'業績標準 (6)'!$C$7:$C$11,'業績標準 (6)'!$D$7:$D$11))</f>
        <v>8000</v>
      </c>
      <c r="I5">
        <f t="shared" si="1"/>
        <v>20000</v>
      </c>
      <c r="J5"/>
    </row>
    <row r="6" spans="1:11">
      <c r="A6" s="1" t="s">
        <v>161</v>
      </c>
      <c r="B6" s="1" t="s">
        <v>165</v>
      </c>
      <c r="C6" s="16">
        <v>38920</v>
      </c>
      <c r="D6">
        <f t="shared" ca="1" si="0"/>
        <v>5.0999999999999996</v>
      </c>
      <c r="E6">
        <v>7</v>
      </c>
      <c r="F6">
        <v>59</v>
      </c>
      <c r="G6">
        <f xml:space="preserve"> E6 * '業績標準 (6)'!$D$3+F6*'業績標準 (6)'!$D$4</f>
        <v>9400</v>
      </c>
      <c r="H6">
        <f>IF(G6&lt;'業績標準 (6)'!$C$7,0,LOOKUP(G6,'業績標準 (6)'!$C$7:$C$11,'業績標準 (6)'!$D$7:$D$11))</f>
        <v>5000</v>
      </c>
      <c r="I6">
        <f t="shared" si="1"/>
        <v>14400</v>
      </c>
      <c r="J6"/>
    </row>
    <row r="7" spans="1:11">
      <c r="A7" s="1" t="s">
        <v>166</v>
      </c>
      <c r="B7" s="1" t="s">
        <v>167</v>
      </c>
      <c r="C7" s="16">
        <v>39948</v>
      </c>
      <c r="D7">
        <f t="shared" ca="1" si="0"/>
        <v>2.2000000000000002</v>
      </c>
      <c r="E7">
        <v>23</v>
      </c>
      <c r="F7">
        <v>36</v>
      </c>
      <c r="G7">
        <f xml:space="preserve"> E7 * '業績標準 (6)'!$D$3+F7*'業績標準 (6)'!$D$4</f>
        <v>15100</v>
      </c>
      <c r="H7">
        <f>IF(G7&lt;'業績標準 (6)'!$C$7,0,LOOKUP(G7,'業績標準 (6)'!$C$7:$C$11,'業績標準 (6)'!$D$7:$D$11))</f>
        <v>8000</v>
      </c>
      <c r="I7">
        <f t="shared" si="1"/>
        <v>23100</v>
      </c>
      <c r="J7"/>
    </row>
    <row r="8" spans="1:11">
      <c r="A8" s="1" t="s">
        <v>166</v>
      </c>
      <c r="B8" s="1" t="s">
        <v>168</v>
      </c>
      <c r="C8" s="17">
        <v>40000</v>
      </c>
      <c r="D8">
        <f t="shared" ca="1" si="0"/>
        <v>2.1</v>
      </c>
      <c r="E8" s="1">
        <v>17</v>
      </c>
      <c r="F8" s="1">
        <v>27</v>
      </c>
      <c r="G8">
        <f xml:space="preserve"> E8 * '業績標準 (6)'!$D$3+F8*'業績標準 (6)'!$D$4</f>
        <v>11200</v>
      </c>
      <c r="H8">
        <f>IF(G8&lt;'業績標準 (6)'!$C$7,0,LOOKUP(G8,'業績標準 (6)'!$C$7:$C$11,'業績標準 (6)'!$D$7:$D$11))</f>
        <v>5000</v>
      </c>
      <c r="I8">
        <f t="shared" si="1"/>
        <v>16200</v>
      </c>
      <c r="J8"/>
    </row>
    <row r="9" spans="1:11">
      <c r="A9" s="1" t="s">
        <v>166</v>
      </c>
      <c r="B9" s="1" t="s">
        <v>169</v>
      </c>
      <c r="C9" s="16">
        <v>40041</v>
      </c>
      <c r="D9">
        <f t="shared" ca="1" si="0"/>
        <v>2</v>
      </c>
      <c r="E9">
        <v>15</v>
      </c>
      <c r="F9">
        <v>32</v>
      </c>
      <c r="G9">
        <f xml:space="preserve"> E9 * '業績標準 (6)'!$D$3+F9*'業績標準 (6)'!$D$4</f>
        <v>10700</v>
      </c>
      <c r="H9">
        <f>IF(G9&lt;'業績標準 (6)'!$C$7,0,LOOKUP(G9,'業績標準 (6)'!$C$7:$C$11,'業績標準 (6)'!$D$7:$D$11))</f>
        <v>5000</v>
      </c>
      <c r="I9">
        <f t="shared" si="1"/>
        <v>15700</v>
      </c>
      <c r="J9"/>
    </row>
    <row r="10" spans="1:11">
      <c r="A10" s="1" t="s">
        <v>166</v>
      </c>
      <c r="B10" s="1" t="s">
        <v>170</v>
      </c>
      <c r="C10" s="16">
        <v>39659</v>
      </c>
      <c r="D10">
        <f t="shared" ca="1" si="0"/>
        <v>3</v>
      </c>
      <c r="E10">
        <v>7</v>
      </c>
      <c r="F10">
        <v>14</v>
      </c>
      <c r="G10">
        <f xml:space="preserve"> E10 * '業績標準 (6)'!$D$3+F10*'業績標準 (6)'!$D$4</f>
        <v>4900</v>
      </c>
      <c r="H10">
        <f>IF(G10&lt;'業績標準 (6)'!$C$7,0,LOOKUP(G10,'業績標準 (6)'!$C$7:$C$11,'業績標準 (6)'!$D$7:$D$11))</f>
        <v>0</v>
      </c>
      <c r="I10">
        <f t="shared" si="1"/>
        <v>4900</v>
      </c>
      <c r="J10"/>
    </row>
    <row r="11" spans="1:11">
      <c r="A11" s="1" t="s">
        <v>166</v>
      </c>
      <c r="B11" s="1" t="s">
        <v>171</v>
      </c>
      <c r="C11" s="16">
        <v>39239</v>
      </c>
      <c r="D11">
        <f t="shared" ca="1" si="0"/>
        <v>4.2</v>
      </c>
      <c r="E11">
        <v>4</v>
      </c>
      <c r="F11">
        <v>17</v>
      </c>
      <c r="G11">
        <f xml:space="preserve"> E11 * '業績標準 (6)'!$D$3+F11*'業績標準 (6)'!$D$4</f>
        <v>3700</v>
      </c>
      <c r="H11">
        <f>IF(G11&lt;'業績標準 (6)'!$C$7,0,LOOKUP(G11,'業績標準 (6)'!$C$7:$C$11,'業績標準 (6)'!$D$7:$D$11))</f>
        <v>0</v>
      </c>
      <c r="I11">
        <f t="shared" si="1"/>
        <v>3700</v>
      </c>
      <c r="J11"/>
      <c r="K11" s="18"/>
    </row>
    <row r="12" spans="1:11">
      <c r="A12" s="1" t="s">
        <v>172</v>
      </c>
      <c r="B12" s="1" t="s">
        <v>173</v>
      </c>
      <c r="C12" s="16">
        <v>38857</v>
      </c>
      <c r="D12">
        <f t="shared" ca="1" si="0"/>
        <v>5.2</v>
      </c>
      <c r="E12">
        <v>16</v>
      </c>
      <c r="F12">
        <v>55</v>
      </c>
      <c r="G12">
        <f xml:space="preserve"> E12 * '業績標準 (6)'!$D$3+F12*'業績標準 (6)'!$D$4</f>
        <v>13500</v>
      </c>
      <c r="H12">
        <f>IF(G12&lt;'業績標準 (6)'!$C$7,0,LOOKUP(G12,'業績標準 (6)'!$C$7:$C$11,'業績標準 (6)'!$D$7:$D$11))</f>
        <v>8000</v>
      </c>
      <c r="I12">
        <f t="shared" si="1"/>
        <v>21500</v>
      </c>
      <c r="J12"/>
    </row>
    <row r="13" spans="1:11" ht="15.6" customHeight="1">
      <c r="A13" s="1" t="s">
        <v>172</v>
      </c>
      <c r="B13" s="1" t="s">
        <v>174</v>
      </c>
      <c r="C13" s="16">
        <v>39182</v>
      </c>
      <c r="D13">
        <f t="shared" ca="1" si="0"/>
        <v>4.3</v>
      </c>
      <c r="E13">
        <v>18</v>
      </c>
      <c r="F13">
        <v>21</v>
      </c>
      <c r="G13">
        <f xml:space="preserve"> E13 * '業績標準 (6)'!$D$3+F13*'業績標準 (6)'!$D$4</f>
        <v>11100</v>
      </c>
      <c r="H13">
        <f>IF(G13&lt;'業績標準 (6)'!$C$7,0,LOOKUP(G13,'業績標準 (6)'!$C$7:$C$11,'業績標準 (6)'!$D$7:$D$11))</f>
        <v>5000</v>
      </c>
      <c r="I13">
        <f t="shared" si="1"/>
        <v>16100</v>
      </c>
    </row>
    <row r="16" spans="1:11" ht="19.5">
      <c r="A16" s="28" t="s">
        <v>191</v>
      </c>
    </row>
  </sheetData>
  <mergeCells count="1">
    <mergeCell ref="A1:I1"/>
  </mergeCells>
  <phoneticPr fontId="2" type="noConversion"/>
  <conditionalFormatting sqref="B3:B13">
    <cfRule type="expression" dxfId="2" priority="1">
      <formula>$I3&gt;AVERAGE($I$3:$I$13)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C1:D11"/>
  <sheetViews>
    <sheetView workbookViewId="0">
      <selection activeCell="F16" sqref="F16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23</v>
      </c>
      <c r="D2" s="24"/>
    </row>
    <row r="3" spans="3:4">
      <c r="C3" s="2" t="s">
        <v>28</v>
      </c>
      <c r="D3" s="4">
        <v>500</v>
      </c>
    </row>
    <row r="4" spans="3:4" ht="17.25" thickBot="1">
      <c r="C4" s="3" t="s">
        <v>27</v>
      </c>
      <c r="D4" s="5">
        <v>100</v>
      </c>
    </row>
    <row r="5" spans="3:4" ht="17.25" thickBot="1">
      <c r="C5" s="25" t="s">
        <v>24</v>
      </c>
      <c r="D5" s="26"/>
    </row>
    <row r="6" spans="3:4">
      <c r="C6" s="6" t="s">
        <v>13</v>
      </c>
      <c r="D6" s="7" t="s">
        <v>26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J13"/>
  <sheetViews>
    <sheetView topLeftCell="A8" workbookViewId="0">
      <selection activeCell="B18" sqref="B18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0" ht="21.75" thickBo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10" s="13" customFormat="1" ht="33">
      <c r="A2" s="12" t="s">
        <v>3</v>
      </c>
      <c r="B2" s="12" t="s">
        <v>14</v>
      </c>
      <c r="C2" s="12" t="s">
        <v>2</v>
      </c>
      <c r="D2" s="12" t="s">
        <v>4</v>
      </c>
      <c r="E2" s="12" t="s">
        <v>29</v>
      </c>
      <c r="F2" s="12" t="s">
        <v>32</v>
      </c>
      <c r="G2" s="12" t="s">
        <v>15</v>
      </c>
      <c r="H2" s="12" t="s">
        <v>30</v>
      </c>
      <c r="I2" s="12" t="s">
        <v>16</v>
      </c>
    </row>
    <row r="3" spans="1:10">
      <c r="A3" s="1" t="s">
        <v>6</v>
      </c>
      <c r="B3" s="1" t="s">
        <v>8</v>
      </c>
      <c r="C3" s="14"/>
      <c r="D3"/>
      <c r="E3"/>
      <c r="F3"/>
      <c r="G3"/>
      <c r="H3"/>
      <c r="I3"/>
      <c r="J3"/>
    </row>
    <row r="4" spans="1:10">
      <c r="A4" s="1" t="s">
        <v>5</v>
      </c>
      <c r="B4" s="1" t="s">
        <v>7</v>
      </c>
      <c r="C4" s="14"/>
      <c r="D4"/>
      <c r="E4"/>
      <c r="F4"/>
      <c r="G4"/>
      <c r="H4"/>
      <c r="I4"/>
      <c r="J4"/>
    </row>
    <row r="5" spans="1:10">
      <c r="A5" s="1" t="s">
        <v>0</v>
      </c>
      <c r="B5" s="1" t="s">
        <v>18</v>
      </c>
      <c r="C5" s="14"/>
      <c r="D5"/>
      <c r="E5"/>
      <c r="F5"/>
      <c r="G5"/>
      <c r="H5"/>
      <c r="I5"/>
      <c r="J5"/>
    </row>
    <row r="6" spans="1:10">
      <c r="A6" s="1" t="s">
        <v>0</v>
      </c>
      <c r="B6" s="1" t="s">
        <v>19</v>
      </c>
      <c r="C6" s="14"/>
      <c r="D6"/>
      <c r="E6"/>
      <c r="F6"/>
      <c r="G6"/>
      <c r="H6"/>
      <c r="I6"/>
      <c r="J6"/>
    </row>
    <row r="7" spans="1:10">
      <c r="A7" s="1" t="s">
        <v>17</v>
      </c>
      <c r="B7" s="1" t="s">
        <v>20</v>
      </c>
      <c r="C7" s="14"/>
      <c r="D7"/>
      <c r="E7"/>
      <c r="F7"/>
      <c r="G7"/>
      <c r="H7"/>
      <c r="I7"/>
      <c r="J7"/>
    </row>
    <row r="8" spans="1:10">
      <c r="A8" s="1" t="s">
        <v>17</v>
      </c>
      <c r="B8" s="1" t="s">
        <v>21</v>
      </c>
      <c r="C8" s="14"/>
      <c r="D8"/>
      <c r="E8"/>
      <c r="F8"/>
      <c r="G8"/>
      <c r="H8"/>
      <c r="I8"/>
      <c r="J8"/>
    </row>
    <row r="9" spans="1:10">
      <c r="A9" s="1" t="s">
        <v>1</v>
      </c>
      <c r="B9" s="1" t="s">
        <v>11</v>
      </c>
      <c r="C9" s="14"/>
      <c r="D9"/>
      <c r="E9"/>
      <c r="F9"/>
      <c r="G9"/>
      <c r="H9"/>
      <c r="I9"/>
      <c r="J9"/>
    </row>
    <row r="10" spans="1:10">
      <c r="A10" s="1" t="s">
        <v>9</v>
      </c>
      <c r="B10" s="1" t="s">
        <v>12</v>
      </c>
      <c r="C10" s="14"/>
      <c r="D10"/>
      <c r="E10"/>
      <c r="F10"/>
      <c r="G10"/>
      <c r="H10"/>
      <c r="I10"/>
      <c r="J10"/>
    </row>
    <row r="11" spans="1:10">
      <c r="A11" s="1" t="s">
        <v>9</v>
      </c>
      <c r="B11" s="1" t="s">
        <v>10</v>
      </c>
      <c r="C11" s="14"/>
      <c r="D11"/>
      <c r="E11"/>
      <c r="F11"/>
      <c r="G11"/>
      <c r="H11"/>
      <c r="I11"/>
      <c r="J11"/>
    </row>
    <row r="12" spans="1:10">
      <c r="A12" s="1" t="s">
        <v>5</v>
      </c>
      <c r="B12" s="1" t="s">
        <v>22</v>
      </c>
      <c r="C12" s="14"/>
      <c r="D12"/>
      <c r="E12"/>
      <c r="F12"/>
      <c r="G12"/>
      <c r="H12"/>
      <c r="I12"/>
      <c r="J12"/>
    </row>
    <row r="13" spans="1:10" ht="15.6" customHeight="1">
      <c r="A13" s="1" t="s">
        <v>5</v>
      </c>
      <c r="B13" s="1" t="s">
        <v>25</v>
      </c>
      <c r="C13" s="15"/>
      <c r="D13"/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C1:D11"/>
  <sheetViews>
    <sheetView workbookViewId="0">
      <selection activeCell="F16" sqref="F16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33</v>
      </c>
      <c r="D2" s="24"/>
    </row>
    <row r="3" spans="3:4">
      <c r="C3" s="2" t="s">
        <v>34</v>
      </c>
      <c r="D3" s="4">
        <v>500</v>
      </c>
    </row>
    <row r="4" spans="3:4" ht="17.25" thickBot="1">
      <c r="C4" s="3" t="s">
        <v>35</v>
      </c>
      <c r="D4" s="5">
        <v>100</v>
      </c>
    </row>
    <row r="5" spans="3:4" ht="17.25" thickBot="1">
      <c r="C5" s="25" t="s">
        <v>36</v>
      </c>
      <c r="D5" s="26"/>
    </row>
    <row r="6" spans="3:4">
      <c r="C6" s="6" t="s">
        <v>37</v>
      </c>
      <c r="D6" s="7" t="s">
        <v>38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J13"/>
  <sheetViews>
    <sheetView topLeftCell="A2" workbookViewId="0">
      <selection activeCell="D13" sqref="D13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0" ht="21.75" thickBot="1">
      <c r="A1" s="27" t="s">
        <v>39</v>
      </c>
      <c r="B1" s="27"/>
      <c r="C1" s="27"/>
      <c r="D1" s="27"/>
      <c r="E1" s="27"/>
      <c r="F1" s="27"/>
      <c r="G1" s="27"/>
      <c r="H1" s="27"/>
      <c r="I1" s="27"/>
    </row>
    <row r="2" spans="1:10" s="13" customFormat="1" ht="33">
      <c r="A2" s="12" t="s">
        <v>40</v>
      </c>
      <c r="B2" s="12" t="s">
        <v>41</v>
      </c>
      <c r="C2" s="12" t="s">
        <v>42</v>
      </c>
      <c r="D2" s="12" t="s">
        <v>43</v>
      </c>
      <c r="E2" s="12" t="s">
        <v>44</v>
      </c>
      <c r="F2" s="12" t="s">
        <v>45</v>
      </c>
      <c r="G2" s="12" t="s">
        <v>46</v>
      </c>
      <c r="H2" s="12" t="s">
        <v>47</v>
      </c>
      <c r="I2" s="12" t="s">
        <v>48</v>
      </c>
    </row>
    <row r="3" spans="1:10">
      <c r="A3" s="1" t="s">
        <v>49</v>
      </c>
      <c r="B3" s="1" t="s">
        <v>50</v>
      </c>
      <c r="C3" s="16">
        <v>38857</v>
      </c>
      <c r="D3">
        <f ca="1">ROUND((TODAY()-C3)/365,1)</f>
        <v>5.2</v>
      </c>
      <c r="E3">
        <v>16</v>
      </c>
      <c r="F3">
        <v>55</v>
      </c>
      <c r="G3"/>
      <c r="H3"/>
      <c r="I3"/>
      <c r="J3"/>
    </row>
    <row r="4" spans="1:10">
      <c r="A4" s="1" t="s">
        <v>51</v>
      </c>
      <c r="B4" s="1" t="s">
        <v>52</v>
      </c>
      <c r="C4" s="16">
        <v>40041</v>
      </c>
      <c r="D4">
        <f t="shared" ref="D4:D13" ca="1" si="0">ROUND((TODAY()-C4)/365,1)</f>
        <v>2</v>
      </c>
      <c r="E4">
        <v>15</v>
      </c>
      <c r="F4">
        <v>32</v>
      </c>
      <c r="G4"/>
      <c r="H4"/>
      <c r="I4"/>
      <c r="J4"/>
    </row>
    <row r="5" spans="1:10">
      <c r="A5" s="1" t="s">
        <v>53</v>
      </c>
      <c r="B5" s="1" t="s">
        <v>54</v>
      </c>
      <c r="C5" s="16">
        <v>38920</v>
      </c>
      <c r="D5">
        <f t="shared" ca="1" si="0"/>
        <v>5.0999999999999996</v>
      </c>
      <c r="E5">
        <v>7</v>
      </c>
      <c r="F5">
        <v>59</v>
      </c>
      <c r="G5"/>
      <c r="H5"/>
      <c r="I5"/>
      <c r="J5"/>
    </row>
    <row r="6" spans="1:10">
      <c r="A6" s="1" t="s">
        <v>53</v>
      </c>
      <c r="B6" s="1" t="s">
        <v>55</v>
      </c>
      <c r="C6" s="16">
        <v>37509</v>
      </c>
      <c r="D6">
        <f t="shared" ca="1" si="0"/>
        <v>8.9</v>
      </c>
      <c r="E6">
        <v>21</v>
      </c>
      <c r="F6">
        <v>18</v>
      </c>
      <c r="G6"/>
      <c r="H6"/>
      <c r="I6"/>
      <c r="J6"/>
    </row>
    <row r="7" spans="1:10">
      <c r="A7" s="1" t="s">
        <v>51</v>
      </c>
      <c r="B7" s="1" t="s">
        <v>56</v>
      </c>
      <c r="C7" s="16">
        <v>39948</v>
      </c>
      <c r="D7">
        <f t="shared" ca="1" si="0"/>
        <v>2.2000000000000002</v>
      </c>
      <c r="E7">
        <v>23</v>
      </c>
      <c r="F7">
        <v>36</v>
      </c>
      <c r="G7"/>
      <c r="H7"/>
      <c r="I7"/>
      <c r="J7"/>
    </row>
    <row r="8" spans="1:10">
      <c r="A8" s="1" t="s">
        <v>51</v>
      </c>
      <c r="B8" s="1" t="s">
        <v>57</v>
      </c>
      <c r="C8" s="16">
        <v>39239</v>
      </c>
      <c r="D8">
        <f t="shared" ca="1" si="0"/>
        <v>4.2</v>
      </c>
      <c r="E8">
        <v>4</v>
      </c>
      <c r="F8">
        <v>17</v>
      </c>
      <c r="G8"/>
      <c r="H8"/>
      <c r="I8"/>
      <c r="J8"/>
    </row>
    <row r="9" spans="1:10">
      <c r="A9" s="1" t="s">
        <v>58</v>
      </c>
      <c r="B9" s="1" t="s">
        <v>59</v>
      </c>
      <c r="C9" s="16">
        <v>39182</v>
      </c>
      <c r="D9">
        <f t="shared" ca="1" si="0"/>
        <v>4.3</v>
      </c>
      <c r="E9">
        <v>18</v>
      </c>
      <c r="F9">
        <v>21</v>
      </c>
      <c r="G9"/>
      <c r="H9"/>
      <c r="I9"/>
      <c r="J9"/>
    </row>
    <row r="10" spans="1:10">
      <c r="A10" s="1" t="s">
        <v>53</v>
      </c>
      <c r="B10" s="1" t="s">
        <v>60</v>
      </c>
      <c r="C10" s="16">
        <v>38963</v>
      </c>
      <c r="D10">
        <f t="shared" ca="1" si="0"/>
        <v>4.9000000000000004</v>
      </c>
      <c r="E10">
        <v>24</v>
      </c>
      <c r="F10">
        <v>65</v>
      </c>
      <c r="G10"/>
      <c r="H10"/>
      <c r="I10"/>
      <c r="J10"/>
    </row>
    <row r="11" spans="1:10">
      <c r="A11" s="1" t="s">
        <v>53</v>
      </c>
      <c r="B11" s="1" t="s">
        <v>61</v>
      </c>
      <c r="C11" s="16">
        <v>38566</v>
      </c>
      <c r="D11">
        <f t="shared" ca="1" si="0"/>
        <v>6</v>
      </c>
      <c r="E11">
        <v>15</v>
      </c>
      <c r="F11">
        <v>45</v>
      </c>
      <c r="G11"/>
      <c r="H11"/>
      <c r="I11"/>
      <c r="J11"/>
    </row>
    <row r="12" spans="1:10">
      <c r="A12" s="1" t="s">
        <v>51</v>
      </c>
      <c r="B12" s="1" t="s">
        <v>62</v>
      </c>
      <c r="C12" s="16">
        <v>39659</v>
      </c>
      <c r="D12">
        <f t="shared" ca="1" si="0"/>
        <v>3</v>
      </c>
      <c r="E12">
        <v>7</v>
      </c>
      <c r="F12">
        <v>14</v>
      </c>
      <c r="G12"/>
      <c r="H12"/>
      <c r="I12"/>
      <c r="J12"/>
    </row>
    <row r="13" spans="1:10" ht="15.6" customHeight="1">
      <c r="A13" s="1" t="s">
        <v>51</v>
      </c>
      <c r="B13" s="1" t="s">
        <v>63</v>
      </c>
      <c r="C13" s="17">
        <v>40000</v>
      </c>
      <c r="D13">
        <f t="shared" ca="1" si="0"/>
        <v>2.1</v>
      </c>
      <c r="E13" s="1">
        <v>17</v>
      </c>
      <c r="F13" s="1">
        <v>27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C1:D11"/>
  <sheetViews>
    <sheetView workbookViewId="0">
      <selection activeCell="F16" sqref="F16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23</v>
      </c>
      <c r="D2" s="24"/>
    </row>
    <row r="3" spans="3:4">
      <c r="C3" s="2" t="s">
        <v>28</v>
      </c>
      <c r="D3" s="4">
        <v>500</v>
      </c>
    </row>
    <row r="4" spans="3:4" ht="17.25" thickBot="1">
      <c r="C4" s="3" t="s">
        <v>27</v>
      </c>
      <c r="D4" s="5">
        <v>100</v>
      </c>
    </row>
    <row r="5" spans="3:4" ht="17.25" thickBot="1">
      <c r="C5" s="25" t="s">
        <v>24</v>
      </c>
      <c r="D5" s="26"/>
    </row>
    <row r="6" spans="3:4">
      <c r="C6" s="6" t="s">
        <v>13</v>
      </c>
      <c r="D6" s="7" t="s">
        <v>26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J13"/>
  <sheetViews>
    <sheetView topLeftCell="A25" workbookViewId="0">
      <selection activeCell="C8" sqref="C8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0" ht="21.75" thickBot="1">
      <c r="A1" s="27" t="s">
        <v>64</v>
      </c>
      <c r="B1" s="27"/>
      <c r="C1" s="27"/>
      <c r="D1" s="27"/>
      <c r="E1" s="27"/>
      <c r="F1" s="27"/>
      <c r="G1" s="27"/>
      <c r="H1" s="27"/>
      <c r="I1" s="27"/>
    </row>
    <row r="2" spans="1:10" s="13" customFormat="1" ht="33">
      <c r="A2" s="12" t="s">
        <v>65</v>
      </c>
      <c r="B2" s="12" t="s">
        <v>66</v>
      </c>
      <c r="C2" s="12" t="s">
        <v>67</v>
      </c>
      <c r="D2" s="12" t="s">
        <v>68</v>
      </c>
      <c r="E2" s="12" t="s">
        <v>70</v>
      </c>
      <c r="F2" s="12" t="s">
        <v>71</v>
      </c>
      <c r="G2" s="12" t="s">
        <v>73</v>
      </c>
      <c r="H2" s="12" t="s">
        <v>74</v>
      </c>
      <c r="I2" s="12" t="s">
        <v>75</v>
      </c>
    </row>
    <row r="3" spans="1:10">
      <c r="A3" s="1" t="s">
        <v>76</v>
      </c>
      <c r="B3" s="1" t="s">
        <v>77</v>
      </c>
      <c r="C3" s="16">
        <v>38857</v>
      </c>
      <c r="D3">
        <f ca="1">ROUND((TODAY()-C3)/365,1)</f>
        <v>5.2</v>
      </c>
      <c r="E3">
        <v>16</v>
      </c>
      <c r="F3">
        <v>55</v>
      </c>
      <c r="G3">
        <f xml:space="preserve"> E3 * '業績標準 (3)'!$D$3+F3*'業績標準 (3)'!$D$4</f>
        <v>13500</v>
      </c>
      <c r="H3"/>
      <c r="I3"/>
      <c r="J3"/>
    </row>
    <row r="4" spans="1:10">
      <c r="A4" s="1" t="s">
        <v>78</v>
      </c>
      <c r="B4" s="1" t="s">
        <v>79</v>
      </c>
      <c r="C4" s="16">
        <v>40041</v>
      </c>
      <c r="D4">
        <f t="shared" ref="D4:D13" ca="1" si="0">ROUND((TODAY()-C4)/365,1)</f>
        <v>2</v>
      </c>
      <c r="E4">
        <v>15</v>
      </c>
      <c r="F4">
        <v>32</v>
      </c>
      <c r="G4">
        <f xml:space="preserve"> E4 * '業績標準 (3)'!$D$3+F4*'業績標準 (3)'!$D$4</f>
        <v>10700</v>
      </c>
      <c r="H4"/>
      <c r="I4"/>
      <c r="J4"/>
    </row>
    <row r="5" spans="1:10">
      <c r="A5" s="1" t="s">
        <v>80</v>
      </c>
      <c r="B5" s="1" t="s">
        <v>81</v>
      </c>
      <c r="C5" s="16">
        <v>38920</v>
      </c>
      <c r="D5">
        <f t="shared" ca="1" si="0"/>
        <v>5.0999999999999996</v>
      </c>
      <c r="E5">
        <v>7</v>
      </c>
      <c r="F5">
        <v>59</v>
      </c>
      <c r="G5">
        <f xml:space="preserve"> E5 * '業績標準 (3)'!$D$3+F5*'業績標準 (3)'!$D$4</f>
        <v>9400</v>
      </c>
      <c r="H5"/>
      <c r="I5"/>
      <c r="J5"/>
    </row>
    <row r="6" spans="1:10">
      <c r="A6" s="1" t="s">
        <v>80</v>
      </c>
      <c r="B6" s="1" t="s">
        <v>82</v>
      </c>
      <c r="C6" s="16">
        <v>37509</v>
      </c>
      <c r="D6">
        <f t="shared" ca="1" si="0"/>
        <v>8.9</v>
      </c>
      <c r="E6">
        <v>21</v>
      </c>
      <c r="F6">
        <v>18</v>
      </c>
      <c r="G6">
        <f xml:space="preserve"> E6 * '業績標準 (3)'!$D$3+F6*'業績標準 (3)'!$D$4</f>
        <v>12300</v>
      </c>
      <c r="H6"/>
      <c r="I6"/>
      <c r="J6"/>
    </row>
    <row r="7" spans="1:10">
      <c r="A7" s="1" t="s">
        <v>78</v>
      </c>
      <c r="B7" s="1" t="s">
        <v>83</v>
      </c>
      <c r="C7" s="16">
        <v>39948</v>
      </c>
      <c r="D7">
        <f t="shared" ca="1" si="0"/>
        <v>2.2000000000000002</v>
      </c>
      <c r="E7">
        <v>23</v>
      </c>
      <c r="F7">
        <v>36</v>
      </c>
      <c r="G7">
        <f xml:space="preserve"> E7 * '業績標準 (3)'!$D$3+F7*'業績標準 (3)'!$D$4</f>
        <v>15100</v>
      </c>
      <c r="H7"/>
      <c r="I7"/>
      <c r="J7"/>
    </row>
    <row r="8" spans="1:10">
      <c r="A8" s="1" t="s">
        <v>78</v>
      </c>
      <c r="B8" s="1" t="s">
        <v>84</v>
      </c>
      <c r="C8" s="16">
        <v>39239</v>
      </c>
      <c r="D8">
        <f t="shared" ca="1" si="0"/>
        <v>4.2</v>
      </c>
      <c r="E8">
        <v>4</v>
      </c>
      <c r="F8">
        <v>17</v>
      </c>
      <c r="G8">
        <f xml:space="preserve"> E8 * '業績標準 (3)'!$D$3+F8*'業績標準 (3)'!$D$4</f>
        <v>3700</v>
      </c>
      <c r="H8"/>
      <c r="I8"/>
      <c r="J8"/>
    </row>
    <row r="9" spans="1:10">
      <c r="A9" s="1" t="s">
        <v>76</v>
      </c>
      <c r="B9" s="1" t="s">
        <v>85</v>
      </c>
      <c r="C9" s="16">
        <v>39182</v>
      </c>
      <c r="D9">
        <f t="shared" ca="1" si="0"/>
        <v>4.3</v>
      </c>
      <c r="E9">
        <v>18</v>
      </c>
      <c r="F9">
        <v>21</v>
      </c>
      <c r="G9">
        <f xml:space="preserve"> E9 * '業績標準 (3)'!$D$3+F9*'業績標準 (3)'!$D$4</f>
        <v>11100</v>
      </c>
      <c r="H9"/>
      <c r="I9"/>
      <c r="J9"/>
    </row>
    <row r="10" spans="1:10">
      <c r="A10" s="1" t="s">
        <v>80</v>
      </c>
      <c r="B10" s="1" t="s">
        <v>87</v>
      </c>
      <c r="C10" s="16">
        <v>38963</v>
      </c>
      <c r="D10">
        <f t="shared" ca="1" si="0"/>
        <v>4.9000000000000004</v>
      </c>
      <c r="E10">
        <v>24</v>
      </c>
      <c r="F10">
        <v>65</v>
      </c>
      <c r="G10">
        <f xml:space="preserve"> E10 * '業績標準 (3)'!$D$3+F10*'業績標準 (3)'!$D$4</f>
        <v>18500</v>
      </c>
      <c r="H10"/>
      <c r="I10"/>
      <c r="J10"/>
    </row>
    <row r="11" spans="1:10">
      <c r="A11" s="1" t="s">
        <v>80</v>
      </c>
      <c r="B11" s="1" t="s">
        <v>88</v>
      </c>
      <c r="C11" s="16">
        <v>38566</v>
      </c>
      <c r="D11">
        <f t="shared" ca="1" si="0"/>
        <v>6</v>
      </c>
      <c r="E11">
        <v>15</v>
      </c>
      <c r="F11">
        <v>45</v>
      </c>
      <c r="G11">
        <f xml:space="preserve"> E11 * '業績標準 (3)'!$D$3+F11*'業績標準 (3)'!$D$4</f>
        <v>12000</v>
      </c>
      <c r="H11"/>
      <c r="I11"/>
      <c r="J11"/>
    </row>
    <row r="12" spans="1:10">
      <c r="A12" s="1" t="s">
        <v>78</v>
      </c>
      <c r="B12" s="1" t="s">
        <v>89</v>
      </c>
      <c r="C12" s="16">
        <v>39659</v>
      </c>
      <c r="D12">
        <f t="shared" ca="1" si="0"/>
        <v>3</v>
      </c>
      <c r="E12">
        <v>7</v>
      </c>
      <c r="F12">
        <v>14</v>
      </c>
      <c r="G12">
        <f xml:space="preserve"> E12 * '業績標準 (3)'!$D$3+F12*'業績標準 (3)'!$D$4</f>
        <v>4900</v>
      </c>
      <c r="H12"/>
      <c r="I12"/>
      <c r="J12"/>
    </row>
    <row r="13" spans="1:10" ht="15.6" customHeight="1">
      <c r="A13" s="1" t="s">
        <v>78</v>
      </c>
      <c r="B13" s="1" t="s">
        <v>90</v>
      </c>
      <c r="C13" s="17">
        <v>40000</v>
      </c>
      <c r="D13">
        <f t="shared" ca="1" si="0"/>
        <v>2.1</v>
      </c>
      <c r="E13" s="1">
        <v>17</v>
      </c>
      <c r="F13" s="1">
        <v>27</v>
      </c>
      <c r="G13">
        <f xml:space="preserve"> E13 * '業績標準 (3)'!$D$3+F13*'業績標準 (3)'!$D$4</f>
        <v>11200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C1:D11"/>
  <sheetViews>
    <sheetView workbookViewId="0">
      <selection activeCell="I3" sqref="I3"/>
    </sheetView>
  </sheetViews>
  <sheetFormatPr defaultRowHeight="16.5"/>
  <cols>
    <col min="2" max="2" width="6.5" customWidth="1"/>
    <col min="3" max="3" width="12.5" customWidth="1"/>
    <col min="4" max="4" width="10.375" customWidth="1"/>
  </cols>
  <sheetData>
    <row r="1" spans="3:4" ht="17.25" thickBot="1"/>
    <row r="2" spans="3:4" ht="17.25" thickBot="1">
      <c r="C2" s="23" t="s">
        <v>91</v>
      </c>
      <c r="D2" s="24"/>
    </row>
    <row r="3" spans="3:4">
      <c r="C3" s="2" t="s">
        <v>92</v>
      </c>
      <c r="D3" s="4">
        <v>500</v>
      </c>
    </row>
    <row r="4" spans="3:4" ht="17.25" thickBot="1">
      <c r="C4" s="3" t="s">
        <v>93</v>
      </c>
      <c r="D4" s="5">
        <v>100</v>
      </c>
    </row>
    <row r="5" spans="3:4" ht="17.25" thickBot="1">
      <c r="C5" s="25" t="s">
        <v>94</v>
      </c>
      <c r="D5" s="26"/>
    </row>
    <row r="6" spans="3:4">
      <c r="C6" s="6" t="s">
        <v>95</v>
      </c>
      <c r="D6" s="7" t="s">
        <v>96</v>
      </c>
    </row>
    <row r="7" spans="3:4">
      <c r="C7" s="8">
        <v>5000</v>
      </c>
      <c r="D7" s="9">
        <v>3500</v>
      </c>
    </row>
    <row r="8" spans="3:4">
      <c r="C8" s="8">
        <v>8000</v>
      </c>
      <c r="D8" s="9">
        <v>5000</v>
      </c>
    </row>
    <row r="9" spans="3:4">
      <c r="C9" s="8">
        <v>12000</v>
      </c>
      <c r="D9" s="9">
        <v>8000</v>
      </c>
    </row>
    <row r="10" spans="3:4">
      <c r="C10" s="8">
        <v>20000</v>
      </c>
      <c r="D10" s="9">
        <v>13000</v>
      </c>
    </row>
    <row r="11" spans="3:4" ht="17.25" thickBot="1">
      <c r="C11" s="10">
        <v>50000</v>
      </c>
      <c r="D11" s="11">
        <v>25000</v>
      </c>
    </row>
  </sheetData>
  <mergeCells count="2">
    <mergeCell ref="C2:D2"/>
    <mergeCell ref="C5:D5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K13"/>
  <sheetViews>
    <sheetView topLeftCell="A2" workbookViewId="0">
      <selection activeCell="I3" sqref="I3"/>
    </sheetView>
  </sheetViews>
  <sheetFormatPr defaultColWidth="8.875" defaultRowHeight="16.5"/>
  <cols>
    <col min="1" max="1" width="6.75" style="1" customWidth="1"/>
    <col min="2" max="2" width="8.375" style="1" bestFit="1" customWidth="1"/>
    <col min="3" max="3" width="10.625" style="1" bestFit="1" customWidth="1"/>
    <col min="4" max="4" width="6.5" style="1" bestFit="1" customWidth="1"/>
    <col min="5" max="6" width="11" style="1" bestFit="1" customWidth="1"/>
    <col min="7" max="7" width="11" style="1" customWidth="1"/>
    <col min="8" max="8" width="11" style="1" bestFit="1" customWidth="1"/>
    <col min="9" max="9" width="10.125" style="1" customWidth="1"/>
    <col min="10" max="10" width="8.25" style="1" customWidth="1"/>
    <col min="11" max="11" width="6.5" style="1" bestFit="1" customWidth="1"/>
    <col min="12" max="16384" width="8.875" style="1"/>
  </cols>
  <sheetData>
    <row r="1" spans="1:11" ht="21.75" thickBot="1">
      <c r="A1" s="27" t="s">
        <v>97</v>
      </c>
      <c r="B1" s="27"/>
      <c r="C1" s="27"/>
      <c r="D1" s="27"/>
      <c r="E1" s="27"/>
      <c r="F1" s="27"/>
      <c r="G1" s="27"/>
      <c r="H1" s="27"/>
      <c r="I1" s="27"/>
    </row>
    <row r="2" spans="1:11" s="13" customFormat="1" ht="33">
      <c r="A2" s="12" t="s">
        <v>98</v>
      </c>
      <c r="B2" s="12" t="s">
        <v>99</v>
      </c>
      <c r="C2" s="12" t="s">
        <v>100</v>
      </c>
      <c r="D2" s="12" t="s">
        <v>101</v>
      </c>
      <c r="E2" s="12" t="s">
        <v>102</v>
      </c>
      <c r="F2" s="12" t="s">
        <v>103</v>
      </c>
      <c r="G2" s="12" t="s">
        <v>104</v>
      </c>
      <c r="H2" s="12" t="s">
        <v>105</v>
      </c>
      <c r="I2" s="12" t="s">
        <v>106</v>
      </c>
    </row>
    <row r="3" spans="1:11">
      <c r="A3" s="1" t="s">
        <v>107</v>
      </c>
      <c r="B3" s="1" t="s">
        <v>108</v>
      </c>
      <c r="C3" s="16">
        <v>38857</v>
      </c>
      <c r="D3">
        <f ca="1">ROUND((TODAY()-C3)/365,1)</f>
        <v>5.2</v>
      </c>
      <c r="E3">
        <v>16</v>
      </c>
      <c r="F3">
        <v>55</v>
      </c>
      <c r="G3">
        <f xml:space="preserve"> E3 * '業績標準 (4)'!$D$3+F3*'業績標準 (4)'!$D$4</f>
        <v>13500</v>
      </c>
      <c r="H3">
        <f>IF(G3&lt;'業績標準 (4)'!$C$7,0,LOOKUP(G3,'業績標準 (4)'!$C$7:$C$11,'業績標準 (4)'!$D$7:$D$11))</f>
        <v>8000</v>
      </c>
      <c r="I3">
        <f>G3+H3</f>
        <v>21500</v>
      </c>
      <c r="J3"/>
    </row>
    <row r="4" spans="1:11">
      <c r="A4" s="1" t="s">
        <v>109</v>
      </c>
      <c r="B4" s="1" t="s">
        <v>110</v>
      </c>
      <c r="C4" s="16">
        <v>40041</v>
      </c>
      <c r="D4">
        <f t="shared" ref="D4:D13" ca="1" si="0">ROUND((TODAY()-C4)/365,1)</f>
        <v>2</v>
      </c>
      <c r="E4">
        <v>15</v>
      </c>
      <c r="F4">
        <v>32</v>
      </c>
      <c r="G4">
        <f xml:space="preserve"> E4 * '業績標準 (4)'!$D$3+F4*'業績標準 (4)'!$D$4</f>
        <v>10700</v>
      </c>
      <c r="H4">
        <f>IF(G4&lt;'業績標準 (4)'!$C$7,0,LOOKUP(G4,'業績標準 (4)'!$C$7:$C$11,'業績標準 (4)'!$D$7:$D$11))</f>
        <v>5000</v>
      </c>
      <c r="I4">
        <f t="shared" ref="I4:I13" si="1">G4+H4</f>
        <v>15700</v>
      </c>
      <c r="J4"/>
    </row>
    <row r="5" spans="1:11">
      <c r="A5" s="1" t="s">
        <v>111</v>
      </c>
      <c r="B5" s="1" t="s">
        <v>112</v>
      </c>
      <c r="C5" s="16">
        <v>38920</v>
      </c>
      <c r="D5">
        <f t="shared" ca="1" si="0"/>
        <v>5.0999999999999996</v>
      </c>
      <c r="E5">
        <v>7</v>
      </c>
      <c r="F5">
        <v>59</v>
      </c>
      <c r="G5">
        <f xml:space="preserve"> E5 * '業績標準 (4)'!$D$3+F5*'業績標準 (4)'!$D$4</f>
        <v>9400</v>
      </c>
      <c r="H5">
        <f>IF(G5&lt;'業績標準 (4)'!$C$7,0,LOOKUP(G5,'業績標準 (4)'!$C$7:$C$11,'業績標準 (4)'!$D$7:$D$11))</f>
        <v>5000</v>
      </c>
      <c r="I5">
        <f t="shared" si="1"/>
        <v>14400</v>
      </c>
      <c r="J5"/>
    </row>
    <row r="6" spans="1:11">
      <c r="A6" s="1" t="s">
        <v>111</v>
      </c>
      <c r="B6" s="1" t="s">
        <v>113</v>
      </c>
      <c r="C6" s="16">
        <v>37509</v>
      </c>
      <c r="D6">
        <f t="shared" ca="1" si="0"/>
        <v>8.9</v>
      </c>
      <c r="E6">
        <v>21</v>
      </c>
      <c r="F6">
        <v>18</v>
      </c>
      <c r="G6">
        <f xml:space="preserve"> E6 * '業績標準 (4)'!$D$3+F6*'業績標準 (4)'!$D$4</f>
        <v>12300</v>
      </c>
      <c r="H6">
        <f>IF(G6&lt;'業績標準 (4)'!$C$7,0,LOOKUP(G6,'業績標準 (4)'!$C$7:$C$11,'業績標準 (4)'!$D$7:$D$11))</f>
        <v>8000</v>
      </c>
      <c r="I6">
        <f t="shared" si="1"/>
        <v>20300</v>
      </c>
      <c r="J6"/>
    </row>
    <row r="7" spans="1:11">
      <c r="A7" s="1" t="s">
        <v>114</v>
      </c>
      <c r="B7" s="1" t="s">
        <v>115</v>
      </c>
      <c r="C7" s="16">
        <v>39948</v>
      </c>
      <c r="D7">
        <f t="shared" ca="1" si="0"/>
        <v>2.2000000000000002</v>
      </c>
      <c r="E7">
        <v>23</v>
      </c>
      <c r="F7">
        <v>36</v>
      </c>
      <c r="G7">
        <f xml:space="preserve"> E7 * '業績標準 (4)'!$D$3+F7*'業績標準 (4)'!$D$4</f>
        <v>15100</v>
      </c>
      <c r="H7">
        <f>IF(G7&lt;'業績標準 (4)'!$C$7,0,LOOKUP(G7,'業績標準 (4)'!$C$7:$C$11,'業績標準 (4)'!$D$7:$D$11))</f>
        <v>8000</v>
      </c>
      <c r="I7">
        <f t="shared" si="1"/>
        <v>23100</v>
      </c>
      <c r="J7"/>
    </row>
    <row r="8" spans="1:11">
      <c r="A8" s="1" t="s">
        <v>114</v>
      </c>
      <c r="B8" s="1" t="s">
        <v>116</v>
      </c>
      <c r="C8" s="16">
        <v>39239</v>
      </c>
      <c r="D8">
        <f t="shared" ca="1" si="0"/>
        <v>4.2</v>
      </c>
      <c r="E8">
        <v>4</v>
      </c>
      <c r="F8">
        <v>17</v>
      </c>
      <c r="G8">
        <f xml:space="preserve"> E8 * '業績標準 (4)'!$D$3+F8*'業績標準 (4)'!$D$4</f>
        <v>3700</v>
      </c>
      <c r="H8">
        <f>IF(G8&lt;'業績標準 (4)'!$C$7,0,LOOKUP(G8,'業績標準 (4)'!$C$7:$C$11,'業績標準 (4)'!$D$7:$D$11))</f>
        <v>0</v>
      </c>
      <c r="I8">
        <f t="shared" si="1"/>
        <v>3700</v>
      </c>
      <c r="J8"/>
    </row>
    <row r="9" spans="1:11">
      <c r="A9" s="1" t="s">
        <v>117</v>
      </c>
      <c r="B9" s="1" t="s">
        <v>118</v>
      </c>
      <c r="C9" s="16">
        <v>39182</v>
      </c>
      <c r="D9">
        <f t="shared" ca="1" si="0"/>
        <v>4.3</v>
      </c>
      <c r="E9">
        <v>18</v>
      </c>
      <c r="F9">
        <v>21</v>
      </c>
      <c r="G9">
        <f xml:space="preserve"> E9 * '業績標準 (4)'!$D$3+F9*'業績標準 (4)'!$D$4</f>
        <v>11100</v>
      </c>
      <c r="H9">
        <f>IF(G9&lt;'業績標準 (4)'!$C$7,0,LOOKUP(G9,'業績標準 (4)'!$C$7:$C$11,'業績標準 (4)'!$D$7:$D$11))</f>
        <v>5000</v>
      </c>
      <c r="I9">
        <f t="shared" si="1"/>
        <v>16100</v>
      </c>
      <c r="J9"/>
    </row>
    <row r="10" spans="1:11">
      <c r="A10" s="1" t="s">
        <v>111</v>
      </c>
      <c r="B10" s="1" t="s">
        <v>119</v>
      </c>
      <c r="C10" s="16">
        <v>38963</v>
      </c>
      <c r="D10">
        <f t="shared" ca="1" si="0"/>
        <v>4.9000000000000004</v>
      </c>
      <c r="E10">
        <v>24</v>
      </c>
      <c r="F10">
        <v>65</v>
      </c>
      <c r="G10">
        <f xml:space="preserve"> E10 * '業績標準 (4)'!$D$3+F10*'業績標準 (4)'!$D$4</f>
        <v>18500</v>
      </c>
      <c r="H10">
        <f>IF(G10&lt;'業績標準 (4)'!$C$7,0,LOOKUP(G10,'業績標準 (4)'!$C$7:$C$11,'業績標準 (4)'!$D$7:$D$11))</f>
        <v>8000</v>
      </c>
      <c r="I10">
        <f t="shared" si="1"/>
        <v>26500</v>
      </c>
      <c r="J10"/>
    </row>
    <row r="11" spans="1:11">
      <c r="A11" s="1" t="s">
        <v>111</v>
      </c>
      <c r="B11" s="1" t="s">
        <v>120</v>
      </c>
      <c r="C11" s="16">
        <v>38566</v>
      </c>
      <c r="D11">
        <f t="shared" ca="1" si="0"/>
        <v>6</v>
      </c>
      <c r="E11">
        <v>15</v>
      </c>
      <c r="F11">
        <v>45</v>
      </c>
      <c r="G11">
        <f xml:space="preserve"> E11 * '業績標準 (4)'!$D$3+F11*'業績標準 (4)'!$D$4</f>
        <v>12000</v>
      </c>
      <c r="H11">
        <f>IF(G11&lt;'業績標準 (4)'!$C$7,0,LOOKUP(G11,'業績標準 (4)'!$C$7:$C$11,'業績標準 (4)'!$D$7:$D$11))</f>
        <v>8000</v>
      </c>
      <c r="I11">
        <f t="shared" si="1"/>
        <v>20000</v>
      </c>
      <c r="J11"/>
      <c r="K11" s="18"/>
    </row>
    <row r="12" spans="1:11">
      <c r="A12" s="1" t="s">
        <v>114</v>
      </c>
      <c r="B12" s="1" t="s">
        <v>121</v>
      </c>
      <c r="C12" s="16">
        <v>39659</v>
      </c>
      <c r="D12">
        <f t="shared" ca="1" si="0"/>
        <v>3</v>
      </c>
      <c r="E12">
        <v>7</v>
      </c>
      <c r="F12">
        <v>14</v>
      </c>
      <c r="G12">
        <f xml:space="preserve"> E12 * '業績標準 (4)'!$D$3+F12*'業績標準 (4)'!$D$4</f>
        <v>4900</v>
      </c>
      <c r="H12">
        <f>IF(G12&lt;'業績標準 (4)'!$C$7,0,LOOKUP(G12,'業績標準 (4)'!$C$7:$C$11,'業績標準 (4)'!$D$7:$D$11))</f>
        <v>0</v>
      </c>
      <c r="I12">
        <f t="shared" si="1"/>
        <v>4900</v>
      </c>
      <c r="J12"/>
    </row>
    <row r="13" spans="1:11" ht="15.6" customHeight="1">
      <c r="A13" s="1" t="s">
        <v>114</v>
      </c>
      <c r="B13" s="1" t="s">
        <v>122</v>
      </c>
      <c r="C13" s="17">
        <v>40000</v>
      </c>
      <c r="D13">
        <f t="shared" ca="1" si="0"/>
        <v>2.1</v>
      </c>
      <c r="E13" s="1">
        <v>17</v>
      </c>
      <c r="F13" s="1">
        <v>27</v>
      </c>
      <c r="G13">
        <f xml:space="preserve"> E13 * '業績標準 (4)'!$D$3+F13*'業績標準 (4)'!$D$4</f>
        <v>11200</v>
      </c>
      <c r="H13">
        <f>IF(G13&lt;'業績標準 (4)'!$C$7,0,LOOKUP(G13,'業績標準 (4)'!$C$7:$C$11,'業績標準 (4)'!$D$7:$D$11))</f>
        <v>5000</v>
      </c>
      <c r="I13">
        <f t="shared" si="1"/>
        <v>16200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本章提要</vt:lpstr>
      <vt:lpstr>業績標準</vt:lpstr>
      <vt:lpstr>計算獎金</vt:lpstr>
      <vt:lpstr>業績標準 (2)</vt:lpstr>
      <vt:lpstr>計算獎金 (2)</vt:lpstr>
      <vt:lpstr>業績標準 (3)</vt:lpstr>
      <vt:lpstr>計算獎金 (3)</vt:lpstr>
      <vt:lpstr>業績標準 (4)</vt:lpstr>
      <vt:lpstr>計算獎金 (4)</vt:lpstr>
      <vt:lpstr>業績標準 (5)</vt:lpstr>
      <vt:lpstr>計算獎金 (5)</vt:lpstr>
      <vt:lpstr>業績標準 (6)</vt:lpstr>
      <vt:lpstr>計算獎金 (6)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User</cp:lastModifiedBy>
  <cp:lastPrinted>2001-07-13T02:37:04Z</cp:lastPrinted>
  <dcterms:created xsi:type="dcterms:W3CDTF">2001-07-09T03:28:53Z</dcterms:created>
  <dcterms:modified xsi:type="dcterms:W3CDTF">2011-08-10T14:45:30Z</dcterms:modified>
</cp:coreProperties>
</file>