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1760" windowHeight="3480" tabRatio="696"/>
  </bookViews>
  <sheets>
    <sheet name="本章提要" sheetId="8" r:id="rId1"/>
    <sheet name="獎金標準" sheetId="1" r:id="rId2"/>
    <sheet name="獎金計算" sheetId="2" r:id="rId3"/>
    <sheet name="獎金標準 (2)" sheetId="3" r:id="rId4"/>
    <sheet name="獎金計算 (2)" sheetId="4" r:id="rId5"/>
    <sheet name="獎金標準 (3)" sheetId="5" r:id="rId6"/>
    <sheet name="獎金計算 (3)" sheetId="6" r:id="rId7"/>
  </sheets>
  <externalReferences>
    <externalReference r:id="rId8"/>
  </externalReferences>
  <definedNames>
    <definedName name="查表範圍">'獎金標準 (2)'!$B$4:$F$6</definedName>
    <definedName name="業績查表區" localSheetId="0">#REF!</definedName>
    <definedName name="業績查表區">#REF!</definedName>
  </definedNames>
  <calcPr calcId="144525"/>
</workbook>
</file>

<file path=xl/calcChain.xml><?xml version="1.0" encoding="utf-8"?>
<calcChain xmlns="http://schemas.openxmlformats.org/spreadsheetml/2006/main">
  <c r="D30" i="6" l="1"/>
  <c r="F30" i="6" s="1"/>
  <c r="D29" i="6"/>
  <c r="F29" i="6" s="1"/>
  <c r="D28" i="6"/>
  <c r="F28" i="6" s="1"/>
  <c r="D27" i="6"/>
  <c r="F27" i="6" s="1"/>
  <c r="D26" i="6"/>
  <c r="F26" i="6" s="1"/>
  <c r="D25" i="6"/>
  <c r="F25" i="6" s="1"/>
  <c r="D24" i="6"/>
  <c r="F24" i="6" s="1"/>
  <c r="D23" i="6"/>
  <c r="F23" i="6" s="1"/>
  <c r="D22" i="6"/>
  <c r="F22" i="6" s="1"/>
  <c r="D21" i="6"/>
  <c r="F21" i="6" s="1"/>
  <c r="D20" i="6"/>
  <c r="F20" i="6" s="1"/>
  <c r="D19" i="6"/>
  <c r="F19" i="6" s="1"/>
  <c r="D18" i="6"/>
  <c r="F18" i="6" s="1"/>
  <c r="D17" i="6"/>
  <c r="F17" i="6" s="1"/>
  <c r="D16" i="6"/>
  <c r="F16" i="6" s="1"/>
  <c r="D15" i="6"/>
  <c r="F15" i="6" s="1"/>
  <c r="D14" i="6"/>
  <c r="F14" i="6" s="1"/>
  <c r="D13" i="6"/>
  <c r="F13" i="6" s="1"/>
  <c r="D12" i="6"/>
  <c r="F12" i="6" s="1"/>
  <c r="D11" i="6"/>
  <c r="F11" i="6" s="1"/>
  <c r="D10" i="6"/>
  <c r="F10" i="6" s="1"/>
  <c r="D9" i="6"/>
  <c r="F9" i="6" s="1"/>
  <c r="D8" i="6"/>
  <c r="F8" i="6" s="1"/>
  <c r="D7" i="6"/>
  <c r="F7" i="6" s="1"/>
  <c r="D6" i="6"/>
  <c r="F6" i="6" s="1"/>
  <c r="D5" i="6"/>
  <c r="F5" i="6" s="1"/>
  <c r="D4" i="6"/>
  <c r="F4" i="6" s="1"/>
  <c r="D3" i="6"/>
  <c r="F3" i="6" s="1"/>
  <c r="C6" i="5"/>
  <c r="D6" i="5" s="1"/>
  <c r="E6" i="5" s="1"/>
  <c r="F6" i="5" s="1"/>
  <c r="C30" i="4"/>
  <c r="C29" i="4"/>
  <c r="C28" i="4"/>
  <c r="C27" i="4"/>
  <c r="C26" i="4"/>
  <c r="C25" i="4"/>
  <c r="C24" i="4"/>
  <c r="C23" i="4"/>
  <c r="C22" i="4"/>
  <c r="D21" i="4"/>
  <c r="C21" i="4"/>
  <c r="C20" i="4"/>
  <c r="C19" i="4"/>
  <c r="C18" i="4"/>
  <c r="C17" i="4"/>
  <c r="C16" i="4"/>
  <c r="C15" i="4"/>
  <c r="C14" i="4"/>
  <c r="C13" i="4"/>
  <c r="C12" i="4"/>
  <c r="C11" i="4"/>
  <c r="D10" i="4"/>
  <c r="E10" i="4" s="1"/>
  <c r="C10" i="4"/>
  <c r="D9" i="4"/>
  <c r="C9" i="4"/>
  <c r="C8" i="4"/>
  <c r="C7" i="4"/>
  <c r="C6" i="4"/>
  <c r="C5" i="4"/>
  <c r="D4" i="4"/>
  <c r="C4" i="4"/>
  <c r="C3" i="4"/>
  <c r="D6" i="3"/>
  <c r="D30" i="4" s="1"/>
  <c r="C6" i="3"/>
  <c r="D14" i="4" s="1"/>
  <c r="E14" i="4" s="1"/>
  <c r="E30" i="4" l="1"/>
  <c r="E4" i="4"/>
  <c r="E21" i="4"/>
  <c r="E3" i="6"/>
  <c r="G3" i="6" s="1"/>
  <c r="E4" i="6"/>
  <c r="G4" i="6" s="1"/>
  <c r="E5" i="6"/>
  <c r="G5" i="6" s="1"/>
  <c r="E6" i="6"/>
  <c r="G6" i="6" s="1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9" i="4"/>
  <c r="D13" i="4"/>
  <c r="E13" i="4" s="1"/>
  <c r="D17" i="4"/>
  <c r="E17" i="4" s="1"/>
  <c r="D8" i="4"/>
  <c r="E8" i="4" s="1"/>
  <c r="D12" i="4"/>
  <c r="E12" i="4" s="1"/>
  <c r="D16" i="4"/>
  <c r="E16" i="4" s="1"/>
  <c r="D24" i="4"/>
  <c r="E24" i="4" s="1"/>
  <c r="D28" i="4"/>
  <c r="E28" i="4" s="1"/>
  <c r="D23" i="4"/>
  <c r="E23" i="4" s="1"/>
  <c r="D27" i="4"/>
  <c r="E27" i="4" s="1"/>
  <c r="E6" i="3"/>
  <c r="D6" i="4"/>
  <c r="E6" i="4" s="1"/>
  <c r="D26" i="4" l="1"/>
  <c r="E26" i="4" s="1"/>
  <c r="D18" i="4"/>
  <c r="E18" i="4" s="1"/>
  <c r="D19" i="4"/>
  <c r="E19" i="4" s="1"/>
  <c r="D15" i="4"/>
  <c r="E15" i="4" s="1"/>
  <c r="D7" i="4"/>
  <c r="E7" i="4" s="1"/>
  <c r="F6" i="3"/>
  <c r="D29" i="4"/>
  <c r="E29" i="4" s="1"/>
  <c r="D25" i="4"/>
  <c r="E25" i="4" s="1"/>
  <c r="D22" i="4" l="1"/>
  <c r="E22" i="4" s="1"/>
  <c r="D11" i="4"/>
  <c r="E11" i="4" s="1"/>
  <c r="D3" i="4"/>
  <c r="E3" i="4" s="1"/>
  <c r="D5" i="4"/>
  <c r="E5" i="4" s="1"/>
  <c r="D20" i="4"/>
  <c r="E20" i="4" s="1"/>
  <c r="C6" i="1" l="1"/>
  <c r="D6" i="1" s="1"/>
  <c r="E6" i="1" s="1"/>
  <c r="F6" i="1" s="1"/>
</calcChain>
</file>

<file path=xl/sharedStrings.xml><?xml version="1.0" encoding="utf-8"?>
<sst xmlns="http://schemas.openxmlformats.org/spreadsheetml/2006/main" count="156" uniqueCount="132">
  <si>
    <t>銷售業績</t>
    <phoneticPr fontId="3" type="noConversion"/>
  </si>
  <si>
    <t>姓名</t>
    <phoneticPr fontId="3" type="noConversion"/>
  </si>
  <si>
    <t>業務員業績獎金一覽表</t>
    <phoneticPr fontId="3" type="noConversion"/>
  </si>
  <si>
    <t>陳艾齡</t>
    <phoneticPr fontId="3" type="noConversion"/>
  </si>
  <si>
    <t>李育祥</t>
    <phoneticPr fontId="3" type="noConversion"/>
  </si>
  <si>
    <t>莊維德</t>
    <phoneticPr fontId="3" type="noConversion"/>
  </si>
  <si>
    <t>林錦華</t>
    <phoneticPr fontId="3" type="noConversion"/>
  </si>
  <si>
    <t>吳佩儀</t>
    <phoneticPr fontId="3" type="noConversion"/>
  </si>
  <si>
    <t>黃飛達</t>
    <phoneticPr fontId="3" type="noConversion"/>
  </si>
  <si>
    <t>林家信</t>
    <phoneticPr fontId="3" type="noConversion"/>
  </si>
  <si>
    <t>業績獎金發放標準</t>
    <phoneticPr fontId="3" type="noConversion"/>
  </si>
  <si>
    <t>100,000 ~ 149,999</t>
    <phoneticPr fontId="3" type="noConversion"/>
  </si>
  <si>
    <t>150,000 ~ 249,000</t>
    <phoneticPr fontId="3" type="noConversion"/>
  </si>
  <si>
    <t>250,000 ~ 349,999</t>
    <phoneticPr fontId="3" type="noConversion"/>
  </si>
  <si>
    <t>350,000 以上</t>
    <phoneticPr fontId="3" type="noConversion"/>
  </si>
  <si>
    <t>100,000 以下</t>
    <phoneticPr fontId="3" type="noConversion"/>
  </si>
  <si>
    <t>累進差額</t>
    <phoneticPr fontId="3" type="noConversion"/>
  </si>
  <si>
    <t>黃燦堂</t>
    <phoneticPr fontId="3" type="noConversion"/>
  </si>
  <si>
    <t>廖士傑</t>
    <phoneticPr fontId="3" type="noConversion"/>
  </si>
  <si>
    <t>吳靜郁</t>
    <phoneticPr fontId="3" type="noConversion"/>
  </si>
  <si>
    <t>王東森</t>
    <phoneticPr fontId="3" type="noConversion"/>
  </si>
  <si>
    <t>林吉廷</t>
    <phoneticPr fontId="3" type="noConversion"/>
  </si>
  <si>
    <t>施寶伶</t>
    <phoneticPr fontId="3" type="noConversion"/>
  </si>
  <si>
    <t>陳佳誼</t>
    <phoneticPr fontId="3" type="noConversion"/>
  </si>
  <si>
    <t>王偉凌</t>
    <phoneticPr fontId="3" type="noConversion"/>
  </si>
  <si>
    <t>涂怡貞</t>
    <phoneticPr fontId="3" type="noConversion"/>
  </si>
  <si>
    <t>洪冠羽</t>
    <phoneticPr fontId="3" type="noConversion"/>
  </si>
  <si>
    <t>簡佩珊</t>
    <phoneticPr fontId="3" type="noConversion"/>
  </si>
  <si>
    <t>林曆儒</t>
    <phoneticPr fontId="3" type="noConversion"/>
  </si>
  <si>
    <t>姜學盛</t>
    <phoneticPr fontId="3" type="noConversion"/>
  </si>
  <si>
    <t>蔣仲達</t>
    <phoneticPr fontId="3" type="noConversion"/>
  </si>
  <si>
    <t>孫錫泓</t>
    <phoneticPr fontId="3" type="noConversion"/>
  </si>
  <si>
    <t>林美芳</t>
    <phoneticPr fontId="3" type="noConversion"/>
  </si>
  <si>
    <t>王建閎</t>
    <phoneticPr fontId="3" type="noConversion"/>
  </si>
  <si>
    <t>章紫怡</t>
    <phoneticPr fontId="3" type="noConversion"/>
  </si>
  <si>
    <t>周潤東</t>
    <phoneticPr fontId="3" type="noConversion"/>
  </si>
  <si>
    <t>何安妮</t>
    <phoneticPr fontId="3" type="noConversion"/>
  </si>
  <si>
    <t>楊世吉</t>
    <phoneticPr fontId="3" type="noConversion"/>
  </si>
  <si>
    <t>獎金比例</t>
    <phoneticPr fontId="3" type="noConversion"/>
  </si>
  <si>
    <t>第一段</t>
    <phoneticPr fontId="3" type="noConversion"/>
  </si>
  <si>
    <t>第二段</t>
    <phoneticPr fontId="3" type="noConversion"/>
  </si>
  <si>
    <t>第三段</t>
    <phoneticPr fontId="3" type="noConversion"/>
  </si>
  <si>
    <t>第四段</t>
    <phoneticPr fontId="3" type="noConversion"/>
  </si>
  <si>
    <t>第五段</t>
    <phoneticPr fontId="3" type="noConversion"/>
  </si>
  <si>
    <t>獎金比例</t>
    <phoneticPr fontId="3" type="noConversion"/>
  </si>
  <si>
    <t>業績獎金</t>
    <phoneticPr fontId="3" type="noConversion"/>
  </si>
  <si>
    <t>業績獎金發放標準</t>
    <phoneticPr fontId="3" type="noConversion"/>
  </si>
  <si>
    <t>第一段</t>
    <phoneticPr fontId="3" type="noConversion"/>
  </si>
  <si>
    <t>第二段</t>
    <phoneticPr fontId="3" type="noConversion"/>
  </si>
  <si>
    <t>第三段</t>
    <phoneticPr fontId="3" type="noConversion"/>
  </si>
  <si>
    <t>第四段</t>
    <phoneticPr fontId="3" type="noConversion"/>
  </si>
  <si>
    <t>第五段</t>
    <phoneticPr fontId="3" type="noConversion"/>
  </si>
  <si>
    <t>100,000 以下</t>
    <phoneticPr fontId="3" type="noConversion"/>
  </si>
  <si>
    <t>100,000 ~ 149,999</t>
    <phoneticPr fontId="3" type="noConversion"/>
  </si>
  <si>
    <t>150,000 ~ 249,000</t>
    <phoneticPr fontId="3" type="noConversion"/>
  </si>
  <si>
    <t>250,000 ~ 349,999</t>
    <phoneticPr fontId="3" type="noConversion"/>
  </si>
  <si>
    <t>350,000 以上</t>
    <phoneticPr fontId="3" type="noConversion"/>
  </si>
  <si>
    <t>銷售業績</t>
    <phoneticPr fontId="3" type="noConversion"/>
  </si>
  <si>
    <t>獎金比例</t>
    <phoneticPr fontId="3" type="noConversion"/>
  </si>
  <si>
    <t>累進差額</t>
    <phoneticPr fontId="3" type="noConversion"/>
  </si>
  <si>
    <t>累進差額</t>
    <phoneticPr fontId="3" type="noConversion"/>
  </si>
  <si>
    <t>業務員業績獎金一覽表</t>
    <phoneticPr fontId="3" type="noConversion"/>
  </si>
  <si>
    <t>業績獎金</t>
    <phoneticPr fontId="3" type="noConversion"/>
  </si>
  <si>
    <t>陳艾齡</t>
    <phoneticPr fontId="3" type="noConversion"/>
  </si>
  <si>
    <t>李育祥</t>
    <phoneticPr fontId="3" type="noConversion"/>
  </si>
  <si>
    <t>莊維德</t>
    <phoneticPr fontId="3" type="noConversion"/>
  </si>
  <si>
    <t>林錦華</t>
    <phoneticPr fontId="3" type="noConversion"/>
  </si>
  <si>
    <t>吳佩儀</t>
    <phoneticPr fontId="3" type="noConversion"/>
  </si>
  <si>
    <t>吳佩儀</t>
    <phoneticPr fontId="3" type="noConversion"/>
  </si>
  <si>
    <t>黃飛達</t>
    <phoneticPr fontId="3" type="noConversion"/>
  </si>
  <si>
    <t>林家信</t>
    <phoneticPr fontId="3" type="noConversion"/>
  </si>
  <si>
    <t>黃燦堂</t>
    <phoneticPr fontId="3" type="noConversion"/>
  </si>
  <si>
    <t>廖士傑</t>
    <phoneticPr fontId="3" type="noConversion"/>
  </si>
  <si>
    <t>吳靜郁</t>
    <phoneticPr fontId="3" type="noConversion"/>
  </si>
  <si>
    <t>吳靜郁</t>
    <phoneticPr fontId="3" type="noConversion"/>
  </si>
  <si>
    <t>王東森</t>
    <phoneticPr fontId="3" type="noConversion"/>
  </si>
  <si>
    <t>王東森</t>
    <phoneticPr fontId="3" type="noConversion"/>
  </si>
  <si>
    <t>林吉廷</t>
    <phoneticPr fontId="3" type="noConversion"/>
  </si>
  <si>
    <t>林吉廷</t>
    <phoneticPr fontId="3" type="noConversion"/>
  </si>
  <si>
    <t>施寶伶</t>
    <phoneticPr fontId="3" type="noConversion"/>
  </si>
  <si>
    <t>陳佳誼</t>
    <phoneticPr fontId="3" type="noConversion"/>
  </si>
  <si>
    <t>陳佳誼</t>
    <phoneticPr fontId="3" type="noConversion"/>
  </si>
  <si>
    <t>王偉凌</t>
    <phoneticPr fontId="3" type="noConversion"/>
  </si>
  <si>
    <t>涂怡貞</t>
    <phoneticPr fontId="3" type="noConversion"/>
  </si>
  <si>
    <t>洪冠羽</t>
    <phoneticPr fontId="3" type="noConversion"/>
  </si>
  <si>
    <t>洪冠羽</t>
    <phoneticPr fontId="3" type="noConversion"/>
  </si>
  <si>
    <t>簡佩珊</t>
    <phoneticPr fontId="3" type="noConversion"/>
  </si>
  <si>
    <t>林曆儒</t>
    <phoneticPr fontId="3" type="noConversion"/>
  </si>
  <si>
    <t>姜學盛</t>
    <phoneticPr fontId="3" type="noConversion"/>
  </si>
  <si>
    <t>蔣仲達</t>
    <phoneticPr fontId="3" type="noConversion"/>
  </si>
  <si>
    <t>蔣仲達</t>
    <phoneticPr fontId="3" type="noConversion"/>
  </si>
  <si>
    <t>孫錫泓</t>
    <phoneticPr fontId="3" type="noConversion"/>
  </si>
  <si>
    <t>林美芳</t>
    <phoneticPr fontId="3" type="noConversion"/>
  </si>
  <si>
    <t>王建閎</t>
    <phoneticPr fontId="3" type="noConversion"/>
  </si>
  <si>
    <t>章紫怡</t>
    <phoneticPr fontId="3" type="noConversion"/>
  </si>
  <si>
    <t>周潤東</t>
    <phoneticPr fontId="3" type="noConversion"/>
  </si>
  <si>
    <t>周潤東</t>
    <phoneticPr fontId="3" type="noConversion"/>
  </si>
  <si>
    <t>何安妮</t>
    <phoneticPr fontId="3" type="noConversion"/>
  </si>
  <si>
    <t>楊世吉</t>
    <phoneticPr fontId="3" type="noConversion"/>
  </si>
  <si>
    <t>業績獎金發放標準</t>
    <phoneticPr fontId="3" type="noConversion"/>
  </si>
  <si>
    <t>第一段</t>
    <phoneticPr fontId="3" type="noConversion"/>
  </si>
  <si>
    <t>第二段</t>
    <phoneticPr fontId="3" type="noConversion"/>
  </si>
  <si>
    <t>第三段</t>
    <phoneticPr fontId="3" type="noConversion"/>
  </si>
  <si>
    <t>第四段</t>
    <phoneticPr fontId="3" type="noConversion"/>
  </si>
  <si>
    <t>第五段</t>
    <phoneticPr fontId="3" type="noConversion"/>
  </si>
  <si>
    <t>100,000 以下</t>
    <phoneticPr fontId="3" type="noConversion"/>
  </si>
  <si>
    <t>100,000 ~ 149,999</t>
    <phoneticPr fontId="3" type="noConversion"/>
  </si>
  <si>
    <t>150,000 ~ 249,000</t>
    <phoneticPr fontId="3" type="noConversion"/>
  </si>
  <si>
    <t>250,000 ~ 349,999</t>
    <phoneticPr fontId="3" type="noConversion"/>
  </si>
  <si>
    <t>350,000 以上</t>
    <phoneticPr fontId="3" type="noConversion"/>
  </si>
  <si>
    <t>銷售業績</t>
    <phoneticPr fontId="3" type="noConversion"/>
  </si>
  <si>
    <t>獎金比例</t>
    <phoneticPr fontId="3" type="noConversion"/>
  </si>
  <si>
    <t>累進差額</t>
    <phoneticPr fontId="3" type="noConversion"/>
  </si>
  <si>
    <t>上月</t>
    <phoneticPr fontId="3" type="noConversion"/>
  </si>
  <si>
    <t>本月</t>
    <phoneticPr fontId="3" type="noConversion"/>
  </si>
  <si>
    <t>兩月平均</t>
    <phoneticPr fontId="3" type="noConversion"/>
  </si>
  <si>
    <t>李育祥</t>
    <phoneticPr fontId="3" type="noConversion"/>
  </si>
  <si>
    <t>簡佩珊</t>
    <phoneticPr fontId="3" type="noConversion"/>
  </si>
  <si>
    <t>林曆儒</t>
    <phoneticPr fontId="3" type="noConversion"/>
  </si>
  <si>
    <t>王建閎</t>
    <phoneticPr fontId="3" type="noConversion"/>
  </si>
  <si>
    <t>章紫怡</t>
    <phoneticPr fontId="3" type="noConversion"/>
  </si>
  <si>
    <t>楊世吉</t>
    <phoneticPr fontId="3" type="noConversion"/>
  </si>
  <si>
    <r>
      <t>o</t>
    </r>
    <r>
      <rPr>
        <sz val="14"/>
        <color rgb="FF000000"/>
        <rFont val="新細明體"/>
        <family val="1"/>
        <charset val="136"/>
      </rPr>
      <t>輸入日期與更改日期顯示格式</t>
    </r>
  </si>
  <si>
    <r>
      <t>o</t>
    </r>
    <r>
      <rPr>
        <sz val="14"/>
        <color rgb="FF000000"/>
        <rFont val="新細明體"/>
        <family val="1"/>
        <charset val="136"/>
      </rPr>
      <t xml:space="preserve">使用 </t>
    </r>
    <r>
      <rPr>
        <sz val="14"/>
        <color rgb="FF000000"/>
        <rFont val="Verdana"/>
        <family val="2"/>
      </rPr>
      <t xml:space="preserve">HLOOKUP </t>
    </r>
    <r>
      <rPr>
        <sz val="14"/>
        <color rgb="FF000000"/>
        <rFont val="新細明體"/>
        <family val="1"/>
        <charset val="136"/>
      </rPr>
      <t xml:space="preserve">函數與 </t>
    </r>
    <r>
      <rPr>
        <sz val="14"/>
        <color rgb="FF000000"/>
        <rFont val="Verdana"/>
        <family val="2"/>
      </rPr>
      <t xml:space="preserve">LOOKUP </t>
    </r>
    <r>
      <rPr>
        <sz val="14"/>
        <color rgb="FF000000"/>
        <rFont val="新細明體"/>
        <family val="1"/>
        <charset val="136"/>
      </rPr>
      <t>函數進行查表</t>
    </r>
  </si>
  <si>
    <r>
      <t>o</t>
    </r>
    <r>
      <rPr>
        <sz val="14"/>
        <color rgb="FF000000"/>
        <rFont val="新細明體"/>
        <family val="1"/>
        <charset val="136"/>
      </rPr>
      <t xml:space="preserve">使用 </t>
    </r>
    <r>
      <rPr>
        <sz val="14"/>
        <color rgb="FF000000"/>
        <rFont val="Verdana"/>
        <family val="2"/>
      </rPr>
      <t xml:space="preserve">TODAY </t>
    </r>
    <r>
      <rPr>
        <sz val="14"/>
        <color rgb="FF000000"/>
        <rFont val="新細明體"/>
        <family val="1"/>
        <charset val="136"/>
      </rPr>
      <t xml:space="preserve">函數計算年資並搭配 </t>
    </r>
    <r>
      <rPr>
        <sz val="14"/>
        <color rgb="FF000000"/>
        <rFont val="Verdana"/>
        <family val="2"/>
      </rPr>
      <t xml:space="preserve">ROUND </t>
    </r>
    <r>
      <rPr>
        <sz val="14"/>
        <color rgb="FF000000"/>
        <rFont val="新細明體"/>
        <family val="1"/>
        <charset val="136"/>
      </rPr>
      <t>函數做四捨五入</t>
    </r>
  </si>
  <si>
    <r>
      <t>o</t>
    </r>
    <r>
      <rPr>
        <sz val="14"/>
        <color rgb="FF000000"/>
        <rFont val="新細明體"/>
        <family val="1"/>
        <charset val="136"/>
      </rPr>
      <t>用</t>
    </r>
    <r>
      <rPr>
        <b/>
        <sz val="14"/>
        <color rgb="FFCC0000"/>
        <rFont val="新細明體"/>
        <family val="1"/>
        <charset val="136"/>
      </rPr>
      <t>篩選</t>
    </r>
    <r>
      <rPr>
        <sz val="14"/>
        <color rgb="FF000000"/>
        <rFont val="新細明體"/>
        <family val="1"/>
        <charset val="136"/>
      </rPr>
      <t>、</t>
    </r>
    <r>
      <rPr>
        <b/>
        <sz val="14"/>
        <color rgb="FFCC0000"/>
        <rFont val="新細明體"/>
        <family val="1"/>
        <charset val="136"/>
      </rPr>
      <t>排序</t>
    </r>
    <r>
      <rPr>
        <sz val="14"/>
        <color rgb="FF000000"/>
        <rFont val="新細明體"/>
        <family val="1"/>
        <charset val="136"/>
      </rPr>
      <t>、</t>
    </r>
    <r>
      <rPr>
        <b/>
        <sz val="14"/>
        <color rgb="FFCC0000"/>
        <rFont val="新細明體"/>
        <family val="1"/>
        <charset val="136"/>
      </rPr>
      <t>設定格式化的條件</t>
    </r>
    <r>
      <rPr>
        <sz val="14"/>
        <color rgb="FF000000"/>
        <rFont val="新細明體"/>
        <family val="1"/>
        <charset val="136"/>
      </rPr>
      <t>功能分析資料</t>
    </r>
  </si>
  <si>
    <r>
      <t>o</t>
    </r>
    <r>
      <rPr>
        <sz val="14"/>
        <color rgb="FF000000"/>
        <rFont val="新細明體"/>
        <family val="1"/>
        <charset val="136"/>
      </rPr>
      <t>為儲存格加上說明註解</t>
    </r>
  </si>
  <si>
    <r>
      <t>o</t>
    </r>
    <r>
      <rPr>
        <sz val="12"/>
        <color rgb="FF000000"/>
        <rFont val="新細明體"/>
        <family val="1"/>
        <charset val="136"/>
      </rPr>
      <t xml:space="preserve">由於 </t>
    </r>
    <r>
      <rPr>
        <sz val="12"/>
        <color rgb="FF000000"/>
        <rFont val="Verdana"/>
        <family val="2"/>
      </rPr>
      <t xml:space="preserve">Excel </t>
    </r>
    <r>
      <rPr>
        <sz val="12"/>
        <color rgb="FF000000"/>
        <rFont val="新細明體"/>
        <family val="1"/>
        <charset val="136"/>
      </rPr>
      <t>預設使用西元年－</t>
    </r>
    <r>
      <rPr>
        <sz val="12"/>
        <color rgb="FF000000"/>
        <rFont val="Verdana"/>
        <family val="2"/>
      </rPr>
      <t>yyyy/m/d(2011/1/1)</t>
    </r>
  </si>
  <si>
    <r>
      <t>o</t>
    </r>
    <r>
      <rPr>
        <sz val="12"/>
        <color rgb="FF000000"/>
        <rFont val="新細明體"/>
        <family val="1"/>
        <charset val="136"/>
      </rPr>
      <t xml:space="preserve">在輸入日期的最前面加上 </t>
    </r>
    <r>
      <rPr>
        <sz val="12"/>
        <color rgb="FF000000"/>
        <rFont val="Verdana"/>
        <family val="2"/>
      </rPr>
      <t>"R" (</t>
    </r>
    <r>
      <rPr>
        <sz val="12"/>
        <color rgb="FF000000"/>
        <rFont val="新細明體"/>
        <family val="1"/>
        <charset val="136"/>
      </rPr>
      <t>文字與數字間不能空格</t>
    </r>
    <r>
      <rPr>
        <sz val="12"/>
        <color rgb="FF000000"/>
        <rFont val="Verdana"/>
        <family val="2"/>
      </rPr>
      <t>)</t>
    </r>
  </si>
  <si>
    <r>
      <t>n</t>
    </r>
    <r>
      <rPr>
        <sz val="12"/>
        <color rgb="FF000000"/>
        <rFont val="新細明體"/>
        <family val="1"/>
        <charset val="136"/>
      </rPr>
      <t xml:space="preserve">例如 </t>
    </r>
    <r>
      <rPr>
        <sz val="12"/>
        <color rgb="FF000000"/>
        <rFont val="Verdana"/>
        <family val="2"/>
      </rPr>
      <t>"R95/5/20"</t>
    </r>
    <r>
      <rPr>
        <sz val="12"/>
        <color rgb="FF000000"/>
        <rFont val="新細明體"/>
        <family val="1"/>
        <charset val="136"/>
      </rPr>
      <t xml:space="preserve">，那麼儲存格會顯示 </t>
    </r>
    <r>
      <rPr>
        <sz val="12"/>
        <color rgb="FF000000"/>
        <rFont val="Verdana"/>
        <family val="2"/>
      </rPr>
      <t>95/5/20</t>
    </r>
    <r>
      <rPr>
        <sz val="12"/>
        <color rgb="FF000000"/>
        <rFont val="新細明體"/>
        <family val="1"/>
        <charset val="136"/>
      </rPr>
      <t>，但</t>
    </r>
    <r>
      <rPr>
        <b/>
        <sz val="12"/>
        <color rgb="FFCC0000"/>
        <rFont val="新細明體"/>
        <family val="1"/>
        <charset val="136"/>
      </rPr>
      <t>資料編輯列</t>
    </r>
    <r>
      <rPr>
        <sz val="12"/>
        <color rgb="FF000000"/>
        <rFont val="新細明體"/>
        <family val="1"/>
        <charset val="136"/>
      </rPr>
      <t xml:space="preserve">則顯示 </t>
    </r>
    <r>
      <rPr>
        <sz val="12"/>
        <color rgb="FF000000"/>
        <rFont val="Verdana"/>
        <family val="2"/>
      </rPr>
      <t>2006/5/20</t>
    </r>
  </si>
  <si>
    <t>oLOOKUP 函數會在單一欄 (或單一列) 的範圍中尋找指定的搜尋值，然後傳回另一個單一欄 (或單一列) 範圍中同一個位置的值</t>
  </si>
  <si>
    <t xml:space="preserve">oLOOKUP 函數的公式如下：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</si>
</sst>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43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color indexed="9"/>
      <name val="新細明體"/>
      <family val="1"/>
      <charset val="136"/>
    </font>
    <font>
      <b/>
      <sz val="16"/>
      <color indexed="9"/>
      <name val="標楷體"/>
      <family val="4"/>
      <charset val="136"/>
    </font>
    <font>
      <sz val="12"/>
      <color indexed="9"/>
      <name val="新細明體"/>
      <family val="1"/>
      <charset val="136"/>
    </font>
    <font>
      <b/>
      <sz val="11"/>
      <color indexed="43"/>
      <name val="新細明體"/>
      <family val="1"/>
      <charset val="136"/>
    </font>
    <font>
      <sz val="14"/>
      <color rgb="FFCC0000"/>
      <name val="Wingdings"/>
      <charset val="2"/>
    </font>
    <font>
      <sz val="14"/>
      <color rgb="FF000000"/>
      <name val="新細明體"/>
      <family val="1"/>
      <charset val="136"/>
    </font>
    <font>
      <sz val="14"/>
      <name val="新細明體"/>
      <family val="1"/>
      <charset val="136"/>
    </font>
    <font>
      <sz val="14"/>
      <color rgb="FF000000"/>
      <name val="Verdana"/>
      <family val="2"/>
    </font>
    <font>
      <b/>
      <sz val="14"/>
      <color rgb="FFCC0000"/>
      <name val="新細明體"/>
      <family val="1"/>
      <charset val="136"/>
    </font>
    <font>
      <sz val="12"/>
      <color rgb="FFCC0000"/>
      <name val="Wingdings"/>
      <charset val="2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  <font>
      <b/>
      <sz val="12"/>
      <color rgb="FFCC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9" fontId="0" fillId="0" borderId="0" xfId="1" applyFont="1">
      <alignment vertical="center"/>
    </xf>
    <xf numFmtId="0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top" readingOrder="1"/>
    </xf>
    <xf numFmtId="0" fontId="12" fillId="0" borderId="0" xfId="0" applyFont="1" applyAlignment="1">
      <alignment vertical="top" readingOrder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3" readingOrder="1"/>
    </xf>
    <xf numFmtId="0" fontId="15" fillId="0" borderId="0" xfId="0" applyFont="1" applyAlignment="1">
      <alignment horizontal="left" vertical="center" indent="6" readingOrder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19</xdr:row>
      <xdr:rowOff>47625</xdr:rowOff>
    </xdr:from>
    <xdr:to>
      <xdr:col>6</xdr:col>
      <xdr:colOff>531812</xdr:colOff>
      <xdr:row>24</xdr:row>
      <xdr:rowOff>115887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752975"/>
          <a:ext cx="3960812" cy="130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7</xdr:row>
      <xdr:rowOff>152400</xdr:rowOff>
    </xdr:from>
    <xdr:to>
      <xdr:col>11</xdr:col>
      <xdr:colOff>485775</xdr:colOff>
      <xdr:row>15</xdr:row>
      <xdr:rowOff>239713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85950"/>
          <a:ext cx="7258050" cy="206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34</xdr:row>
      <xdr:rowOff>0</xdr:rowOff>
    </xdr:from>
    <xdr:to>
      <xdr:col>7</xdr:col>
      <xdr:colOff>546100</xdr:colOff>
      <xdr:row>38</xdr:row>
      <xdr:rowOff>231775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20100"/>
          <a:ext cx="467995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41</xdr:row>
      <xdr:rowOff>0</xdr:rowOff>
    </xdr:from>
    <xdr:to>
      <xdr:col>11</xdr:col>
      <xdr:colOff>550863</xdr:colOff>
      <xdr:row>55</xdr:row>
      <xdr:rowOff>96838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153650"/>
          <a:ext cx="7437438" cy="356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58</xdr:row>
      <xdr:rowOff>238125</xdr:rowOff>
    </xdr:from>
    <xdr:to>
      <xdr:col>6</xdr:col>
      <xdr:colOff>387350</xdr:colOff>
      <xdr:row>64</xdr:row>
      <xdr:rowOff>182563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601825"/>
          <a:ext cx="3816350" cy="143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64</xdr:row>
      <xdr:rowOff>228600</xdr:rowOff>
    </xdr:from>
    <xdr:to>
      <xdr:col>13</xdr:col>
      <xdr:colOff>220663</xdr:colOff>
      <xdr:row>74</xdr:row>
      <xdr:rowOff>36513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078200"/>
          <a:ext cx="8459788" cy="22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28</xdr:row>
      <xdr:rowOff>133350</xdr:rowOff>
    </xdr:from>
    <xdr:to>
      <xdr:col>13</xdr:col>
      <xdr:colOff>230188</xdr:colOff>
      <xdr:row>30</xdr:row>
      <xdr:rowOff>161925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067550"/>
          <a:ext cx="845978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30</xdr:row>
      <xdr:rowOff>104775</xdr:rowOff>
    </xdr:from>
    <xdr:to>
      <xdr:col>7</xdr:col>
      <xdr:colOff>57150</xdr:colOff>
      <xdr:row>40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086225"/>
          <a:ext cx="661987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08-2-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章提要"/>
      <sheetName val="業績標準"/>
      <sheetName val="計算獎金"/>
      <sheetName val="業績標準 (2)"/>
      <sheetName val="計算獎金 (2)"/>
      <sheetName val="業績標準 (3)"/>
      <sheetName val="計算獎金 (3)"/>
      <sheetName val="業績標準 (4)"/>
      <sheetName val="計算獎金 (4)"/>
      <sheetName val="業績標準 (5)"/>
      <sheetName val="計算獎金 (5)"/>
      <sheetName val="業績標準 (6)"/>
      <sheetName val="計算獎金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8"/>
  <sheetViews>
    <sheetView tabSelected="1" topLeftCell="A54" workbookViewId="0">
      <selection activeCell="H65" sqref="H65"/>
    </sheetView>
  </sheetViews>
  <sheetFormatPr defaultRowHeight="19.5"/>
  <cols>
    <col min="1" max="1" width="5.375" style="18" customWidth="1"/>
    <col min="2" max="16384" width="9" style="18"/>
  </cols>
  <sheetData>
    <row r="2" spans="1:1">
      <c r="A2" s="17" t="s">
        <v>122</v>
      </c>
    </row>
    <row r="3" spans="1:1">
      <c r="A3" s="17" t="s">
        <v>123</v>
      </c>
    </row>
    <row r="4" spans="1:1">
      <c r="A4" s="17" t="s">
        <v>124</v>
      </c>
    </row>
    <row r="5" spans="1:1">
      <c r="A5" s="17" t="s">
        <v>125</v>
      </c>
    </row>
    <row r="6" spans="1:1">
      <c r="A6" s="17" t="s">
        <v>126</v>
      </c>
    </row>
    <row r="7" spans="1:1">
      <c r="A7" s="17"/>
    </row>
    <row r="17" spans="1:1">
      <c r="A17" s="22" t="s">
        <v>127</v>
      </c>
    </row>
    <row r="18" spans="1:1">
      <c r="A18" s="22" t="s">
        <v>128</v>
      </c>
    </row>
    <row r="19" spans="1:1">
      <c r="A19" s="23" t="s">
        <v>129</v>
      </c>
    </row>
    <row r="27" spans="1:1">
      <c r="A27" s="18" t="s">
        <v>130</v>
      </c>
    </row>
    <row r="28" spans="1:1">
      <c r="A28" s="18" t="s">
        <v>131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15" sqref="B15"/>
    </sheetView>
  </sheetViews>
  <sheetFormatPr defaultRowHeight="16.5"/>
  <cols>
    <col min="1" max="1" width="11.875" customWidth="1"/>
    <col min="2" max="2" width="13.375" bestFit="1" customWidth="1"/>
    <col min="3" max="5" width="17.75" bestFit="1" customWidth="1"/>
    <col min="6" max="6" width="13.375" bestFit="1" customWidth="1"/>
  </cols>
  <sheetData>
    <row r="1" spans="1:7" ht="21">
      <c r="A1" s="19" t="s">
        <v>10</v>
      </c>
      <c r="B1" s="19"/>
      <c r="C1" s="19"/>
      <c r="D1" s="19"/>
      <c r="E1" s="19"/>
      <c r="F1" s="20"/>
      <c r="G1" s="8"/>
    </row>
    <row r="2" spans="1:7" ht="19.5">
      <c r="A2" s="10"/>
      <c r="B2" s="7" t="s">
        <v>39</v>
      </c>
      <c r="C2" s="7" t="s">
        <v>40</v>
      </c>
      <c r="D2" s="7" t="s">
        <v>41</v>
      </c>
      <c r="E2" s="6" t="s">
        <v>42</v>
      </c>
      <c r="F2" s="5" t="s">
        <v>43</v>
      </c>
    </row>
    <row r="3" spans="1:7">
      <c r="A3" s="11"/>
      <c r="B3" s="12" t="s">
        <v>15</v>
      </c>
      <c r="C3" s="12" t="s">
        <v>11</v>
      </c>
      <c r="D3" s="12" t="s">
        <v>12</v>
      </c>
      <c r="E3" s="13" t="s">
        <v>13</v>
      </c>
      <c r="F3" s="12" t="s">
        <v>14</v>
      </c>
    </row>
    <row r="4" spans="1:7">
      <c r="A4" s="9" t="s">
        <v>0</v>
      </c>
      <c r="B4" s="3">
        <v>0</v>
      </c>
      <c r="C4" s="3">
        <v>100000</v>
      </c>
      <c r="D4" s="3">
        <v>150000</v>
      </c>
      <c r="E4" s="3">
        <v>250000</v>
      </c>
      <c r="F4" s="3">
        <v>350000</v>
      </c>
    </row>
    <row r="5" spans="1:7">
      <c r="A5" s="9" t="s">
        <v>38</v>
      </c>
      <c r="B5" s="1">
        <v>0.1</v>
      </c>
      <c r="C5" s="1">
        <v>0.12</v>
      </c>
      <c r="D5" s="1">
        <v>0.15</v>
      </c>
      <c r="E5" s="1">
        <v>0.2</v>
      </c>
      <c r="F5" s="1">
        <v>0.3</v>
      </c>
      <c r="G5" s="1"/>
    </row>
    <row r="6" spans="1:7">
      <c r="A6" t="s">
        <v>16</v>
      </c>
      <c r="B6" s="3">
        <v>0</v>
      </c>
      <c r="C6" s="3">
        <f>B6+C4*(C5-B5)</f>
        <v>1999.9999999999991</v>
      </c>
      <c r="D6" s="3">
        <f t="shared" ref="D6:F6" si="0">C6+D4*(D5-C5)</f>
        <v>6499.9999999999991</v>
      </c>
      <c r="E6" s="3">
        <f t="shared" si="0"/>
        <v>19000.000000000004</v>
      </c>
      <c r="F6" s="3">
        <f t="shared" si="0"/>
        <v>54000</v>
      </c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3" sqref="C3"/>
    </sheetView>
  </sheetViews>
  <sheetFormatPr defaultRowHeight="16.5"/>
  <cols>
    <col min="1" max="1" width="12.75" style="16" customWidth="1"/>
    <col min="2" max="2" width="12.75" style="3" customWidth="1"/>
    <col min="3" max="5" width="12.75" customWidth="1"/>
  </cols>
  <sheetData>
    <row r="1" spans="1:5">
      <c r="A1" s="21" t="s">
        <v>2</v>
      </c>
      <c r="B1" s="21"/>
      <c r="C1" s="21"/>
      <c r="D1" s="21"/>
      <c r="E1" s="21"/>
    </row>
    <row r="2" spans="1:5">
      <c r="A2" s="2" t="s">
        <v>1</v>
      </c>
      <c r="B2" s="4" t="s">
        <v>0</v>
      </c>
      <c r="C2" s="2" t="s">
        <v>44</v>
      </c>
      <c r="D2" s="2" t="s">
        <v>16</v>
      </c>
      <c r="E2" s="2" t="s">
        <v>45</v>
      </c>
    </row>
    <row r="3" spans="1:5">
      <c r="A3" s="16" t="s">
        <v>3</v>
      </c>
      <c r="B3" s="3">
        <v>420000</v>
      </c>
      <c r="C3" s="15"/>
    </row>
    <row r="4" spans="1:5">
      <c r="A4" s="16" t="s">
        <v>4</v>
      </c>
      <c r="B4" s="3">
        <v>95000</v>
      </c>
      <c r="C4" s="14"/>
    </row>
    <row r="5" spans="1:5">
      <c r="A5" s="16" t="s">
        <v>5</v>
      </c>
      <c r="B5" s="3">
        <v>596000</v>
      </c>
      <c r="C5" s="14"/>
    </row>
    <row r="6" spans="1:5">
      <c r="A6" s="16" t="s">
        <v>6</v>
      </c>
      <c r="B6" s="3">
        <v>136000</v>
      </c>
      <c r="C6" s="14"/>
    </row>
    <row r="7" spans="1:5">
      <c r="A7" s="16" t="s">
        <v>7</v>
      </c>
      <c r="B7" s="3">
        <v>263000</v>
      </c>
      <c r="C7" s="14"/>
    </row>
    <row r="8" spans="1:5">
      <c r="A8" s="16" t="s">
        <v>8</v>
      </c>
      <c r="B8" s="3">
        <v>184000</v>
      </c>
      <c r="C8" s="14"/>
    </row>
    <row r="9" spans="1:5">
      <c r="A9" s="16" t="s">
        <v>9</v>
      </c>
      <c r="B9" s="3">
        <v>230500</v>
      </c>
      <c r="C9" s="14"/>
    </row>
    <row r="10" spans="1:5">
      <c r="A10" s="16" t="s">
        <v>17</v>
      </c>
      <c r="B10" s="3">
        <v>65000</v>
      </c>
      <c r="C10" s="14"/>
    </row>
    <row r="11" spans="1:5">
      <c r="A11" s="16" t="s">
        <v>18</v>
      </c>
      <c r="B11" s="3">
        <v>396000</v>
      </c>
      <c r="C11" s="14"/>
    </row>
    <row r="12" spans="1:5">
      <c r="A12" s="16" t="s">
        <v>19</v>
      </c>
      <c r="B12" s="3">
        <v>249500</v>
      </c>
      <c r="C12" s="14"/>
    </row>
    <row r="13" spans="1:5">
      <c r="A13" s="16" t="s">
        <v>20</v>
      </c>
      <c r="B13" s="3">
        <v>178600</v>
      </c>
      <c r="C13" s="14"/>
    </row>
    <row r="14" spans="1:5">
      <c r="A14" s="16" t="s">
        <v>21</v>
      </c>
      <c r="B14" s="3">
        <v>115000</v>
      </c>
      <c r="C14" s="14"/>
    </row>
    <row r="15" spans="1:5">
      <c r="A15" s="16" t="s">
        <v>22</v>
      </c>
      <c r="B15" s="3">
        <v>320000</v>
      </c>
      <c r="C15" s="14"/>
    </row>
    <row r="16" spans="1:5">
      <c r="A16" s="16" t="s">
        <v>23</v>
      </c>
      <c r="B16" s="3">
        <v>243600</v>
      </c>
      <c r="C16" s="14"/>
    </row>
    <row r="17" spans="1:3">
      <c r="A17" s="16" t="s">
        <v>24</v>
      </c>
      <c r="B17" s="3">
        <v>216000</v>
      </c>
      <c r="C17" s="14"/>
    </row>
    <row r="18" spans="1:3">
      <c r="A18" s="16" t="s">
        <v>25</v>
      </c>
      <c r="B18" s="3">
        <v>336000</v>
      </c>
      <c r="C18" s="14"/>
    </row>
    <row r="19" spans="1:3">
      <c r="A19" s="16" t="s">
        <v>26</v>
      </c>
      <c r="B19" s="3">
        <v>312500</v>
      </c>
      <c r="C19" s="14"/>
    </row>
    <row r="20" spans="1:3">
      <c r="A20" s="16" t="s">
        <v>27</v>
      </c>
      <c r="B20" s="3">
        <v>365000</v>
      </c>
      <c r="C20" s="14"/>
    </row>
    <row r="21" spans="1:3">
      <c r="A21" s="16" t="s">
        <v>28</v>
      </c>
      <c r="B21" s="3">
        <v>26500</v>
      </c>
      <c r="C21" s="14"/>
    </row>
    <row r="22" spans="1:3">
      <c r="A22" s="16" t="s">
        <v>29</v>
      </c>
      <c r="B22" s="3">
        <v>637000</v>
      </c>
      <c r="C22" s="14"/>
    </row>
    <row r="23" spans="1:3">
      <c r="A23" s="16" t="s">
        <v>30</v>
      </c>
      <c r="B23" s="3">
        <v>184000</v>
      </c>
      <c r="C23" s="14"/>
    </row>
    <row r="24" spans="1:3">
      <c r="A24" s="16" t="s">
        <v>31</v>
      </c>
      <c r="B24" s="3">
        <v>120000</v>
      </c>
      <c r="C24" s="14"/>
    </row>
    <row r="25" spans="1:3">
      <c r="A25" s="16" t="s">
        <v>32</v>
      </c>
      <c r="B25" s="3">
        <v>305600</v>
      </c>
      <c r="C25" s="14"/>
    </row>
    <row r="26" spans="1:3">
      <c r="A26" s="16" t="s">
        <v>33</v>
      </c>
      <c r="B26" s="3">
        <v>336500</v>
      </c>
      <c r="C26" s="14"/>
    </row>
    <row r="27" spans="1:3">
      <c r="A27" s="16" t="s">
        <v>34</v>
      </c>
      <c r="B27" s="3">
        <v>127000</v>
      </c>
      <c r="C27" s="14"/>
    </row>
    <row r="28" spans="1:3">
      <c r="A28" s="16" t="s">
        <v>35</v>
      </c>
      <c r="B28" s="3">
        <v>163000</v>
      </c>
      <c r="C28" s="14"/>
    </row>
    <row r="29" spans="1:3">
      <c r="A29" s="16" t="s">
        <v>36</v>
      </c>
      <c r="B29" s="3">
        <v>348000</v>
      </c>
      <c r="C29" s="14"/>
    </row>
    <row r="30" spans="1:3">
      <c r="A30" s="16" t="s">
        <v>37</v>
      </c>
      <c r="B30" s="3">
        <v>174600</v>
      </c>
      <c r="C30" s="14"/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5" sqref="C15"/>
    </sheetView>
  </sheetViews>
  <sheetFormatPr defaultRowHeight="16.5"/>
  <cols>
    <col min="1" max="1" width="11.875" customWidth="1"/>
    <col min="2" max="2" width="13.375" bestFit="1" customWidth="1"/>
    <col min="3" max="5" width="17.75" bestFit="1" customWidth="1"/>
    <col min="6" max="6" width="13.375" bestFit="1" customWidth="1"/>
  </cols>
  <sheetData>
    <row r="1" spans="1:7" ht="21">
      <c r="A1" s="19" t="s">
        <v>46</v>
      </c>
      <c r="B1" s="19"/>
      <c r="C1" s="19"/>
      <c r="D1" s="19"/>
      <c r="E1" s="19"/>
      <c r="F1" s="20"/>
      <c r="G1" s="8"/>
    </row>
    <row r="2" spans="1:7" ht="19.5">
      <c r="A2" s="10"/>
      <c r="B2" s="7" t="s">
        <v>47</v>
      </c>
      <c r="C2" s="7" t="s">
        <v>48</v>
      </c>
      <c r="D2" s="7" t="s">
        <v>49</v>
      </c>
      <c r="E2" s="6" t="s">
        <v>50</v>
      </c>
      <c r="F2" s="5" t="s">
        <v>51</v>
      </c>
    </row>
    <row r="3" spans="1:7">
      <c r="A3" s="11"/>
      <c r="B3" s="12" t="s">
        <v>52</v>
      </c>
      <c r="C3" s="12" t="s">
        <v>53</v>
      </c>
      <c r="D3" s="12" t="s">
        <v>54</v>
      </c>
      <c r="E3" s="13" t="s">
        <v>55</v>
      </c>
      <c r="F3" s="12" t="s">
        <v>56</v>
      </c>
    </row>
    <row r="4" spans="1:7">
      <c r="A4" s="9" t="s">
        <v>57</v>
      </c>
      <c r="B4" s="3">
        <v>0</v>
      </c>
      <c r="C4" s="3">
        <v>100000</v>
      </c>
      <c r="D4" s="3">
        <v>150000</v>
      </c>
      <c r="E4" s="3">
        <v>250000</v>
      </c>
      <c r="F4" s="3">
        <v>350000</v>
      </c>
    </row>
    <row r="5" spans="1:7">
      <c r="A5" s="9" t="s">
        <v>58</v>
      </c>
      <c r="B5" s="1">
        <v>0.1</v>
      </c>
      <c r="C5" s="1">
        <v>0.12</v>
      </c>
      <c r="D5" s="1">
        <v>0.15</v>
      </c>
      <c r="E5" s="1">
        <v>0.2</v>
      </c>
      <c r="F5" s="1">
        <v>0.3</v>
      </c>
      <c r="G5" s="1"/>
    </row>
    <row r="6" spans="1:7">
      <c r="A6" t="s">
        <v>60</v>
      </c>
      <c r="B6" s="3">
        <v>0</v>
      </c>
      <c r="C6" s="3">
        <f>B6+C4*(C5-B5)</f>
        <v>1999.9999999999991</v>
      </c>
      <c r="D6" s="3">
        <f t="shared" ref="D6:F6" si="0">C6+D4*(D5-C5)</f>
        <v>6499.9999999999991</v>
      </c>
      <c r="E6" s="3">
        <f t="shared" si="0"/>
        <v>19000.000000000004</v>
      </c>
      <c r="F6" s="3">
        <f t="shared" si="0"/>
        <v>54000</v>
      </c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3" sqref="D3"/>
    </sheetView>
  </sheetViews>
  <sheetFormatPr defaultRowHeight="16.5"/>
  <cols>
    <col min="1" max="1" width="12.75" style="16" customWidth="1"/>
    <col min="2" max="2" width="12.75" style="3" customWidth="1"/>
    <col min="3" max="5" width="12.75" customWidth="1"/>
  </cols>
  <sheetData>
    <row r="1" spans="1:5">
      <c r="A1" s="21" t="s">
        <v>61</v>
      </c>
      <c r="B1" s="21"/>
      <c r="C1" s="21"/>
      <c r="D1" s="21"/>
      <c r="E1" s="21"/>
    </row>
    <row r="2" spans="1:5">
      <c r="A2" s="2" t="s">
        <v>1</v>
      </c>
      <c r="B2" s="4" t="s">
        <v>0</v>
      </c>
      <c r="C2" s="2" t="s">
        <v>38</v>
      </c>
      <c r="D2" s="2" t="s">
        <v>59</v>
      </c>
      <c r="E2" s="2" t="s">
        <v>62</v>
      </c>
    </row>
    <row r="3" spans="1:5">
      <c r="A3" s="16" t="s">
        <v>63</v>
      </c>
      <c r="B3" s="3">
        <v>420000</v>
      </c>
      <c r="C3" s="14">
        <f>HLOOKUP(B3,'獎金標準 (2)'!$B$4:$F$6,2)</f>
        <v>0.3</v>
      </c>
      <c r="D3">
        <f t="shared" ref="D3:D30" si="0">HLOOKUP(B3,查表範圍,3)</f>
        <v>54000</v>
      </c>
      <c r="E3">
        <f>B3*C3-D3</f>
        <v>72000</v>
      </c>
    </row>
    <row r="4" spans="1:5">
      <c r="A4" s="16" t="s">
        <v>64</v>
      </c>
      <c r="B4" s="3">
        <v>95000</v>
      </c>
      <c r="C4" s="14">
        <f>HLOOKUP(B4,'獎金標準 (2)'!$B$4:$F$6,2)</f>
        <v>0.1</v>
      </c>
      <c r="D4">
        <f t="shared" si="0"/>
        <v>0</v>
      </c>
      <c r="E4">
        <f t="shared" ref="E4:E30" si="1">B4*C4-D4</f>
        <v>9500</v>
      </c>
    </row>
    <row r="5" spans="1:5">
      <c r="A5" s="16" t="s">
        <v>65</v>
      </c>
      <c r="B5" s="3">
        <v>596000</v>
      </c>
      <c r="C5" s="14">
        <f>HLOOKUP(B5,'獎金標準 (2)'!$B$4:$F$6,2)</f>
        <v>0.3</v>
      </c>
      <c r="D5">
        <f t="shared" si="0"/>
        <v>54000</v>
      </c>
      <c r="E5">
        <f t="shared" si="1"/>
        <v>124800</v>
      </c>
    </row>
    <row r="6" spans="1:5">
      <c r="A6" s="16" t="s">
        <v>66</v>
      </c>
      <c r="B6" s="3">
        <v>136000</v>
      </c>
      <c r="C6" s="14">
        <f>HLOOKUP(B6,'獎金標準 (2)'!$B$4:$F$6,2)</f>
        <v>0.12</v>
      </c>
      <c r="D6">
        <f t="shared" si="0"/>
        <v>1999.9999999999991</v>
      </c>
      <c r="E6">
        <f t="shared" si="1"/>
        <v>14320</v>
      </c>
    </row>
    <row r="7" spans="1:5">
      <c r="A7" s="16" t="s">
        <v>68</v>
      </c>
      <c r="B7" s="3">
        <v>263000</v>
      </c>
      <c r="C7" s="14">
        <f>HLOOKUP(B7,'獎金標準 (2)'!$B$4:$F$6,2)</f>
        <v>0.2</v>
      </c>
      <c r="D7">
        <f t="shared" si="0"/>
        <v>19000.000000000004</v>
      </c>
      <c r="E7">
        <f t="shared" si="1"/>
        <v>33600</v>
      </c>
    </row>
    <row r="8" spans="1:5">
      <c r="A8" s="16" t="s">
        <v>69</v>
      </c>
      <c r="B8" s="3">
        <v>184000</v>
      </c>
      <c r="C8" s="14">
        <f>HLOOKUP(B8,'獎金標準 (2)'!$B$4:$F$6,2)</f>
        <v>0.15</v>
      </c>
      <c r="D8">
        <f t="shared" si="0"/>
        <v>6499.9999999999991</v>
      </c>
      <c r="E8">
        <f t="shared" si="1"/>
        <v>21100</v>
      </c>
    </row>
    <row r="9" spans="1:5" hidden="1">
      <c r="A9" s="16" t="s">
        <v>70</v>
      </c>
      <c r="B9" s="3">
        <v>230500</v>
      </c>
      <c r="C9" s="14">
        <f>HLOOKUP(B9,'獎金標準 (2)'!$B$4:$F$6,2)</f>
        <v>0.15</v>
      </c>
      <c r="D9">
        <f t="shared" si="0"/>
        <v>6499.9999999999991</v>
      </c>
      <c r="E9">
        <f t="shared" si="1"/>
        <v>28075</v>
      </c>
    </row>
    <row r="10" spans="1:5" hidden="1">
      <c r="A10" s="16" t="s">
        <v>71</v>
      </c>
      <c r="B10" s="3">
        <v>65000</v>
      </c>
      <c r="C10" s="14">
        <f>HLOOKUP(B10,'獎金標準 (2)'!$B$4:$F$6,2)</f>
        <v>0.1</v>
      </c>
      <c r="D10">
        <f t="shared" si="0"/>
        <v>0</v>
      </c>
      <c r="E10">
        <f t="shared" si="1"/>
        <v>6500</v>
      </c>
    </row>
    <row r="11" spans="1:5" hidden="1">
      <c r="A11" s="16" t="s">
        <v>72</v>
      </c>
      <c r="B11" s="3">
        <v>396000</v>
      </c>
      <c r="C11" s="14">
        <f>HLOOKUP(B11,'獎金標準 (2)'!$B$4:$F$6,2)</f>
        <v>0.3</v>
      </c>
      <c r="D11">
        <f t="shared" si="0"/>
        <v>54000</v>
      </c>
      <c r="E11">
        <f t="shared" si="1"/>
        <v>64800</v>
      </c>
    </row>
    <row r="12" spans="1:5" hidden="1">
      <c r="A12" s="16" t="s">
        <v>74</v>
      </c>
      <c r="B12" s="3">
        <v>249500</v>
      </c>
      <c r="C12" s="14">
        <f>HLOOKUP(B12,'獎金標準 (2)'!$B$4:$F$6,2)</f>
        <v>0.15</v>
      </c>
      <c r="D12">
        <f t="shared" si="0"/>
        <v>6499.9999999999991</v>
      </c>
      <c r="E12">
        <f t="shared" si="1"/>
        <v>30925</v>
      </c>
    </row>
    <row r="13" spans="1:5" hidden="1">
      <c r="A13" s="16" t="s">
        <v>76</v>
      </c>
      <c r="B13" s="3">
        <v>178600</v>
      </c>
      <c r="C13" s="14">
        <f>HLOOKUP(B13,'獎金標準 (2)'!$B$4:$F$6,2)</f>
        <v>0.15</v>
      </c>
      <c r="D13">
        <f t="shared" si="0"/>
        <v>6499.9999999999991</v>
      </c>
      <c r="E13">
        <f t="shared" si="1"/>
        <v>20290</v>
      </c>
    </row>
    <row r="14" spans="1:5" hidden="1">
      <c r="A14" s="16" t="s">
        <v>78</v>
      </c>
      <c r="B14" s="3">
        <v>115000</v>
      </c>
      <c r="C14" s="14">
        <f>HLOOKUP(B14,'獎金標準 (2)'!$B$4:$F$6,2)</f>
        <v>0.12</v>
      </c>
      <c r="D14">
        <f t="shared" si="0"/>
        <v>1999.9999999999991</v>
      </c>
      <c r="E14">
        <f t="shared" si="1"/>
        <v>11800</v>
      </c>
    </row>
    <row r="15" spans="1:5" hidden="1">
      <c r="A15" s="16" t="s">
        <v>79</v>
      </c>
      <c r="B15" s="3">
        <v>320000</v>
      </c>
      <c r="C15" s="14">
        <f>HLOOKUP(B15,'獎金標準 (2)'!$B$4:$F$6,2)</f>
        <v>0.2</v>
      </c>
      <c r="D15">
        <f t="shared" si="0"/>
        <v>19000.000000000004</v>
      </c>
      <c r="E15">
        <f t="shared" si="1"/>
        <v>45000</v>
      </c>
    </row>
    <row r="16" spans="1:5" hidden="1">
      <c r="A16" s="16" t="s">
        <v>81</v>
      </c>
      <c r="B16" s="3">
        <v>243600</v>
      </c>
      <c r="C16" s="14">
        <f>HLOOKUP(B16,'獎金標準 (2)'!$B$4:$F$6,2)</f>
        <v>0.15</v>
      </c>
      <c r="D16">
        <f t="shared" si="0"/>
        <v>6499.9999999999991</v>
      </c>
      <c r="E16">
        <f t="shared" si="1"/>
        <v>30040</v>
      </c>
    </row>
    <row r="17" spans="1:5" hidden="1">
      <c r="A17" s="16" t="s">
        <v>82</v>
      </c>
      <c r="B17" s="3">
        <v>216000</v>
      </c>
      <c r="C17" s="14">
        <f>HLOOKUP(B17,'獎金標準 (2)'!$B$4:$F$6,2)</f>
        <v>0.15</v>
      </c>
      <c r="D17">
        <f t="shared" si="0"/>
        <v>6499.9999999999991</v>
      </c>
      <c r="E17">
        <f t="shared" si="1"/>
        <v>25900</v>
      </c>
    </row>
    <row r="18" spans="1:5" hidden="1">
      <c r="A18" s="16" t="s">
        <v>83</v>
      </c>
      <c r="B18" s="3">
        <v>336000</v>
      </c>
      <c r="C18" s="14">
        <f>HLOOKUP(B18,'獎金標準 (2)'!$B$4:$F$6,2)</f>
        <v>0.2</v>
      </c>
      <c r="D18">
        <f t="shared" si="0"/>
        <v>19000.000000000004</v>
      </c>
      <c r="E18">
        <f t="shared" si="1"/>
        <v>48200</v>
      </c>
    </row>
    <row r="19" spans="1:5" hidden="1">
      <c r="A19" s="16" t="s">
        <v>85</v>
      </c>
      <c r="B19" s="3">
        <v>312500</v>
      </c>
      <c r="C19" s="14">
        <f>HLOOKUP(B19,'獎金標準 (2)'!$B$4:$F$6,2)</f>
        <v>0.2</v>
      </c>
      <c r="D19">
        <f t="shared" si="0"/>
        <v>19000.000000000004</v>
      </c>
      <c r="E19">
        <f t="shared" si="1"/>
        <v>43500</v>
      </c>
    </row>
    <row r="20" spans="1:5">
      <c r="A20" s="16" t="s">
        <v>86</v>
      </c>
      <c r="B20" s="3">
        <v>365000</v>
      </c>
      <c r="C20" s="14">
        <f>HLOOKUP(B20,'獎金標準 (2)'!$B$4:$F$6,2)</f>
        <v>0.3</v>
      </c>
      <c r="D20">
        <f t="shared" si="0"/>
        <v>54000</v>
      </c>
      <c r="E20">
        <f t="shared" si="1"/>
        <v>55500</v>
      </c>
    </row>
    <row r="21" spans="1:5">
      <c r="A21" s="16" t="s">
        <v>87</v>
      </c>
      <c r="B21" s="3">
        <v>26500</v>
      </c>
      <c r="C21" s="14">
        <f>HLOOKUP(B21,'獎金標準 (2)'!$B$4:$F$6,2)</f>
        <v>0.1</v>
      </c>
      <c r="D21">
        <f t="shared" si="0"/>
        <v>0</v>
      </c>
      <c r="E21">
        <f t="shared" si="1"/>
        <v>2650</v>
      </c>
    </row>
    <row r="22" spans="1:5">
      <c r="A22" s="16" t="s">
        <v>88</v>
      </c>
      <c r="B22" s="3">
        <v>637000</v>
      </c>
      <c r="C22" s="14">
        <f>HLOOKUP(B22,'獎金標準 (2)'!$B$4:$F$6,2)</f>
        <v>0.3</v>
      </c>
      <c r="D22">
        <f t="shared" si="0"/>
        <v>54000</v>
      </c>
      <c r="E22">
        <f t="shared" si="1"/>
        <v>137100</v>
      </c>
    </row>
    <row r="23" spans="1:5">
      <c r="A23" s="16" t="s">
        <v>90</v>
      </c>
      <c r="B23" s="3">
        <v>184000</v>
      </c>
      <c r="C23" s="14">
        <f>HLOOKUP(B23,'獎金標準 (2)'!$B$4:$F$6,2)</f>
        <v>0.15</v>
      </c>
      <c r="D23">
        <f t="shared" si="0"/>
        <v>6499.9999999999991</v>
      </c>
      <c r="E23">
        <f t="shared" si="1"/>
        <v>21100</v>
      </c>
    </row>
    <row r="24" spans="1:5">
      <c r="A24" s="16" t="s">
        <v>91</v>
      </c>
      <c r="B24" s="3">
        <v>120000</v>
      </c>
      <c r="C24" s="14">
        <f>HLOOKUP(B24,'獎金標準 (2)'!$B$4:$F$6,2)</f>
        <v>0.12</v>
      </c>
      <c r="D24">
        <f t="shared" si="0"/>
        <v>1999.9999999999991</v>
      </c>
      <c r="E24">
        <f t="shared" si="1"/>
        <v>12400</v>
      </c>
    </row>
    <row r="25" spans="1:5">
      <c r="A25" s="16" t="s">
        <v>92</v>
      </c>
      <c r="B25" s="3">
        <v>305600</v>
      </c>
      <c r="C25" s="14">
        <f>HLOOKUP(B25,'獎金標準 (2)'!$B$4:$F$6,2)</f>
        <v>0.2</v>
      </c>
      <c r="D25">
        <f t="shared" si="0"/>
        <v>19000.000000000004</v>
      </c>
      <c r="E25">
        <f t="shared" si="1"/>
        <v>42120</v>
      </c>
    </row>
    <row r="26" spans="1:5">
      <c r="A26" s="16" t="s">
        <v>93</v>
      </c>
      <c r="B26" s="3">
        <v>336500</v>
      </c>
      <c r="C26" s="14">
        <f>HLOOKUP(B26,'獎金標準 (2)'!$B$4:$F$6,2)</f>
        <v>0.2</v>
      </c>
      <c r="D26">
        <f t="shared" si="0"/>
        <v>19000.000000000004</v>
      </c>
      <c r="E26">
        <f t="shared" si="1"/>
        <v>48300</v>
      </c>
    </row>
    <row r="27" spans="1:5">
      <c r="A27" s="16" t="s">
        <v>94</v>
      </c>
      <c r="B27" s="3">
        <v>127000</v>
      </c>
      <c r="C27" s="14">
        <f>HLOOKUP(B27,'獎金標準 (2)'!$B$4:$F$6,2)</f>
        <v>0.12</v>
      </c>
      <c r="D27">
        <f t="shared" si="0"/>
        <v>1999.9999999999991</v>
      </c>
      <c r="E27">
        <f t="shared" si="1"/>
        <v>13240</v>
      </c>
    </row>
    <row r="28" spans="1:5">
      <c r="A28" s="16" t="s">
        <v>96</v>
      </c>
      <c r="B28" s="3">
        <v>163000</v>
      </c>
      <c r="C28" s="14">
        <f>HLOOKUP(B28,'獎金標準 (2)'!$B$4:$F$6,2)</f>
        <v>0.15</v>
      </c>
      <c r="D28">
        <f t="shared" si="0"/>
        <v>6499.9999999999991</v>
      </c>
      <c r="E28">
        <f t="shared" si="1"/>
        <v>17950</v>
      </c>
    </row>
    <row r="29" spans="1:5">
      <c r="A29" s="16" t="s">
        <v>97</v>
      </c>
      <c r="B29" s="3">
        <v>348000</v>
      </c>
      <c r="C29" s="14">
        <f>HLOOKUP(B29,'獎金標準 (2)'!$B$4:$F$6,2)</f>
        <v>0.2</v>
      </c>
      <c r="D29">
        <f t="shared" si="0"/>
        <v>19000.000000000004</v>
      </c>
      <c r="E29">
        <f t="shared" si="1"/>
        <v>50600</v>
      </c>
    </row>
    <row r="30" spans="1:5">
      <c r="A30" s="16" t="s">
        <v>98</v>
      </c>
      <c r="B30" s="3">
        <v>174600</v>
      </c>
      <c r="C30" s="14">
        <f>HLOOKUP(B30,'獎金標準 (2)'!$B$4:$F$6,2)</f>
        <v>0.15</v>
      </c>
      <c r="D30">
        <f t="shared" si="0"/>
        <v>6499.9999999999991</v>
      </c>
      <c r="E30">
        <f t="shared" si="1"/>
        <v>19690</v>
      </c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6" sqref="B6"/>
    </sheetView>
  </sheetViews>
  <sheetFormatPr defaultRowHeight="16.5"/>
  <cols>
    <col min="1" max="1" width="11.875" customWidth="1"/>
    <col min="2" max="2" width="13.375" bestFit="1" customWidth="1"/>
    <col min="3" max="5" width="17.75" bestFit="1" customWidth="1"/>
    <col min="6" max="6" width="13.375" bestFit="1" customWidth="1"/>
  </cols>
  <sheetData>
    <row r="1" spans="1:7" ht="21">
      <c r="A1" s="19" t="s">
        <v>99</v>
      </c>
      <c r="B1" s="19"/>
      <c r="C1" s="19"/>
      <c r="D1" s="19"/>
      <c r="E1" s="19"/>
      <c r="F1" s="20"/>
      <c r="G1" s="8"/>
    </row>
    <row r="2" spans="1:7" ht="19.5">
      <c r="A2" s="10"/>
      <c r="B2" s="7" t="s">
        <v>100</v>
      </c>
      <c r="C2" s="7" t="s">
        <v>101</v>
      </c>
      <c r="D2" s="7" t="s">
        <v>102</v>
      </c>
      <c r="E2" s="6" t="s">
        <v>103</v>
      </c>
      <c r="F2" s="5" t="s">
        <v>104</v>
      </c>
    </row>
    <row r="3" spans="1:7">
      <c r="A3" s="11"/>
      <c r="B3" s="12" t="s">
        <v>105</v>
      </c>
      <c r="C3" s="12" t="s">
        <v>106</v>
      </c>
      <c r="D3" s="12" t="s">
        <v>107</v>
      </c>
      <c r="E3" s="13" t="s">
        <v>108</v>
      </c>
      <c r="F3" s="12" t="s">
        <v>109</v>
      </c>
    </row>
    <row r="4" spans="1:7">
      <c r="A4" s="9" t="s">
        <v>110</v>
      </c>
      <c r="B4" s="3">
        <v>0</v>
      </c>
      <c r="C4" s="3">
        <v>100000</v>
      </c>
      <c r="D4" s="3">
        <v>150000</v>
      </c>
      <c r="E4" s="3">
        <v>250000</v>
      </c>
      <c r="F4" s="3">
        <v>350000</v>
      </c>
    </row>
    <row r="5" spans="1:7">
      <c r="A5" s="9" t="s">
        <v>111</v>
      </c>
      <c r="B5" s="1">
        <v>0.1</v>
      </c>
      <c r="C5" s="1">
        <v>0.12</v>
      </c>
      <c r="D5" s="1">
        <v>0.15</v>
      </c>
      <c r="E5" s="1">
        <v>0.2</v>
      </c>
      <c r="F5" s="1">
        <v>0.3</v>
      </c>
      <c r="G5" s="1"/>
    </row>
    <row r="6" spans="1:7">
      <c r="A6" t="s">
        <v>112</v>
      </c>
      <c r="B6" s="3">
        <v>0</v>
      </c>
      <c r="C6" s="3">
        <f>B6+C4*(C5-B5)</f>
        <v>1999.9999999999991</v>
      </c>
      <c r="D6" s="3">
        <f t="shared" ref="D6:F6" si="0">C6+D4*(D5-C5)</f>
        <v>6499.9999999999991</v>
      </c>
      <c r="E6" s="3">
        <f t="shared" si="0"/>
        <v>19000.000000000004</v>
      </c>
      <c r="F6" s="3">
        <f t="shared" si="0"/>
        <v>54000</v>
      </c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4" workbookViewId="0">
      <selection activeCell="G28" sqref="G28"/>
    </sheetView>
  </sheetViews>
  <sheetFormatPr defaultRowHeight="16.5"/>
  <cols>
    <col min="1" max="1" width="12.75" style="16" customWidth="1"/>
    <col min="2" max="4" width="12.75" style="3" customWidth="1"/>
    <col min="5" max="7" width="12.75" customWidth="1"/>
  </cols>
  <sheetData>
    <row r="1" spans="1:7">
      <c r="A1" s="21" t="s">
        <v>61</v>
      </c>
      <c r="B1" s="21"/>
      <c r="C1" s="21"/>
      <c r="D1" s="21"/>
      <c r="E1" s="21"/>
      <c r="F1" s="21"/>
      <c r="G1" s="21"/>
    </row>
    <row r="2" spans="1:7">
      <c r="A2" s="2" t="s">
        <v>1</v>
      </c>
      <c r="B2" s="4" t="s">
        <v>113</v>
      </c>
      <c r="C2" s="4" t="s">
        <v>114</v>
      </c>
      <c r="D2" s="4" t="s">
        <v>115</v>
      </c>
      <c r="E2" s="2" t="s">
        <v>38</v>
      </c>
      <c r="F2" s="2" t="s">
        <v>59</v>
      </c>
      <c r="G2" s="2" t="s">
        <v>62</v>
      </c>
    </row>
    <row r="3" spans="1:7">
      <c r="A3" s="16" t="s">
        <v>63</v>
      </c>
      <c r="B3" s="3">
        <v>365000</v>
      </c>
      <c r="C3" s="3">
        <v>284600</v>
      </c>
      <c r="D3" s="3">
        <f>(B3+C3)/2</f>
        <v>324800</v>
      </c>
      <c r="E3" s="14">
        <f>HLOOKUP(D3,'獎金標準 (3)'!$B$4:$F$6,2)</f>
        <v>0.2</v>
      </c>
      <c r="F3">
        <f t="shared" ref="F3:F30" si="0">HLOOKUP(D3,查表範圍,3)</f>
        <v>19000.000000000004</v>
      </c>
      <c r="G3">
        <f>D3*E3-F3</f>
        <v>45960</v>
      </c>
    </row>
    <row r="4" spans="1:7">
      <c r="A4" s="16" t="s">
        <v>116</v>
      </c>
      <c r="B4" s="3">
        <v>369000</v>
      </c>
      <c r="C4" s="3">
        <v>344100</v>
      </c>
      <c r="D4" s="3">
        <f t="shared" ref="D4:D30" si="1">(B4+C4)/2</f>
        <v>356550</v>
      </c>
      <c r="E4" s="14">
        <f>HLOOKUP(D4,'獎金標準 (3)'!$B$4:$F$6,2)</f>
        <v>0.3</v>
      </c>
      <c r="F4">
        <f t="shared" si="0"/>
        <v>54000</v>
      </c>
      <c r="G4">
        <f t="shared" ref="G4:G30" si="2">D4*E4-F4</f>
        <v>52965</v>
      </c>
    </row>
    <row r="5" spans="1:7">
      <c r="A5" s="16" t="s">
        <v>5</v>
      </c>
      <c r="B5" s="3">
        <v>215600</v>
      </c>
      <c r="C5" s="3">
        <v>195000</v>
      </c>
      <c r="D5" s="3">
        <f t="shared" si="1"/>
        <v>205300</v>
      </c>
      <c r="E5" s="14">
        <f>HLOOKUP(D5,'獎金標準 (3)'!$B$4:$F$6,2)</f>
        <v>0.15</v>
      </c>
      <c r="F5">
        <f t="shared" si="0"/>
        <v>6499.9999999999991</v>
      </c>
      <c r="G5">
        <f t="shared" si="2"/>
        <v>24295</v>
      </c>
    </row>
    <row r="6" spans="1:7">
      <c r="A6" s="16" t="s">
        <v>6</v>
      </c>
      <c r="B6" s="3">
        <v>102500</v>
      </c>
      <c r="C6" s="3">
        <v>89000</v>
      </c>
      <c r="D6" s="3">
        <f t="shared" si="1"/>
        <v>95750</v>
      </c>
      <c r="E6" s="14">
        <f>HLOOKUP(D6,'獎金標準 (3)'!$B$4:$F$6,2)</f>
        <v>0.1</v>
      </c>
      <c r="F6">
        <f t="shared" si="0"/>
        <v>0</v>
      </c>
      <c r="G6">
        <f t="shared" si="2"/>
        <v>9575</v>
      </c>
    </row>
    <row r="7" spans="1:7">
      <c r="A7" s="16" t="s">
        <v>67</v>
      </c>
      <c r="B7" s="3">
        <v>263500</v>
      </c>
      <c r="C7" s="3">
        <v>215400</v>
      </c>
      <c r="D7" s="3">
        <f t="shared" si="1"/>
        <v>239450</v>
      </c>
      <c r="E7" s="14">
        <f>HLOOKUP(D7,'獎金標準 (3)'!$B$4:$F$6,2)</f>
        <v>0.15</v>
      </c>
      <c r="F7">
        <f t="shared" si="0"/>
        <v>6499.9999999999991</v>
      </c>
      <c r="G7">
        <f t="shared" si="2"/>
        <v>29417.5</v>
      </c>
    </row>
    <row r="8" spans="1:7">
      <c r="A8" s="16" t="s">
        <v>8</v>
      </c>
      <c r="B8" s="3">
        <v>369000</v>
      </c>
      <c r="C8" s="3">
        <v>125000</v>
      </c>
      <c r="D8" s="3">
        <f t="shared" si="1"/>
        <v>247000</v>
      </c>
      <c r="E8" s="14">
        <f>HLOOKUP(D8,'獎金標準 (3)'!$B$4:$F$6,2)</f>
        <v>0.15</v>
      </c>
      <c r="F8">
        <f t="shared" si="0"/>
        <v>6499.9999999999991</v>
      </c>
      <c r="G8">
        <f t="shared" si="2"/>
        <v>30550</v>
      </c>
    </row>
    <row r="9" spans="1:7" hidden="1">
      <c r="A9" s="16" t="s">
        <v>9</v>
      </c>
      <c r="B9" s="3">
        <v>405000</v>
      </c>
      <c r="C9" s="3">
        <v>29600</v>
      </c>
      <c r="D9" s="3">
        <f t="shared" si="1"/>
        <v>217300</v>
      </c>
      <c r="E9" s="14">
        <f>HLOOKUP(D9,'獎金標準 (3)'!$B$4:$F$6,2)</f>
        <v>0.15</v>
      </c>
      <c r="F9">
        <f t="shared" si="0"/>
        <v>6499.9999999999991</v>
      </c>
      <c r="G9">
        <f t="shared" si="2"/>
        <v>26095</v>
      </c>
    </row>
    <row r="10" spans="1:7" hidden="1">
      <c r="A10" s="16" t="s">
        <v>17</v>
      </c>
      <c r="B10" s="3">
        <v>553000</v>
      </c>
      <c r="C10" s="3">
        <v>312000</v>
      </c>
      <c r="D10" s="3">
        <f t="shared" si="1"/>
        <v>432500</v>
      </c>
      <c r="E10" s="14">
        <f>HLOOKUP(D10,'獎金標準 (3)'!$B$4:$F$6,2)</f>
        <v>0.3</v>
      </c>
      <c r="F10">
        <f t="shared" si="0"/>
        <v>54000</v>
      </c>
      <c r="G10">
        <f t="shared" si="2"/>
        <v>75750</v>
      </c>
    </row>
    <row r="11" spans="1:7" hidden="1">
      <c r="A11" s="16" t="s">
        <v>18</v>
      </c>
      <c r="B11" s="3">
        <v>189000</v>
      </c>
      <c r="C11" s="3">
        <v>89000</v>
      </c>
      <c r="D11" s="3">
        <f t="shared" si="1"/>
        <v>139000</v>
      </c>
      <c r="E11" s="14">
        <f>HLOOKUP(D11,'獎金標準 (3)'!$B$4:$F$6,2)</f>
        <v>0.12</v>
      </c>
      <c r="F11">
        <f t="shared" si="0"/>
        <v>1999.9999999999991</v>
      </c>
      <c r="G11">
        <f t="shared" si="2"/>
        <v>14680</v>
      </c>
    </row>
    <row r="12" spans="1:7" hidden="1">
      <c r="A12" s="16" t="s">
        <v>73</v>
      </c>
      <c r="B12" s="3">
        <v>117800</v>
      </c>
      <c r="C12" s="3">
        <v>236000</v>
      </c>
      <c r="D12" s="3">
        <f t="shared" si="1"/>
        <v>176900</v>
      </c>
      <c r="E12" s="14">
        <f>HLOOKUP(D12,'獎金標準 (3)'!$B$4:$F$6,2)</f>
        <v>0.15</v>
      </c>
      <c r="F12">
        <f t="shared" si="0"/>
        <v>6499.9999999999991</v>
      </c>
      <c r="G12">
        <f t="shared" si="2"/>
        <v>20035</v>
      </c>
    </row>
    <row r="13" spans="1:7" hidden="1">
      <c r="A13" s="16" t="s">
        <v>75</v>
      </c>
      <c r="B13" s="3">
        <v>362200</v>
      </c>
      <c r="C13" s="3">
        <v>450000</v>
      </c>
      <c r="D13" s="3">
        <f t="shared" si="1"/>
        <v>406100</v>
      </c>
      <c r="E13" s="14">
        <f>HLOOKUP(D13,'獎金標準 (3)'!$B$4:$F$6,2)</f>
        <v>0.3</v>
      </c>
      <c r="F13">
        <f t="shared" si="0"/>
        <v>54000</v>
      </c>
      <c r="G13">
        <f t="shared" si="2"/>
        <v>67830</v>
      </c>
    </row>
    <row r="14" spans="1:7" hidden="1">
      <c r="A14" s="16" t="s">
        <v>77</v>
      </c>
      <c r="B14" s="3">
        <v>360000</v>
      </c>
      <c r="C14" s="3">
        <v>205000</v>
      </c>
      <c r="D14" s="3">
        <f t="shared" si="1"/>
        <v>282500</v>
      </c>
      <c r="E14" s="14">
        <f>HLOOKUP(D14,'獎金標準 (3)'!$B$4:$F$6,2)</f>
        <v>0.2</v>
      </c>
      <c r="F14">
        <f t="shared" si="0"/>
        <v>19000.000000000004</v>
      </c>
      <c r="G14">
        <f t="shared" si="2"/>
        <v>37500</v>
      </c>
    </row>
    <row r="15" spans="1:7" hidden="1">
      <c r="A15" s="16" t="s">
        <v>22</v>
      </c>
      <c r="B15" s="3">
        <v>164000</v>
      </c>
      <c r="C15" s="3">
        <v>135000</v>
      </c>
      <c r="D15" s="3">
        <f t="shared" si="1"/>
        <v>149500</v>
      </c>
      <c r="E15" s="14">
        <f>HLOOKUP(D15,'獎金標準 (3)'!$B$4:$F$6,2)</f>
        <v>0.12</v>
      </c>
      <c r="F15">
        <f t="shared" si="0"/>
        <v>1999.9999999999991</v>
      </c>
      <c r="G15">
        <f t="shared" si="2"/>
        <v>15940</v>
      </c>
    </row>
    <row r="16" spans="1:7" hidden="1">
      <c r="A16" s="16" t="s">
        <v>80</v>
      </c>
      <c r="B16" s="3">
        <v>125600</v>
      </c>
      <c r="C16" s="3">
        <v>260000</v>
      </c>
      <c r="D16" s="3">
        <f t="shared" si="1"/>
        <v>192800</v>
      </c>
      <c r="E16" s="14">
        <f>HLOOKUP(D16,'獎金標準 (3)'!$B$4:$F$6,2)</f>
        <v>0.15</v>
      </c>
      <c r="F16">
        <f t="shared" si="0"/>
        <v>6499.9999999999991</v>
      </c>
      <c r="G16">
        <f t="shared" si="2"/>
        <v>22420</v>
      </c>
    </row>
    <row r="17" spans="1:7" hidden="1">
      <c r="A17" s="16" t="s">
        <v>24</v>
      </c>
      <c r="B17" s="3">
        <v>296000</v>
      </c>
      <c r="C17" s="3">
        <v>210000</v>
      </c>
      <c r="D17" s="3">
        <f t="shared" si="1"/>
        <v>253000</v>
      </c>
      <c r="E17" s="14">
        <f>HLOOKUP(D17,'獎金標準 (3)'!$B$4:$F$6,2)</f>
        <v>0.2</v>
      </c>
      <c r="F17">
        <f t="shared" si="0"/>
        <v>19000.000000000004</v>
      </c>
      <c r="G17">
        <f t="shared" si="2"/>
        <v>31599.999999999996</v>
      </c>
    </row>
    <row r="18" spans="1:7" hidden="1">
      <c r="A18" s="16" t="s">
        <v>25</v>
      </c>
      <c r="B18" s="3">
        <v>236500</v>
      </c>
      <c r="C18" s="3">
        <v>178500</v>
      </c>
      <c r="D18" s="3">
        <f t="shared" si="1"/>
        <v>207500</v>
      </c>
      <c r="E18" s="14">
        <f>HLOOKUP(D18,'獎金標準 (3)'!$B$4:$F$6,2)</f>
        <v>0.15</v>
      </c>
      <c r="F18">
        <f t="shared" si="0"/>
        <v>6499.9999999999991</v>
      </c>
      <c r="G18">
        <f t="shared" si="2"/>
        <v>24625</v>
      </c>
    </row>
    <row r="19" spans="1:7" hidden="1">
      <c r="A19" s="16" t="s">
        <v>84</v>
      </c>
      <c r="B19" s="3">
        <v>198000</v>
      </c>
      <c r="C19" s="3">
        <v>360000</v>
      </c>
      <c r="D19" s="3">
        <f t="shared" si="1"/>
        <v>279000</v>
      </c>
      <c r="E19" s="14">
        <f>HLOOKUP(D19,'獎金標準 (3)'!$B$4:$F$6,2)</f>
        <v>0.2</v>
      </c>
      <c r="F19">
        <f t="shared" si="0"/>
        <v>19000.000000000004</v>
      </c>
      <c r="G19">
        <f t="shared" si="2"/>
        <v>36800</v>
      </c>
    </row>
    <row r="20" spans="1:7">
      <c r="A20" s="16" t="s">
        <v>117</v>
      </c>
      <c r="B20" s="3">
        <v>315000</v>
      </c>
      <c r="C20" s="3">
        <v>250000</v>
      </c>
      <c r="D20" s="3">
        <f t="shared" si="1"/>
        <v>282500</v>
      </c>
      <c r="E20" s="14">
        <f>HLOOKUP(D20,'獎金標準 (3)'!$B$4:$F$6,2)</f>
        <v>0.2</v>
      </c>
      <c r="F20">
        <f t="shared" si="0"/>
        <v>19000.000000000004</v>
      </c>
      <c r="G20">
        <f t="shared" si="2"/>
        <v>37500</v>
      </c>
    </row>
    <row r="21" spans="1:7">
      <c r="A21" s="16" t="s">
        <v>118</v>
      </c>
      <c r="B21" s="3">
        <v>125000</v>
      </c>
      <c r="C21" s="3">
        <v>174000</v>
      </c>
      <c r="D21" s="3">
        <f t="shared" si="1"/>
        <v>149500</v>
      </c>
      <c r="E21" s="14">
        <f>HLOOKUP(D21,'獎金標準 (3)'!$B$4:$F$6,2)</f>
        <v>0.12</v>
      </c>
      <c r="F21">
        <f t="shared" si="0"/>
        <v>1999.9999999999991</v>
      </c>
      <c r="G21">
        <f t="shared" si="2"/>
        <v>15940</v>
      </c>
    </row>
    <row r="22" spans="1:7">
      <c r="A22" s="16" t="s">
        <v>29</v>
      </c>
      <c r="B22" s="3">
        <v>123000</v>
      </c>
      <c r="C22" s="3">
        <v>160000</v>
      </c>
      <c r="D22" s="3">
        <f t="shared" si="1"/>
        <v>141500</v>
      </c>
      <c r="E22" s="14">
        <f>HLOOKUP(D22,'獎金標準 (3)'!$B$4:$F$6,2)</f>
        <v>0.12</v>
      </c>
      <c r="F22">
        <f t="shared" si="0"/>
        <v>1999.9999999999991</v>
      </c>
      <c r="G22">
        <f t="shared" si="2"/>
        <v>14980</v>
      </c>
    </row>
    <row r="23" spans="1:7">
      <c r="A23" s="16" t="s">
        <v>89</v>
      </c>
      <c r="B23" s="3">
        <v>263500</v>
      </c>
      <c r="C23" s="3">
        <v>240000</v>
      </c>
      <c r="D23" s="3">
        <f t="shared" si="1"/>
        <v>251750</v>
      </c>
      <c r="E23" s="14">
        <f>HLOOKUP(D23,'獎金標準 (3)'!$B$4:$F$6,2)</f>
        <v>0.2</v>
      </c>
      <c r="F23">
        <f t="shared" si="0"/>
        <v>19000.000000000004</v>
      </c>
      <c r="G23">
        <f t="shared" si="2"/>
        <v>31349.999999999996</v>
      </c>
    </row>
    <row r="24" spans="1:7">
      <c r="A24" s="16" t="s">
        <v>31</v>
      </c>
      <c r="B24" s="3">
        <v>236000</v>
      </c>
      <c r="C24" s="3">
        <v>360000</v>
      </c>
      <c r="D24" s="3">
        <f t="shared" si="1"/>
        <v>298000</v>
      </c>
      <c r="E24" s="14">
        <f>HLOOKUP(D24,'獎金標準 (3)'!$B$4:$F$6,2)</f>
        <v>0.2</v>
      </c>
      <c r="F24">
        <f t="shared" si="0"/>
        <v>19000.000000000004</v>
      </c>
      <c r="G24">
        <f t="shared" si="2"/>
        <v>40600</v>
      </c>
    </row>
    <row r="25" spans="1:7">
      <c r="A25" s="16" t="s">
        <v>32</v>
      </c>
      <c r="B25" s="3">
        <v>145000</v>
      </c>
      <c r="C25" s="3">
        <v>263000</v>
      </c>
      <c r="D25" s="3">
        <f t="shared" si="1"/>
        <v>204000</v>
      </c>
      <c r="E25" s="14">
        <f>HLOOKUP(D25,'獎金標準 (3)'!$B$4:$F$6,2)</f>
        <v>0.15</v>
      </c>
      <c r="F25">
        <f t="shared" si="0"/>
        <v>6499.9999999999991</v>
      </c>
      <c r="G25">
        <f t="shared" si="2"/>
        <v>24100</v>
      </c>
    </row>
    <row r="26" spans="1:7">
      <c r="A26" s="16" t="s">
        <v>119</v>
      </c>
      <c r="B26" s="3">
        <v>398000</v>
      </c>
      <c r="C26" s="3">
        <v>264000</v>
      </c>
      <c r="D26" s="3">
        <f t="shared" si="1"/>
        <v>331000</v>
      </c>
      <c r="E26" s="14">
        <f>HLOOKUP(D26,'獎金標準 (3)'!$B$4:$F$6,2)</f>
        <v>0.2</v>
      </c>
      <c r="F26">
        <f t="shared" si="0"/>
        <v>19000.000000000004</v>
      </c>
      <c r="G26">
        <f t="shared" si="2"/>
        <v>47200</v>
      </c>
    </row>
    <row r="27" spans="1:7">
      <c r="A27" s="16" t="s">
        <v>120</v>
      </c>
      <c r="B27" s="3">
        <v>355000</v>
      </c>
      <c r="C27" s="3">
        <v>320000</v>
      </c>
      <c r="D27" s="3">
        <f t="shared" si="1"/>
        <v>337500</v>
      </c>
      <c r="E27" s="14">
        <f>HLOOKUP(D27,'獎金標準 (3)'!$B$4:$F$6,2)</f>
        <v>0.2</v>
      </c>
      <c r="F27">
        <f t="shared" si="0"/>
        <v>19000.000000000004</v>
      </c>
      <c r="G27">
        <f t="shared" si="2"/>
        <v>48500</v>
      </c>
    </row>
    <row r="28" spans="1:7">
      <c r="A28" s="16" t="s">
        <v>95</v>
      </c>
      <c r="B28" s="3">
        <v>254000</v>
      </c>
      <c r="C28" s="3">
        <v>125000</v>
      </c>
      <c r="D28" s="3">
        <f t="shared" si="1"/>
        <v>189500</v>
      </c>
      <c r="E28" s="14">
        <f>HLOOKUP(D28,'獎金標準 (3)'!$B$4:$F$6,2)</f>
        <v>0.15</v>
      </c>
      <c r="F28">
        <f t="shared" si="0"/>
        <v>6499.9999999999991</v>
      </c>
      <c r="G28">
        <f t="shared" si="2"/>
        <v>21925</v>
      </c>
    </row>
    <row r="29" spans="1:7">
      <c r="A29" s="16" t="s">
        <v>36</v>
      </c>
      <c r="B29" s="3">
        <v>478000</v>
      </c>
      <c r="C29" s="3">
        <v>459000</v>
      </c>
      <c r="D29" s="3">
        <f t="shared" si="1"/>
        <v>468500</v>
      </c>
      <c r="E29" s="14">
        <f>HLOOKUP(D29,'獎金標準 (3)'!$B$4:$F$6,2)</f>
        <v>0.3</v>
      </c>
      <c r="F29">
        <f t="shared" si="0"/>
        <v>54000</v>
      </c>
      <c r="G29">
        <f t="shared" si="2"/>
        <v>86550</v>
      </c>
    </row>
    <row r="30" spans="1:7">
      <c r="A30" s="16" t="s">
        <v>121</v>
      </c>
      <c r="B30" s="3">
        <v>378500</v>
      </c>
      <c r="C30" s="3">
        <v>394700</v>
      </c>
      <c r="D30" s="3">
        <f t="shared" si="1"/>
        <v>386600</v>
      </c>
      <c r="E30" s="14">
        <f>HLOOKUP(D30,'獎金標準 (3)'!$B$4:$F$6,2)</f>
        <v>0.3</v>
      </c>
      <c r="F30">
        <f t="shared" si="0"/>
        <v>54000</v>
      </c>
      <c r="G30">
        <f t="shared" si="2"/>
        <v>61980</v>
      </c>
    </row>
  </sheetData>
  <mergeCells count="1">
    <mergeCell ref="A1:G1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本章提要</vt:lpstr>
      <vt:lpstr>獎金標準</vt:lpstr>
      <vt:lpstr>獎金計算</vt:lpstr>
      <vt:lpstr>獎金標準 (2)</vt:lpstr>
      <vt:lpstr>獎金計算 (2)</vt:lpstr>
      <vt:lpstr>獎金標準 (3)</vt:lpstr>
      <vt:lpstr>獎金計算 (3)</vt:lpstr>
      <vt:lpstr>查表範圍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User</cp:lastModifiedBy>
  <dcterms:created xsi:type="dcterms:W3CDTF">2001-07-25T02:50:36Z</dcterms:created>
  <dcterms:modified xsi:type="dcterms:W3CDTF">2011-08-10T14:33:40Z</dcterms:modified>
</cp:coreProperties>
</file>