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105" yWindow="-15" windowWidth="11910" windowHeight="4800" activeTab="7"/>
  </bookViews>
  <sheets>
    <sheet name="summary" sheetId="11" r:id="rId1"/>
    <sheet name="subtotal" sheetId="13" r:id="rId2"/>
    <sheet name="subtotal (2)" sheetId="12" r:id="rId3"/>
    <sheet name="預算底稿" sheetId="1" r:id="rId4"/>
    <sheet name="預算底稿 (2)" sheetId="6" r:id="rId5"/>
    <sheet name="預算彙總表" sheetId="7" r:id="rId6"/>
    <sheet name="預算底稿 (3)" sheetId="8" r:id="rId7"/>
    <sheet name="預算彙總表 (2)" sheetId="9" r:id="rId8"/>
    <sheet name="部門人員" sheetId="4" r:id="rId9"/>
    <sheet name="專案說明" sheetId="5" r:id="rId10"/>
    <sheet name="科目說明" sheetId="2" r:id="rId11"/>
  </sheets>
  <externalReferences>
    <externalReference r:id="rId12"/>
    <externalReference r:id="rId13"/>
  </externalReferences>
  <definedNames>
    <definedName name="_xlnm._FilterDatabase" localSheetId="3" hidden="1">預算底稿!$A$4:$R$64</definedName>
    <definedName name="_xlnm._FilterDatabase" localSheetId="4" hidden="1">'預算底稿 (2)'!$A$4:$R$64</definedName>
    <definedName name="_xlnm._FilterDatabase" localSheetId="6" hidden="1">'預算底稿 (3)'!$A$4:$R$200</definedName>
    <definedName name="_GoBack" localSheetId="2">'subtotal (2)'!$A$26</definedName>
    <definedName name="員工姓名">[1]部門人員!$B$2:$B$5</definedName>
    <definedName name="專案名稱">[1]專案說明!$B$2:$B$30</definedName>
    <definedName name="會計科目">[1]科目說明!$A$2:$A$26</definedName>
  </definedNames>
  <calcPr calcId="145621"/>
</workbook>
</file>

<file path=xl/calcChain.xml><?xml version="1.0" encoding="utf-8"?>
<calcChain xmlns="http://schemas.openxmlformats.org/spreadsheetml/2006/main">
  <c r="B40" i="12" l="1"/>
  <c r="B39" i="12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5" i="6"/>
  <c r="J2" i="8" l="1"/>
  <c r="K6" i="9"/>
  <c r="F200" i="8"/>
  <c r="E200" i="8"/>
  <c r="C200" i="8"/>
  <c r="F199" i="8"/>
  <c r="E199" i="8"/>
  <c r="C199" i="8"/>
  <c r="F198" i="8"/>
  <c r="E198" i="8"/>
  <c r="C198" i="8"/>
  <c r="F197" i="8"/>
  <c r="E197" i="8"/>
  <c r="C197" i="8"/>
  <c r="F196" i="8"/>
  <c r="E196" i="8"/>
  <c r="C196" i="8"/>
  <c r="F195" i="8"/>
  <c r="E195" i="8"/>
  <c r="C195" i="8"/>
  <c r="F194" i="8"/>
  <c r="E194" i="8"/>
  <c r="C194" i="8"/>
  <c r="F193" i="8"/>
  <c r="E193" i="8"/>
  <c r="C193" i="8"/>
  <c r="F192" i="8"/>
  <c r="E192" i="8"/>
  <c r="C192" i="8"/>
  <c r="F191" i="8"/>
  <c r="E191" i="8"/>
  <c r="C191" i="8"/>
  <c r="F190" i="8"/>
  <c r="E190" i="8"/>
  <c r="C190" i="8"/>
  <c r="F189" i="8"/>
  <c r="E189" i="8"/>
  <c r="C189" i="8"/>
  <c r="F188" i="8"/>
  <c r="E188" i="8"/>
  <c r="C188" i="8"/>
  <c r="F187" i="8"/>
  <c r="E187" i="8"/>
  <c r="C187" i="8"/>
  <c r="F186" i="8"/>
  <c r="E186" i="8"/>
  <c r="C186" i="8"/>
  <c r="F185" i="8"/>
  <c r="E185" i="8"/>
  <c r="C185" i="8"/>
  <c r="F184" i="8"/>
  <c r="E184" i="8"/>
  <c r="C184" i="8"/>
  <c r="F183" i="8"/>
  <c r="E183" i="8"/>
  <c r="C183" i="8"/>
  <c r="F182" i="8"/>
  <c r="E182" i="8"/>
  <c r="C182" i="8"/>
  <c r="F181" i="8"/>
  <c r="E181" i="8"/>
  <c r="C181" i="8"/>
  <c r="F180" i="8"/>
  <c r="E180" i="8"/>
  <c r="C180" i="8"/>
  <c r="F179" i="8"/>
  <c r="E179" i="8"/>
  <c r="C179" i="8"/>
  <c r="F178" i="8"/>
  <c r="E178" i="8"/>
  <c r="C178" i="8"/>
  <c r="F177" i="8"/>
  <c r="E177" i="8"/>
  <c r="C177" i="8"/>
  <c r="F176" i="8"/>
  <c r="E176" i="8"/>
  <c r="C176" i="8"/>
  <c r="F175" i="8"/>
  <c r="E175" i="8"/>
  <c r="C175" i="8"/>
  <c r="F174" i="8"/>
  <c r="E174" i="8"/>
  <c r="C174" i="8"/>
  <c r="F173" i="8"/>
  <c r="E173" i="8"/>
  <c r="C173" i="8"/>
  <c r="F172" i="8"/>
  <c r="E172" i="8"/>
  <c r="C172" i="8"/>
  <c r="F171" i="8"/>
  <c r="E171" i="8"/>
  <c r="C171" i="8"/>
  <c r="F170" i="8"/>
  <c r="E170" i="8"/>
  <c r="C170" i="8"/>
  <c r="F169" i="8"/>
  <c r="E169" i="8"/>
  <c r="C169" i="8"/>
  <c r="F168" i="8"/>
  <c r="E168" i="8"/>
  <c r="C168" i="8"/>
  <c r="F167" i="8"/>
  <c r="E167" i="8"/>
  <c r="C167" i="8"/>
  <c r="F166" i="8"/>
  <c r="E166" i="8"/>
  <c r="C166" i="8"/>
  <c r="F165" i="8"/>
  <c r="E165" i="8"/>
  <c r="C165" i="8"/>
  <c r="F164" i="8"/>
  <c r="E164" i="8"/>
  <c r="C164" i="8"/>
  <c r="F163" i="8"/>
  <c r="E163" i="8"/>
  <c r="C163" i="8"/>
  <c r="F162" i="8"/>
  <c r="E162" i="8"/>
  <c r="C162" i="8"/>
  <c r="F161" i="8"/>
  <c r="E161" i="8"/>
  <c r="C161" i="8"/>
  <c r="F160" i="8"/>
  <c r="E160" i="8"/>
  <c r="C160" i="8"/>
  <c r="F159" i="8"/>
  <c r="E159" i="8"/>
  <c r="C159" i="8"/>
  <c r="F158" i="8"/>
  <c r="E158" i="8"/>
  <c r="C158" i="8"/>
  <c r="F157" i="8"/>
  <c r="E157" i="8"/>
  <c r="C157" i="8"/>
  <c r="F156" i="8"/>
  <c r="E156" i="8"/>
  <c r="C156" i="8"/>
  <c r="F155" i="8"/>
  <c r="E155" i="8"/>
  <c r="C155" i="8"/>
  <c r="F154" i="8"/>
  <c r="E154" i="8"/>
  <c r="C154" i="8"/>
  <c r="F153" i="8"/>
  <c r="E153" i="8"/>
  <c r="C153" i="8"/>
  <c r="F152" i="8"/>
  <c r="E152" i="8"/>
  <c r="C152" i="8"/>
  <c r="F151" i="8"/>
  <c r="E151" i="8"/>
  <c r="C151" i="8"/>
  <c r="F150" i="8"/>
  <c r="E150" i="8"/>
  <c r="C150" i="8"/>
  <c r="F149" i="8"/>
  <c r="E149" i="8"/>
  <c r="C149" i="8"/>
  <c r="F148" i="8"/>
  <c r="E148" i="8"/>
  <c r="C148" i="8"/>
  <c r="F147" i="8"/>
  <c r="E147" i="8"/>
  <c r="C147" i="8"/>
  <c r="F146" i="8"/>
  <c r="E146" i="8"/>
  <c r="C146" i="8"/>
  <c r="F145" i="8"/>
  <c r="E145" i="8"/>
  <c r="C145" i="8"/>
  <c r="F144" i="8"/>
  <c r="E144" i="8"/>
  <c r="C144" i="8"/>
  <c r="F143" i="8"/>
  <c r="E143" i="8"/>
  <c r="C143" i="8"/>
  <c r="F142" i="8"/>
  <c r="E142" i="8"/>
  <c r="C142" i="8"/>
  <c r="F141" i="8"/>
  <c r="E141" i="8"/>
  <c r="C141" i="8"/>
  <c r="F140" i="8"/>
  <c r="E140" i="8"/>
  <c r="C140" i="8"/>
  <c r="F139" i="8"/>
  <c r="E139" i="8"/>
  <c r="C139" i="8"/>
  <c r="F138" i="8"/>
  <c r="E138" i="8"/>
  <c r="C138" i="8"/>
  <c r="F137" i="8"/>
  <c r="E137" i="8"/>
  <c r="C137" i="8"/>
  <c r="F136" i="8"/>
  <c r="E136" i="8"/>
  <c r="C136" i="8"/>
  <c r="F135" i="8"/>
  <c r="E135" i="8"/>
  <c r="C135" i="8"/>
  <c r="F134" i="8"/>
  <c r="E134" i="8"/>
  <c r="C134" i="8"/>
  <c r="F133" i="8"/>
  <c r="E133" i="8"/>
  <c r="C133" i="8"/>
  <c r="F132" i="8"/>
  <c r="E132" i="8"/>
  <c r="C132" i="8"/>
  <c r="F131" i="8"/>
  <c r="E131" i="8"/>
  <c r="C131" i="8"/>
  <c r="F130" i="8"/>
  <c r="E130" i="8"/>
  <c r="C130" i="8"/>
  <c r="F129" i="8"/>
  <c r="E129" i="8"/>
  <c r="C129" i="8"/>
  <c r="F128" i="8"/>
  <c r="E128" i="8"/>
  <c r="C128" i="8"/>
  <c r="F127" i="8"/>
  <c r="E127" i="8"/>
  <c r="C127" i="8"/>
  <c r="F126" i="8"/>
  <c r="E126" i="8"/>
  <c r="C126" i="8"/>
  <c r="F125" i="8"/>
  <c r="E125" i="8"/>
  <c r="C125" i="8"/>
  <c r="F124" i="8"/>
  <c r="E124" i="8"/>
  <c r="C124" i="8"/>
  <c r="F123" i="8"/>
  <c r="E123" i="8"/>
  <c r="C123" i="8"/>
  <c r="F122" i="8"/>
  <c r="E122" i="8"/>
  <c r="C122" i="8"/>
  <c r="F121" i="8"/>
  <c r="E121" i="8"/>
  <c r="C121" i="8"/>
  <c r="F120" i="8"/>
  <c r="E120" i="8"/>
  <c r="C120" i="8"/>
  <c r="F119" i="8"/>
  <c r="E119" i="8"/>
  <c r="C119" i="8"/>
  <c r="F118" i="8"/>
  <c r="E118" i="8"/>
  <c r="C118" i="8"/>
  <c r="F117" i="8"/>
  <c r="E117" i="8"/>
  <c r="C117" i="8"/>
  <c r="F116" i="8"/>
  <c r="E116" i="8"/>
  <c r="C116" i="8"/>
  <c r="F115" i="8"/>
  <c r="E115" i="8"/>
  <c r="C115" i="8"/>
  <c r="F114" i="8"/>
  <c r="E114" i="8"/>
  <c r="C114" i="8"/>
  <c r="F113" i="8"/>
  <c r="E113" i="8"/>
  <c r="C113" i="8"/>
  <c r="F112" i="8"/>
  <c r="E112" i="8"/>
  <c r="C112" i="8"/>
  <c r="F111" i="8"/>
  <c r="E111" i="8"/>
  <c r="C111" i="8"/>
  <c r="F110" i="8"/>
  <c r="E110" i="8"/>
  <c r="C110" i="8"/>
  <c r="F109" i="8"/>
  <c r="E109" i="8"/>
  <c r="C109" i="8"/>
  <c r="F108" i="8"/>
  <c r="E108" i="8"/>
  <c r="C108" i="8"/>
  <c r="F107" i="8"/>
  <c r="E107" i="8"/>
  <c r="C107" i="8"/>
  <c r="F106" i="8"/>
  <c r="E106" i="8"/>
  <c r="C106" i="8"/>
  <c r="F105" i="8"/>
  <c r="E105" i="8"/>
  <c r="C105" i="8"/>
  <c r="F104" i="8"/>
  <c r="E104" i="8"/>
  <c r="C104" i="8"/>
  <c r="F103" i="8"/>
  <c r="E103" i="8"/>
  <c r="C103" i="8"/>
  <c r="F102" i="8"/>
  <c r="E102" i="8"/>
  <c r="C102" i="8"/>
  <c r="F101" i="8"/>
  <c r="E101" i="8"/>
  <c r="C101" i="8"/>
  <c r="F100" i="8"/>
  <c r="E100" i="8"/>
  <c r="C100" i="8"/>
  <c r="F99" i="8"/>
  <c r="E99" i="8"/>
  <c r="C99" i="8"/>
  <c r="F98" i="8"/>
  <c r="E98" i="8"/>
  <c r="C98" i="8"/>
  <c r="F97" i="8"/>
  <c r="E97" i="8"/>
  <c r="C97" i="8"/>
  <c r="F96" i="8"/>
  <c r="E96" i="8"/>
  <c r="C96" i="8"/>
  <c r="F95" i="8"/>
  <c r="E95" i="8"/>
  <c r="C95" i="8"/>
  <c r="F94" i="8"/>
  <c r="E94" i="8"/>
  <c r="C94" i="8"/>
  <c r="F93" i="8"/>
  <c r="E93" i="8"/>
  <c r="C93" i="8"/>
  <c r="F92" i="8"/>
  <c r="E92" i="8"/>
  <c r="C92" i="8"/>
  <c r="F91" i="8"/>
  <c r="E91" i="8"/>
  <c r="C91" i="8"/>
  <c r="F90" i="8"/>
  <c r="E90" i="8"/>
  <c r="C90" i="8"/>
  <c r="F89" i="8"/>
  <c r="E89" i="8"/>
  <c r="C89" i="8"/>
  <c r="F88" i="8"/>
  <c r="E88" i="8"/>
  <c r="C88" i="8"/>
  <c r="F87" i="8"/>
  <c r="E87" i="8"/>
  <c r="C87" i="8"/>
  <c r="F86" i="8"/>
  <c r="E86" i="8"/>
  <c r="C86" i="8"/>
  <c r="F85" i="8"/>
  <c r="E85" i="8"/>
  <c r="C85" i="8"/>
  <c r="F84" i="8"/>
  <c r="E84" i="8"/>
  <c r="C84" i="8"/>
  <c r="F83" i="8"/>
  <c r="E83" i="8"/>
  <c r="C83" i="8"/>
  <c r="F82" i="8"/>
  <c r="E82" i="8"/>
  <c r="C82" i="8"/>
  <c r="F81" i="8"/>
  <c r="E81" i="8"/>
  <c r="C81" i="8"/>
  <c r="F80" i="8"/>
  <c r="E80" i="8"/>
  <c r="C80" i="8"/>
  <c r="F79" i="8"/>
  <c r="E79" i="8"/>
  <c r="C79" i="8"/>
  <c r="F78" i="8"/>
  <c r="E78" i="8"/>
  <c r="C78" i="8"/>
  <c r="F77" i="8"/>
  <c r="E77" i="8"/>
  <c r="C77" i="8"/>
  <c r="F76" i="8"/>
  <c r="E76" i="8"/>
  <c r="C76" i="8"/>
  <c r="F75" i="8"/>
  <c r="E75" i="8"/>
  <c r="C75" i="8"/>
  <c r="F74" i="8"/>
  <c r="E74" i="8"/>
  <c r="C74" i="8"/>
  <c r="F73" i="8"/>
  <c r="E73" i="8"/>
  <c r="C73" i="8"/>
  <c r="F72" i="8"/>
  <c r="E72" i="8"/>
  <c r="C72" i="8"/>
  <c r="F71" i="8"/>
  <c r="E71" i="8"/>
  <c r="C71" i="8"/>
  <c r="F70" i="8"/>
  <c r="E70" i="8"/>
  <c r="C70" i="8"/>
  <c r="F69" i="8"/>
  <c r="E69" i="8"/>
  <c r="C69" i="8"/>
  <c r="F68" i="8"/>
  <c r="E68" i="8"/>
  <c r="C68" i="8"/>
  <c r="F67" i="8"/>
  <c r="E67" i="8"/>
  <c r="C67" i="8"/>
  <c r="F66" i="8"/>
  <c r="E66" i="8"/>
  <c r="C66" i="8"/>
  <c r="F65" i="8"/>
  <c r="E65" i="8"/>
  <c r="C65" i="8"/>
  <c r="F64" i="8"/>
  <c r="E64" i="8"/>
  <c r="C64" i="8"/>
  <c r="F63" i="8"/>
  <c r="E63" i="8"/>
  <c r="C63" i="8"/>
  <c r="F62" i="8"/>
  <c r="E62" i="8"/>
  <c r="C62" i="8"/>
  <c r="F61" i="8"/>
  <c r="E61" i="8"/>
  <c r="C61" i="8"/>
  <c r="F60" i="8"/>
  <c r="E60" i="8"/>
  <c r="C60" i="8"/>
  <c r="F59" i="8"/>
  <c r="E59" i="8"/>
  <c r="C59" i="8"/>
  <c r="F58" i="8"/>
  <c r="E58" i="8"/>
  <c r="C58" i="8"/>
  <c r="F57" i="8"/>
  <c r="E57" i="8"/>
  <c r="C57" i="8"/>
  <c r="F56" i="8"/>
  <c r="E56" i="8"/>
  <c r="C56" i="8"/>
  <c r="F55" i="8"/>
  <c r="E55" i="8"/>
  <c r="C55" i="8"/>
  <c r="F54" i="8"/>
  <c r="E54" i="8"/>
  <c r="C54" i="8"/>
  <c r="F53" i="8"/>
  <c r="E53" i="8"/>
  <c r="C53" i="8"/>
  <c r="F52" i="8"/>
  <c r="E52" i="8"/>
  <c r="C52" i="8"/>
  <c r="F51" i="8"/>
  <c r="E51" i="8"/>
  <c r="C51" i="8"/>
  <c r="F50" i="8"/>
  <c r="E50" i="8"/>
  <c r="C50" i="8"/>
  <c r="F49" i="8"/>
  <c r="E49" i="8"/>
  <c r="C49" i="8"/>
  <c r="F48" i="8"/>
  <c r="E48" i="8"/>
  <c r="C48" i="8"/>
  <c r="F47" i="8"/>
  <c r="E47" i="8"/>
  <c r="C47" i="8"/>
  <c r="F46" i="8"/>
  <c r="E46" i="8"/>
  <c r="C46" i="8"/>
  <c r="F45" i="8"/>
  <c r="E45" i="8"/>
  <c r="C45" i="8"/>
  <c r="F44" i="8"/>
  <c r="E44" i="8"/>
  <c r="C44" i="8"/>
  <c r="F43" i="8"/>
  <c r="E43" i="8"/>
  <c r="C43" i="8"/>
  <c r="F42" i="8"/>
  <c r="E42" i="8"/>
  <c r="C42" i="8"/>
  <c r="F41" i="8"/>
  <c r="E41" i="8"/>
  <c r="C41" i="8"/>
  <c r="F40" i="8"/>
  <c r="E40" i="8"/>
  <c r="C40" i="8"/>
  <c r="F39" i="8"/>
  <c r="E39" i="8"/>
  <c r="C39" i="8"/>
  <c r="F38" i="8"/>
  <c r="E38" i="8"/>
  <c r="C38" i="8"/>
  <c r="F37" i="8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30" i="8"/>
  <c r="E30" i="8"/>
  <c r="C30" i="8"/>
  <c r="F29" i="8"/>
  <c r="E29" i="8"/>
  <c r="C29" i="8"/>
  <c r="F28" i="8"/>
  <c r="E28" i="8"/>
  <c r="C28" i="8"/>
  <c r="F27" i="8"/>
  <c r="E27" i="8"/>
  <c r="C27" i="8"/>
  <c r="F26" i="8"/>
  <c r="K7" i="9" s="1"/>
  <c r="E26" i="8"/>
  <c r="C26" i="8"/>
  <c r="F25" i="8"/>
  <c r="E25" i="8"/>
  <c r="C25" i="8"/>
  <c r="F24" i="8"/>
  <c r="K5" i="9" s="1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7" i="8"/>
  <c r="E17" i="8"/>
  <c r="C17" i="8"/>
  <c r="F16" i="8"/>
  <c r="E16" i="8"/>
  <c r="C16" i="8"/>
  <c r="F15" i="8"/>
  <c r="E15" i="8"/>
  <c r="C15" i="8"/>
  <c r="F14" i="8"/>
  <c r="E14" i="8"/>
  <c r="C14" i="8"/>
  <c r="F13" i="8"/>
  <c r="E13" i="8"/>
  <c r="C13" i="8"/>
  <c r="F12" i="8"/>
  <c r="E12" i="8"/>
  <c r="C12" i="8"/>
  <c r="F11" i="8"/>
  <c r="E11" i="8"/>
  <c r="C11" i="8"/>
  <c r="F10" i="8"/>
  <c r="E10" i="8"/>
  <c r="C10" i="8"/>
  <c r="F9" i="8"/>
  <c r="E9" i="8"/>
  <c r="C9" i="8"/>
  <c r="F8" i="8"/>
  <c r="E8" i="8"/>
  <c r="C8" i="8"/>
  <c r="F7" i="8"/>
  <c r="K4" i="9" s="1"/>
  <c r="K2" i="9" s="1"/>
  <c r="E7" i="8"/>
  <c r="C7" i="8"/>
  <c r="F6" i="8"/>
  <c r="E6" i="8"/>
  <c r="C6" i="8"/>
  <c r="F5" i="8"/>
  <c r="F2" i="8" s="1"/>
  <c r="E5" i="8"/>
  <c r="C5" i="8"/>
  <c r="G30" i="9" s="1"/>
  <c r="R2" i="8"/>
  <c r="Q2" i="8"/>
  <c r="P2" i="8"/>
  <c r="O2" i="8"/>
  <c r="N2" i="8"/>
  <c r="M2" i="8"/>
  <c r="L2" i="8"/>
  <c r="K2" i="8"/>
  <c r="I2" i="8"/>
  <c r="H2" i="8"/>
  <c r="G2" i="8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" i="6" s="1"/>
  <c r="R2" i="6"/>
  <c r="Q2" i="6"/>
  <c r="P2" i="6"/>
  <c r="O2" i="6"/>
  <c r="N2" i="6"/>
  <c r="M2" i="6"/>
  <c r="L2" i="6"/>
  <c r="K2" i="6"/>
  <c r="J2" i="6"/>
  <c r="I2" i="6"/>
  <c r="H2" i="6"/>
  <c r="G2" i="6"/>
  <c r="C5" i="9" l="1"/>
  <c r="C7" i="9"/>
  <c r="C4" i="9"/>
  <c r="C22" i="9"/>
  <c r="G14" i="9"/>
  <c r="C15" i="9"/>
  <c r="G11" i="9"/>
  <c r="G23" i="9"/>
  <c r="G27" i="9"/>
  <c r="G5" i="9"/>
  <c r="C8" i="9"/>
  <c r="C12" i="9"/>
  <c r="C16" i="9"/>
  <c r="C20" i="9"/>
  <c r="C24" i="9"/>
  <c r="C28" i="9"/>
  <c r="C26" i="9"/>
  <c r="G4" i="9"/>
  <c r="G18" i="9"/>
  <c r="C11" i="9"/>
  <c r="C27" i="9"/>
  <c r="G15" i="9"/>
  <c r="G8" i="9"/>
  <c r="G12" i="9"/>
  <c r="G16" i="9"/>
  <c r="G20" i="9"/>
  <c r="G24" i="9"/>
  <c r="G28" i="9"/>
  <c r="C14" i="9"/>
  <c r="G10" i="9"/>
  <c r="G26" i="9"/>
  <c r="C19" i="9"/>
  <c r="G19" i="9"/>
  <c r="C6" i="9"/>
  <c r="C9" i="9"/>
  <c r="C13" i="9"/>
  <c r="C17" i="9"/>
  <c r="C21" i="9"/>
  <c r="C25" i="9"/>
  <c r="G29" i="9"/>
  <c r="C10" i="9"/>
  <c r="C18" i="9"/>
  <c r="G22" i="9"/>
  <c r="G7" i="9"/>
  <c r="C23" i="9"/>
  <c r="G6" i="9"/>
  <c r="G9" i="9"/>
  <c r="G13" i="9"/>
  <c r="G17" i="9"/>
  <c r="G21" i="9"/>
  <c r="G25" i="9"/>
  <c r="G2" i="9" l="1"/>
  <c r="C2" i="9"/>
</calcChain>
</file>

<file path=xl/sharedStrings.xml><?xml version="1.0" encoding="utf-8"?>
<sst xmlns="http://schemas.openxmlformats.org/spreadsheetml/2006/main" count="787" uniqueCount="401">
  <si>
    <t>科目代號</t>
  </si>
  <si>
    <t>薪資支出</t>
  </si>
  <si>
    <t>租金支出</t>
  </si>
  <si>
    <t>文具用品</t>
  </si>
  <si>
    <t>旅費</t>
  </si>
  <si>
    <t>運費</t>
  </si>
  <si>
    <t>郵電費</t>
  </si>
  <si>
    <t>修繕費</t>
  </si>
  <si>
    <t>廣告費</t>
  </si>
  <si>
    <t>保險費</t>
  </si>
  <si>
    <t>交際費</t>
  </si>
  <si>
    <t>捐贈</t>
  </si>
  <si>
    <t>稅捐</t>
  </si>
  <si>
    <t>雜項購置</t>
  </si>
  <si>
    <t>伙食費</t>
  </si>
  <si>
    <t>職工福利</t>
  </si>
  <si>
    <t>研究費</t>
  </si>
  <si>
    <t>職業訓練費</t>
  </si>
  <si>
    <t>勞務費</t>
  </si>
  <si>
    <t>書報雜誌</t>
  </si>
  <si>
    <t>退休金</t>
  </si>
  <si>
    <t>交通費</t>
  </si>
  <si>
    <t>其他費用</t>
  </si>
  <si>
    <t>印表機墨水匣</t>
    <phoneticPr fontId="5" type="noConversion"/>
  </si>
  <si>
    <t>傳真紙</t>
    <phoneticPr fontId="5" type="noConversion"/>
  </si>
  <si>
    <t>購買光碟片</t>
    <phoneticPr fontId="5" type="noConversion"/>
  </si>
  <si>
    <t>購買書籍雜誌</t>
    <phoneticPr fontId="5" type="noConversion"/>
  </si>
  <si>
    <t>P-02</t>
    <phoneticPr fontId="5" type="noConversion"/>
  </si>
  <si>
    <t>P-04</t>
    <phoneticPr fontId="5" type="noConversion"/>
  </si>
  <si>
    <t>P-09</t>
    <phoneticPr fontId="5" type="noConversion"/>
  </si>
  <si>
    <t>P-10</t>
    <phoneticPr fontId="5" type="noConversion"/>
  </si>
  <si>
    <t>P-11</t>
    <phoneticPr fontId="5" type="noConversion"/>
  </si>
  <si>
    <t>P-12</t>
    <phoneticPr fontId="5" type="noConversion"/>
  </si>
  <si>
    <t>P-15</t>
    <phoneticPr fontId="5" type="noConversion"/>
  </si>
  <si>
    <t>P-17</t>
    <phoneticPr fontId="5" type="noConversion"/>
  </si>
  <si>
    <t>名片製作</t>
    <phoneticPr fontId="5" type="noConversion"/>
  </si>
  <si>
    <t>例行郵電費</t>
    <phoneticPr fontId="5" type="noConversion"/>
  </si>
  <si>
    <t>快遞費</t>
    <phoneticPr fontId="5" type="noConversion"/>
  </si>
  <si>
    <t>網域申請費與年費</t>
    <phoneticPr fontId="5" type="noConversion"/>
  </si>
  <si>
    <t>勞保費</t>
    <phoneticPr fontId="5" type="noConversion"/>
  </si>
  <si>
    <t>P-20</t>
    <phoneticPr fontId="5" type="noConversion"/>
  </si>
  <si>
    <t>健保費</t>
    <phoneticPr fontId="5" type="noConversion"/>
  </si>
  <si>
    <t>P-21</t>
    <phoneticPr fontId="5" type="noConversion"/>
  </si>
  <si>
    <t>P-22</t>
    <phoneticPr fontId="5" type="noConversion"/>
  </si>
  <si>
    <t>端午禮品</t>
    <phoneticPr fontId="5" type="noConversion"/>
  </si>
  <si>
    <t>P-23</t>
    <phoneticPr fontId="5" type="noConversion"/>
  </si>
  <si>
    <t>P-25</t>
    <phoneticPr fontId="5" type="noConversion"/>
  </si>
  <si>
    <t>端午禮金</t>
    <phoneticPr fontId="5" type="noConversion"/>
  </si>
  <si>
    <t>P-27</t>
    <phoneticPr fontId="5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</si>
  <si>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</si>
  <si>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</si>
  <si>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</si>
  <si>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</si>
  <si>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</si>
  <si>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</si>
  <si>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</si>
  <si>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</si>
  <si>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</si>
  <si>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</si>
  <si>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</si>
  <si>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葉恩慈</t>
    <phoneticPr fontId="5" type="noConversion"/>
  </si>
  <si>
    <t>黃棨捷</t>
    <phoneticPr fontId="5" type="noConversion"/>
  </si>
  <si>
    <t>002</t>
    <phoneticPr fontId="5" type="noConversion"/>
  </si>
  <si>
    <t>003</t>
    <phoneticPr fontId="5" type="noConversion"/>
  </si>
  <si>
    <t>廠商贈品-廣告</t>
    <phoneticPr fontId="5" type="noConversion"/>
  </si>
  <si>
    <t>鄭運升</t>
    <phoneticPr fontId="5" type="noConversion"/>
  </si>
  <si>
    <t>員工編號</t>
    <phoneticPr fontId="10" type="noConversion"/>
  </si>
  <si>
    <t>004</t>
    <phoneticPr fontId="5" type="noConversion"/>
  </si>
  <si>
    <t>李明見</t>
    <phoneticPr fontId="5" type="noConversion"/>
  </si>
  <si>
    <t>員工姓名</t>
    <phoneticPr fontId="10" type="noConversion"/>
  </si>
  <si>
    <t>001</t>
    <phoneticPr fontId="5" type="noConversion"/>
  </si>
  <si>
    <t>水電費</t>
    <phoneticPr fontId="5" type="noConversion"/>
  </si>
  <si>
    <t>加班費</t>
    <phoneticPr fontId="5" type="noConversion"/>
  </si>
  <si>
    <r>
      <t>折舊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  <charset val="136"/>
      </rPr>
      <t>運輸設備</t>
    </r>
    <phoneticPr fontId="5" type="noConversion"/>
  </si>
  <si>
    <r>
      <t xml:space="preserve">會計科目 </t>
    </r>
    <r>
      <rPr>
        <b/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新細明體"/>
        <family val="1"/>
        <charset val="136"/>
      </rPr>
      <t>費用項目</t>
    </r>
    <phoneticPr fontId="5" type="noConversion"/>
  </si>
  <si>
    <t>專案名稱</t>
    <phoneticPr fontId="10" type="noConversion"/>
  </si>
  <si>
    <t>案序</t>
    <phoneticPr fontId="10" type="noConversion"/>
  </si>
  <si>
    <t>編號</t>
    <phoneticPr fontId="10" type="noConversion"/>
  </si>
  <si>
    <t>HiNet ADSL租費</t>
    <phoneticPr fontId="5" type="noConversion"/>
  </si>
  <si>
    <t>P-01</t>
    <phoneticPr fontId="5" type="noConversion"/>
  </si>
  <si>
    <t>P-03</t>
    <phoneticPr fontId="5" type="noConversion"/>
  </si>
  <si>
    <t>P-05</t>
    <phoneticPr fontId="5" type="noConversion"/>
  </si>
  <si>
    <t>廠商贈品-交寄</t>
    <phoneticPr fontId="5" type="noConversion"/>
  </si>
  <si>
    <t>P-06</t>
    <phoneticPr fontId="5" type="noConversion"/>
  </si>
  <si>
    <t>P-07</t>
    <phoneticPr fontId="5" type="noConversion"/>
  </si>
  <si>
    <t>P-08</t>
    <phoneticPr fontId="5" type="noConversion"/>
  </si>
  <si>
    <t>大宗電腦採購</t>
    <phoneticPr fontId="5" type="noConversion"/>
  </si>
  <si>
    <t>周邊電腦採購</t>
    <phoneticPr fontId="5" type="noConversion"/>
  </si>
  <si>
    <t>外包製作</t>
    <phoneticPr fontId="5" type="noConversion"/>
  </si>
  <si>
    <t>部門訂閱的雜誌費</t>
    <phoneticPr fontId="5" type="noConversion"/>
  </si>
  <si>
    <t>P-13</t>
    <phoneticPr fontId="5" type="noConversion"/>
  </si>
  <si>
    <t>P-14</t>
    <phoneticPr fontId="5" type="noConversion"/>
  </si>
  <si>
    <t>軟體採購</t>
    <phoneticPr fontId="5" type="noConversion"/>
  </si>
  <si>
    <t>P-16</t>
    <phoneticPr fontId="5" type="noConversion"/>
  </si>
  <si>
    <t>薪資支出</t>
    <phoneticPr fontId="5" type="noConversion"/>
  </si>
  <si>
    <t>停車位</t>
    <phoneticPr fontId="5" type="noConversion"/>
  </si>
  <si>
    <t>P-18</t>
    <phoneticPr fontId="5" type="noConversion"/>
  </si>
  <si>
    <t>P-19</t>
    <phoneticPr fontId="5" type="noConversion"/>
  </si>
  <si>
    <t>中秋禮品</t>
    <phoneticPr fontId="5" type="noConversion"/>
  </si>
  <si>
    <t>旅遊補助</t>
    <phoneticPr fontId="5" type="noConversion"/>
  </si>
  <si>
    <t>P-24</t>
    <phoneticPr fontId="5" type="noConversion"/>
  </si>
  <si>
    <t>中秋禮金</t>
    <phoneticPr fontId="5" type="noConversion"/>
  </si>
  <si>
    <t>P-26</t>
    <phoneticPr fontId="5" type="noConversion"/>
  </si>
  <si>
    <t>退休金</t>
    <phoneticPr fontId="5" type="noConversion"/>
  </si>
  <si>
    <t>年終獎金</t>
    <phoneticPr fontId="5" type="noConversion"/>
  </si>
  <si>
    <t>預算總額</t>
    <phoneticPr fontId="5" type="noConversion"/>
  </si>
  <si>
    <t>1月</t>
    <phoneticPr fontId="5" type="noConversion"/>
  </si>
  <si>
    <t>人員</t>
    <phoneticPr fontId="5" type="noConversion"/>
  </si>
  <si>
    <t>專案名稱</t>
    <phoneticPr fontId="5" type="noConversion"/>
  </si>
  <si>
    <t>案
序</t>
    <phoneticPr fontId="5" type="noConversion"/>
  </si>
  <si>
    <t>科目名稱</t>
    <phoneticPr fontId="5" type="noConversion"/>
  </si>
  <si>
    <t>科目
代號</t>
    <phoneticPr fontId="5" type="noConversion"/>
  </si>
  <si>
    <t>預算合計
金額</t>
    <phoneticPr fontId="5" type="noConversion"/>
  </si>
  <si>
    <t>例行交通費-悠遊卡</t>
    <phoneticPr fontId="10" type="noConversion"/>
  </si>
  <si>
    <t>例行交通費-計程車</t>
    <phoneticPr fontId="5" type="noConversion"/>
  </si>
  <si>
    <t>P-15</t>
    <phoneticPr fontId="10" type="noConversion"/>
  </si>
  <si>
    <t>預算總額</t>
    <phoneticPr fontId="5" type="noConversion"/>
  </si>
  <si>
    <t>1月</t>
    <phoneticPr fontId="5" type="noConversion"/>
  </si>
  <si>
    <t>人員</t>
    <phoneticPr fontId="5" type="noConversion"/>
  </si>
  <si>
    <t>專案名稱</t>
    <phoneticPr fontId="5" type="noConversion"/>
  </si>
  <si>
    <t>案
序</t>
    <phoneticPr fontId="5" type="noConversion"/>
  </si>
  <si>
    <t>科目名稱</t>
    <phoneticPr fontId="5" type="noConversion"/>
  </si>
  <si>
    <t>科目
代號</t>
    <phoneticPr fontId="5" type="noConversion"/>
  </si>
  <si>
    <t>預算合計
金額</t>
    <phoneticPr fontId="5" type="noConversion"/>
  </si>
  <si>
    <t>鄭運升</t>
  </si>
  <si>
    <t>HiNet ADSL租費</t>
  </si>
  <si>
    <t>郵電費</t>
    <phoneticPr fontId="5" type="noConversion"/>
  </si>
  <si>
    <t>名片製作</t>
  </si>
  <si>
    <t>文具用品</t>
    <phoneticPr fontId="5" type="noConversion"/>
  </si>
  <si>
    <t>印表機墨水匣</t>
    <phoneticPr fontId="5" type="noConversion"/>
  </si>
  <si>
    <t>文具用品</t>
    <phoneticPr fontId="5" type="noConversion"/>
  </si>
  <si>
    <t>傳真紙</t>
    <phoneticPr fontId="5" type="noConversion"/>
  </si>
  <si>
    <t>購買光碟片</t>
    <phoneticPr fontId="5" type="noConversion"/>
  </si>
  <si>
    <t>廠商贈品-交寄</t>
    <phoneticPr fontId="5" type="noConversion"/>
  </si>
  <si>
    <t>運費</t>
    <phoneticPr fontId="5" type="noConversion"/>
  </si>
  <si>
    <t>廠商贈品-廣告</t>
    <phoneticPr fontId="5" type="noConversion"/>
  </si>
  <si>
    <t>廣告費</t>
    <phoneticPr fontId="5" type="noConversion"/>
  </si>
  <si>
    <t>例行郵電費</t>
    <phoneticPr fontId="5" type="noConversion"/>
  </si>
  <si>
    <t>郵電費</t>
    <phoneticPr fontId="5" type="noConversion"/>
  </si>
  <si>
    <t>快遞費</t>
    <phoneticPr fontId="5" type="noConversion"/>
  </si>
  <si>
    <t>網域申請費與年費</t>
    <phoneticPr fontId="5" type="noConversion"/>
  </si>
  <si>
    <t>郵電費</t>
    <phoneticPr fontId="5" type="noConversion"/>
  </si>
  <si>
    <t>大宗電腦採購</t>
    <phoneticPr fontId="5" type="noConversion"/>
  </si>
  <si>
    <t>雜項購置</t>
    <phoneticPr fontId="5" type="noConversion"/>
  </si>
  <si>
    <t>周邊電腦採購</t>
    <phoneticPr fontId="5" type="noConversion"/>
  </si>
  <si>
    <t>雜項購置</t>
    <phoneticPr fontId="5" type="noConversion"/>
  </si>
  <si>
    <t>外包製作</t>
    <phoneticPr fontId="5" type="noConversion"/>
  </si>
  <si>
    <t>勞務費</t>
    <phoneticPr fontId="5" type="noConversion"/>
  </si>
  <si>
    <t>部門訂閱的雜誌費</t>
    <phoneticPr fontId="5" type="noConversion"/>
  </si>
  <si>
    <t>書報雜誌</t>
    <phoneticPr fontId="5" type="noConversion"/>
  </si>
  <si>
    <t>購買書籍雜誌</t>
    <phoneticPr fontId="5" type="noConversion"/>
  </si>
  <si>
    <t>書報雜誌</t>
    <phoneticPr fontId="5" type="noConversion"/>
  </si>
  <si>
    <t>例行交通費-計程車</t>
  </si>
  <si>
    <t>交通費</t>
    <phoneticPr fontId="5" type="noConversion"/>
  </si>
  <si>
    <t>例行交通費-悠遊卡</t>
  </si>
  <si>
    <t>軟體採購</t>
    <phoneticPr fontId="5" type="noConversion"/>
  </si>
  <si>
    <t>研究費</t>
    <phoneticPr fontId="5" type="noConversion"/>
  </si>
  <si>
    <t>薪資支出</t>
    <phoneticPr fontId="5" type="noConversion"/>
  </si>
  <si>
    <t>黃棨捷</t>
  </si>
  <si>
    <t>葉恩慈</t>
  </si>
  <si>
    <t>李明見</t>
  </si>
  <si>
    <t>停車位</t>
    <phoneticPr fontId="5" type="noConversion"/>
  </si>
  <si>
    <t>租金支出</t>
    <phoneticPr fontId="5" type="noConversion"/>
  </si>
  <si>
    <t>停車位</t>
    <phoneticPr fontId="5" type="noConversion"/>
  </si>
  <si>
    <t>其他費用</t>
    <phoneticPr fontId="5" type="noConversion"/>
  </si>
  <si>
    <t>勞保費</t>
    <phoneticPr fontId="5" type="noConversion"/>
  </si>
  <si>
    <t>勞保費</t>
  </si>
  <si>
    <t>健保費</t>
    <phoneticPr fontId="5" type="noConversion"/>
  </si>
  <si>
    <t>保險費</t>
    <phoneticPr fontId="5" type="noConversion"/>
  </si>
  <si>
    <t>健保費</t>
    <phoneticPr fontId="5" type="noConversion"/>
  </si>
  <si>
    <t>健保費</t>
  </si>
  <si>
    <t>端午禮品</t>
    <phoneticPr fontId="5" type="noConversion"/>
  </si>
  <si>
    <t>職工福利</t>
    <phoneticPr fontId="5" type="noConversion"/>
  </si>
  <si>
    <t>職工福利</t>
    <phoneticPr fontId="5" type="noConversion"/>
  </si>
  <si>
    <t>端午禮品</t>
  </si>
  <si>
    <t>中秋禮品</t>
    <phoneticPr fontId="5" type="noConversion"/>
  </si>
  <si>
    <t>中秋禮品</t>
    <phoneticPr fontId="5" type="noConversion"/>
  </si>
  <si>
    <t>中秋禮品</t>
  </si>
  <si>
    <t>旅遊補助</t>
    <phoneticPr fontId="5" type="noConversion"/>
  </si>
  <si>
    <t>旅遊補助</t>
  </si>
  <si>
    <t>端午禮金</t>
    <phoneticPr fontId="5" type="noConversion"/>
  </si>
  <si>
    <t>端午禮金</t>
    <phoneticPr fontId="5" type="noConversion"/>
  </si>
  <si>
    <t>端午禮金</t>
  </si>
  <si>
    <t>中秋禮金</t>
    <phoneticPr fontId="5" type="noConversion"/>
  </si>
  <si>
    <t>中秋禮金</t>
    <phoneticPr fontId="5" type="noConversion"/>
  </si>
  <si>
    <t>薪資支出</t>
    <phoneticPr fontId="5" type="noConversion"/>
  </si>
  <si>
    <t>中秋禮金</t>
  </si>
  <si>
    <t>退休金</t>
    <phoneticPr fontId="5" type="noConversion"/>
  </si>
  <si>
    <t>年終獎金</t>
    <phoneticPr fontId="5" type="noConversion"/>
  </si>
  <si>
    <t>薪資支出</t>
    <phoneticPr fontId="5" type="noConversion"/>
  </si>
  <si>
    <t>年終獎金</t>
  </si>
  <si>
    <t>2010年  產品部科目別預算總表</t>
    <phoneticPr fontId="5" type="noConversion"/>
  </si>
  <si>
    <t>2010年  產品部專案別預算總表</t>
    <phoneticPr fontId="5" type="noConversion"/>
  </si>
  <si>
    <t>2010年  產品部個員別預算總表</t>
    <phoneticPr fontId="5" type="noConversion"/>
  </si>
  <si>
    <t>部門名稱：產品部</t>
    <phoneticPr fontId="5" type="noConversion"/>
  </si>
  <si>
    <t>會計科目</t>
    <phoneticPr fontId="5" type="noConversion"/>
  </si>
  <si>
    <t>科目別預算總額</t>
    <phoneticPr fontId="5" type="noConversion"/>
  </si>
  <si>
    <t>案序</t>
    <phoneticPr fontId="5" type="noConversion"/>
  </si>
  <si>
    <t>專案名稱</t>
    <phoneticPr fontId="5" type="noConversion"/>
  </si>
  <si>
    <t>專案別預算總額</t>
    <phoneticPr fontId="5" type="noConversion"/>
  </si>
  <si>
    <t>編號</t>
    <phoneticPr fontId="5" type="noConversion"/>
  </si>
  <si>
    <t>員工姓名</t>
    <phoneticPr fontId="5" type="noConversion"/>
  </si>
  <si>
    <t>個員別預算總額</t>
    <phoneticPr fontId="5" type="noConversion"/>
  </si>
  <si>
    <t>P-01</t>
    <phoneticPr fontId="5" type="noConversion"/>
  </si>
  <si>
    <t>HiNet ADSL 租金</t>
    <phoneticPr fontId="5" type="noConversion"/>
  </si>
  <si>
    <t>001</t>
    <phoneticPr fontId="5" type="noConversion"/>
  </si>
  <si>
    <t>鄭運升</t>
    <phoneticPr fontId="5" type="noConversion"/>
  </si>
  <si>
    <t>P-02</t>
  </si>
  <si>
    <t>名片製作</t>
    <phoneticPr fontId="5" type="noConversion"/>
  </si>
  <si>
    <t>002</t>
    <phoneticPr fontId="5" type="noConversion"/>
  </si>
  <si>
    <t>黃棨捷</t>
    <phoneticPr fontId="5" type="noConversion"/>
  </si>
  <si>
    <t>P-03</t>
  </si>
  <si>
    <t>印表機墨水匣</t>
    <phoneticPr fontId="5" type="noConversion"/>
  </si>
  <si>
    <t>003</t>
    <phoneticPr fontId="5" type="noConversion"/>
  </si>
  <si>
    <t>葉恩慈</t>
    <phoneticPr fontId="5" type="noConversion"/>
  </si>
  <si>
    <t>P-04</t>
  </si>
  <si>
    <t>004</t>
    <phoneticPr fontId="5" type="noConversion"/>
  </si>
  <si>
    <t>李明見</t>
    <phoneticPr fontId="5" type="noConversion"/>
  </si>
  <si>
    <t>P-05</t>
  </si>
  <si>
    <t>購買光碟片</t>
    <phoneticPr fontId="5" type="noConversion"/>
  </si>
  <si>
    <t>P-06</t>
  </si>
  <si>
    <t>廠商贈品</t>
    <phoneticPr fontId="5" type="noConversion"/>
  </si>
  <si>
    <t>P-07</t>
  </si>
  <si>
    <t>例行郵電費</t>
    <phoneticPr fontId="5" type="noConversion"/>
  </si>
  <si>
    <t>P-08</t>
  </si>
  <si>
    <t>快遞費</t>
    <phoneticPr fontId="5" type="noConversion"/>
  </si>
  <si>
    <t>水電費</t>
    <phoneticPr fontId="5" type="noConversion"/>
  </si>
  <si>
    <t>P-09</t>
  </si>
  <si>
    <t>網域申請費與年費</t>
    <phoneticPr fontId="5" type="noConversion"/>
  </si>
  <si>
    <t>P-10</t>
  </si>
  <si>
    <t>大宗電腦採購</t>
    <phoneticPr fontId="5" type="noConversion"/>
  </si>
  <si>
    <t>P-11</t>
  </si>
  <si>
    <t>周邊電腦採購</t>
    <phoneticPr fontId="5" type="noConversion"/>
  </si>
  <si>
    <t>P-12</t>
  </si>
  <si>
    <t>外包製作</t>
    <phoneticPr fontId="5" type="noConversion"/>
  </si>
  <si>
    <t>P-13</t>
  </si>
  <si>
    <t>部門訂閱的雜誌費</t>
    <phoneticPr fontId="5" type="noConversion"/>
  </si>
  <si>
    <r>
      <t>折舊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運輸設備</t>
    </r>
    <phoneticPr fontId="5" type="noConversion"/>
  </si>
  <si>
    <t>P-14</t>
  </si>
  <si>
    <t>購買書籍雜誌</t>
    <phoneticPr fontId="5" type="noConversion"/>
  </si>
  <si>
    <t>P-15</t>
  </si>
  <si>
    <t>例行交通費</t>
    <phoneticPr fontId="5" type="noConversion"/>
  </si>
  <si>
    <t>P-16</t>
  </si>
  <si>
    <t>軟體採購</t>
    <phoneticPr fontId="5" type="noConversion"/>
  </si>
  <si>
    <t>P-17</t>
  </si>
  <si>
    <t>薪資支出</t>
    <phoneticPr fontId="5" type="noConversion"/>
  </si>
  <si>
    <t>P-18</t>
  </si>
  <si>
    <t>停車位</t>
    <phoneticPr fontId="5" type="noConversion"/>
  </si>
  <si>
    <t>P-19</t>
  </si>
  <si>
    <t>勞保費</t>
    <phoneticPr fontId="5" type="noConversion"/>
  </si>
  <si>
    <t>P-20</t>
  </si>
  <si>
    <t>健保費</t>
    <phoneticPr fontId="5" type="noConversion"/>
  </si>
  <si>
    <t>加班費 (免稅)</t>
    <phoneticPr fontId="5" type="noConversion"/>
  </si>
  <si>
    <t>P-21</t>
  </si>
  <si>
    <t>端午禮品</t>
    <phoneticPr fontId="5" type="noConversion"/>
  </si>
  <si>
    <t>P-22</t>
  </si>
  <si>
    <t>中秋禮品</t>
    <phoneticPr fontId="5" type="noConversion"/>
  </si>
  <si>
    <t>P-23</t>
  </si>
  <si>
    <t>旅遊補助</t>
    <phoneticPr fontId="5" type="noConversion"/>
  </si>
  <si>
    <t>P-24</t>
  </si>
  <si>
    <t>端午禮金</t>
    <phoneticPr fontId="5" type="noConversion"/>
  </si>
  <si>
    <t>P-25</t>
  </si>
  <si>
    <t>中秋禮金</t>
    <phoneticPr fontId="5" type="noConversion"/>
  </si>
  <si>
    <t>P-26</t>
  </si>
  <si>
    <t>退休金</t>
    <phoneticPr fontId="5" type="noConversion"/>
  </si>
  <si>
    <t>P-27</t>
  </si>
  <si>
    <t>年終獎金</t>
    <phoneticPr fontId="5" type="noConversion"/>
  </si>
  <si>
    <t>預算總額</t>
    <phoneticPr fontId="5" type="noConversion"/>
  </si>
  <si>
    <t>1月</t>
    <phoneticPr fontId="5" type="noConversion"/>
  </si>
  <si>
    <t>人員</t>
    <phoneticPr fontId="5" type="noConversion"/>
  </si>
  <si>
    <t>專案名稱</t>
    <phoneticPr fontId="5" type="noConversion"/>
  </si>
  <si>
    <t>案
序</t>
    <phoneticPr fontId="5" type="noConversion"/>
  </si>
  <si>
    <t>科目名稱</t>
    <phoneticPr fontId="5" type="noConversion"/>
  </si>
  <si>
    <t>科目
代號</t>
    <phoneticPr fontId="5" type="noConversion"/>
  </si>
  <si>
    <t>預算合計
金額</t>
    <phoneticPr fontId="5" type="noConversion"/>
  </si>
  <si>
    <t>郵電費</t>
    <phoneticPr fontId="5" type="noConversion"/>
  </si>
  <si>
    <t>文具用品</t>
    <phoneticPr fontId="5" type="noConversion"/>
  </si>
  <si>
    <t>印表機墨水匣</t>
    <phoneticPr fontId="5" type="noConversion"/>
  </si>
  <si>
    <t>傳真紙</t>
    <phoneticPr fontId="5" type="noConversion"/>
  </si>
  <si>
    <t>購買光碟片</t>
    <phoneticPr fontId="5" type="noConversion"/>
  </si>
  <si>
    <t>廠商贈品-交寄</t>
    <phoneticPr fontId="5" type="noConversion"/>
  </si>
  <si>
    <t>運費</t>
    <phoneticPr fontId="5" type="noConversion"/>
  </si>
  <si>
    <t>廠商贈品-廣告</t>
    <phoneticPr fontId="5" type="noConversion"/>
  </si>
  <si>
    <t>廣告費</t>
    <phoneticPr fontId="5" type="noConversion"/>
  </si>
  <si>
    <t>例行郵電費</t>
    <phoneticPr fontId="5" type="noConversion"/>
  </si>
  <si>
    <t>快遞費</t>
    <phoneticPr fontId="5" type="noConversion"/>
  </si>
  <si>
    <t>網域申請費與年費</t>
    <phoneticPr fontId="5" type="noConversion"/>
  </si>
  <si>
    <t>大宗電腦採購</t>
    <phoneticPr fontId="5" type="noConversion"/>
  </si>
  <si>
    <t>雜項購置</t>
    <phoneticPr fontId="5" type="noConversion"/>
  </si>
  <si>
    <t>周邊電腦採購</t>
    <phoneticPr fontId="5" type="noConversion"/>
  </si>
  <si>
    <t>外包製作</t>
    <phoneticPr fontId="5" type="noConversion"/>
  </si>
  <si>
    <t>勞務費</t>
    <phoneticPr fontId="5" type="noConversion"/>
  </si>
  <si>
    <t>部門訂閱的雜誌費</t>
    <phoneticPr fontId="5" type="noConversion"/>
  </si>
  <si>
    <t>書報雜誌</t>
    <phoneticPr fontId="5" type="noConversion"/>
  </si>
  <si>
    <t>購買書籍雜誌</t>
    <phoneticPr fontId="5" type="noConversion"/>
  </si>
  <si>
    <t>交通費</t>
    <phoneticPr fontId="5" type="noConversion"/>
  </si>
  <si>
    <t>軟體採購</t>
    <phoneticPr fontId="5" type="noConversion"/>
  </si>
  <si>
    <t>研究費</t>
    <phoneticPr fontId="5" type="noConversion"/>
  </si>
  <si>
    <t>薪資支出</t>
    <phoneticPr fontId="5" type="noConversion"/>
  </si>
  <si>
    <t>停車位</t>
    <phoneticPr fontId="5" type="noConversion"/>
  </si>
  <si>
    <t>租金支出</t>
    <phoneticPr fontId="5" type="noConversion"/>
  </si>
  <si>
    <t>其他費用</t>
    <phoneticPr fontId="5" type="noConversion"/>
  </si>
  <si>
    <t>勞保費</t>
    <phoneticPr fontId="5" type="noConversion"/>
  </si>
  <si>
    <t>健保費</t>
    <phoneticPr fontId="5" type="noConversion"/>
  </si>
  <si>
    <t>保險費</t>
    <phoneticPr fontId="5" type="noConversion"/>
  </si>
  <si>
    <t>端午禮品</t>
    <phoneticPr fontId="5" type="noConversion"/>
  </si>
  <si>
    <t>職工福利</t>
    <phoneticPr fontId="5" type="noConversion"/>
  </si>
  <si>
    <t>中秋禮品</t>
    <phoneticPr fontId="5" type="noConversion"/>
  </si>
  <si>
    <t>旅遊補助</t>
    <phoneticPr fontId="5" type="noConversion"/>
  </si>
  <si>
    <t>端午禮金</t>
    <phoneticPr fontId="5" type="noConversion"/>
  </si>
  <si>
    <t>中秋禮金</t>
    <phoneticPr fontId="5" type="noConversion"/>
  </si>
  <si>
    <t>退休金</t>
    <phoneticPr fontId="5" type="noConversion"/>
  </si>
  <si>
    <t>年終獎金</t>
    <phoneticPr fontId="5" type="noConversion"/>
  </si>
  <si>
    <t>2010年  產品部科目別預算總表</t>
    <phoneticPr fontId="5" type="noConversion"/>
  </si>
  <si>
    <t>2010年  產品部專案別預算總表</t>
    <phoneticPr fontId="5" type="noConversion"/>
  </si>
  <si>
    <t>2010年  產品部個員別預算總表</t>
    <phoneticPr fontId="5" type="noConversion"/>
  </si>
  <si>
    <t>部門名稱：產品部</t>
    <phoneticPr fontId="5" type="noConversion"/>
  </si>
  <si>
    <t>會計科目</t>
    <phoneticPr fontId="5" type="noConversion"/>
  </si>
  <si>
    <t>科目別預算總額</t>
    <phoneticPr fontId="5" type="noConversion"/>
  </si>
  <si>
    <t>案序</t>
    <phoneticPr fontId="5" type="noConversion"/>
  </si>
  <si>
    <t>專案別預算總額</t>
    <phoneticPr fontId="5" type="noConversion"/>
  </si>
  <si>
    <t>編號</t>
    <phoneticPr fontId="5" type="noConversion"/>
  </si>
  <si>
    <t>員工姓名</t>
    <phoneticPr fontId="5" type="noConversion"/>
  </si>
  <si>
    <t>個員別預算總額</t>
    <phoneticPr fontId="5" type="noConversion"/>
  </si>
  <si>
    <t>P-01</t>
    <phoneticPr fontId="5" type="noConversion"/>
  </si>
  <si>
    <t>HiNet ADSL 租金</t>
    <phoneticPr fontId="5" type="noConversion"/>
  </si>
  <si>
    <t>001</t>
    <phoneticPr fontId="5" type="noConversion"/>
  </si>
  <si>
    <t>鄭運升</t>
    <phoneticPr fontId="5" type="noConversion"/>
  </si>
  <si>
    <t>名片製作</t>
    <phoneticPr fontId="5" type="noConversion"/>
  </si>
  <si>
    <t>002</t>
    <phoneticPr fontId="5" type="noConversion"/>
  </si>
  <si>
    <t>黃棨捷</t>
    <phoneticPr fontId="5" type="noConversion"/>
  </si>
  <si>
    <t>003</t>
    <phoneticPr fontId="5" type="noConversion"/>
  </si>
  <si>
    <t>葉恩慈</t>
    <phoneticPr fontId="5" type="noConversion"/>
  </si>
  <si>
    <t>004</t>
    <phoneticPr fontId="5" type="noConversion"/>
  </si>
  <si>
    <t>李明見</t>
    <phoneticPr fontId="5" type="noConversion"/>
  </si>
  <si>
    <t>廠商贈品</t>
    <phoneticPr fontId="5" type="noConversion"/>
  </si>
  <si>
    <t>水電費</t>
    <phoneticPr fontId="5" type="noConversion"/>
  </si>
  <si>
    <r>
      <t>折舊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運輸設備</t>
    </r>
    <phoneticPr fontId="5" type="noConversion"/>
  </si>
  <si>
    <t>例行交通費</t>
    <phoneticPr fontId="5" type="noConversion"/>
  </si>
  <si>
    <t>加班費 (免稅)</t>
    <phoneticPr fontId="5" type="noConversion"/>
  </si>
  <si>
    <t>SUBTOTAL 函數</t>
  </si>
  <si>
    <t>本文將說明 Microsoft Excel 中 SUBTOTAL 函數 (函數:接受值、執行作業並傳回值之預先撰寫的公式。使用函數可以簡化並縮短工作表上的公式，特別是執行冗長或複雜計算的公式。)的公式語法及使用方式。</t>
  </si>
  <si>
    <t>描述</t>
  </si>
  <si>
    <t>語法</t>
  </si>
  <si>
    <t>SUBTOTAL(function_num,ref1,[ref2],...])</t>
  </si>
  <si>
    <t>SUBTOTAL 函數語法具有下列引數 (引數:將資訊提供給動作、事件、方法、屬性、函數或程序的值。)：</t>
  </si>
  <si>
    <t>Function_num</t>
  </si>
  <si>
    <t>(包括隱藏的值)</t>
  </si>
  <si>
    <t>(忽略隱藏的值)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</si>
  <si>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</si>
  <si>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</si>
  <si>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</si>
  <si>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</si>
  <si>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</si>
  <si>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</si>
  <si>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</si>
  <si>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</si>
  <si>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</si>
  <si>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</si>
  <si>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</si>
  <si>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r>
      <t>Ref1</t>
    </r>
    <r>
      <rPr>
        <sz val="12"/>
        <color rgb="FF454545"/>
        <rFont val="Arial"/>
        <family val="2"/>
      </rPr>
      <t>   必要。您要取得小計值的第一個名稱範圍或參照位址。</t>
    </r>
  </si>
  <si>
    <r>
      <t>Ref2,...</t>
    </r>
    <r>
      <rPr>
        <sz val="12"/>
        <color rgb="FF454545"/>
        <rFont val="Arial"/>
        <family val="2"/>
      </rPr>
      <t>   選用。第 2 個到第 254 個要計算小計的名稱範圍或參照位址。</t>
    </r>
  </si>
  <si>
    <t>註解</t>
  </si>
  <si>
    <t>如果在 ref1, ref2,... (或巢狀的小計) 中包括了其他的小計，則這些巢狀的小計都會被忽略，以避免重複計算。</t>
  </si>
  <si>
    <t>對於 1 到 11 的 function_num 常數，SUBTOTAL 函數會將隱藏列的值納入計算 (在 Excel 桌上型應用程式中，這些列是透過 [常用] 索引標籤的 [儲存格] 群組中，[格式] 命令的 [隱藏及取消隱藏] 子功能表底下的 [隱藏列] 命令來隱藏)；當您要小計清單中隱藏和非隱藏的數字時，請使用這些常數。對於 101 到 111 function_Num 常數，SUBTOTAL 函數會勿略由 [隱藏列] 命令所隱藏的列值；當您僅要小計清單中非隱藏的數字時，請使用這些常數。</t>
  </si>
  <si>
    <t>不管您使用哪個 function_num 值，SUBTOTAL 函數忽略不包括在篩選結果的任何列。</t>
  </si>
  <si>
    <t>SUBTOTAL 函數是為資料欄或垂直範圍設計的。它並不是為資料列或水平範圍設計。例如，當您使用 101 或更大的 function_num 小計水平範圍，如 SUBTOTAL(109,B2:G2)，隱藏的欄不影響小計。但是，垂直範圍的小計中隱藏的列會影響小計。</t>
  </si>
  <si>
    <t>如果任何一個參照位址是立體參照位址，則 SUBTOTAL 傳回 #VALUE! 錯誤值。</t>
  </si>
  <si>
    <t>範例</t>
  </si>
  <si>
    <t>當您將範例複製到空白工作表後，可以依照您的需求加以修改。</t>
  </si>
  <si>
    <t>A</t>
  </si>
  <si>
    <t>B</t>
  </si>
  <si>
    <t>資料</t>
  </si>
  <si>
    <t>公式</t>
  </si>
  <si>
    <t>描述 (結果)</t>
  </si>
  <si>
    <t>使用 SUM 函數得到欄的總和 (303)</t>
  </si>
  <si>
    <t>會傳回清單或資料庫的小計。在 Excel 桌上型應用程式中，一般都是使用 [資料] 索引標籤上 [大綱] 群組中的 [小計] 命令，便可以很容易地建立帶有小計的清單。一旦小計清單建立後，就可以編輯 SUBTOTAL 函數來修改清單。</t>
  </si>
  <si>
    <r>
      <t>Function_num</t>
    </r>
    <r>
      <rPr>
        <sz val="14"/>
        <color rgb="FF454545"/>
        <rFont val="Arial"/>
        <family val="2"/>
      </rPr>
      <t>   必要。數字 1 到 11 (包括隱藏的值) 或 101 到 111 (忽略隱藏的值)，用以指定要用下列哪一個函數來計算清單中的小計。</t>
    </r>
  </si>
  <si>
    <t>Function_Name</t>
    <phoneticPr fontId="10" type="noConversion"/>
  </si>
  <si>
    <r>
      <t>o</t>
    </r>
    <r>
      <rPr>
        <sz val="12"/>
        <color rgb="FF000000"/>
        <rFont val="新細明體"/>
        <family val="1"/>
        <charset val="136"/>
      </rPr>
      <t>使用「資料驗證」製作資料輸入清單</t>
    </r>
  </si>
  <si>
    <r>
      <t>o</t>
    </r>
    <r>
      <rPr>
        <sz val="12"/>
        <color rgb="FF000000"/>
        <rFont val="新細明體"/>
        <family val="1"/>
        <charset val="136"/>
      </rPr>
      <t>使用「名稱」強化公式的易讀性</t>
    </r>
  </si>
  <si>
    <r>
      <t>o</t>
    </r>
    <r>
      <rPr>
        <sz val="12"/>
        <color rgb="FF000000"/>
        <rFont val="新細明體"/>
        <family val="1"/>
        <charset val="136"/>
      </rPr>
      <t xml:space="preserve">運用 </t>
    </r>
    <r>
      <rPr>
        <sz val="12"/>
        <color rgb="FF000000"/>
        <rFont val="Verdana"/>
        <family val="2"/>
      </rPr>
      <t xml:space="preserve">VLOOKUP </t>
    </r>
    <r>
      <rPr>
        <sz val="12"/>
        <color rgb="FF000000"/>
        <rFont val="新細明體"/>
        <family val="1"/>
        <charset val="136"/>
      </rPr>
      <t>函數建立查表公式</t>
    </r>
  </si>
  <si>
    <r>
      <t>o</t>
    </r>
    <r>
      <rPr>
        <sz val="12"/>
        <color rgb="FF000000"/>
        <rFont val="新細明體"/>
        <family val="1"/>
        <charset val="136"/>
      </rPr>
      <t xml:space="preserve">運用 </t>
    </r>
    <r>
      <rPr>
        <sz val="12"/>
        <color rgb="FF000000"/>
        <rFont val="Verdana"/>
        <family val="2"/>
      </rPr>
      <t xml:space="preserve">SUBTOTAL </t>
    </r>
    <r>
      <rPr>
        <sz val="12"/>
        <color rgb="FF000000"/>
        <rFont val="新細明體"/>
        <family val="1"/>
        <charset val="136"/>
      </rPr>
      <t>函數結算每月的預算小計</t>
    </r>
  </si>
  <si>
    <r>
      <t>o</t>
    </r>
    <r>
      <rPr>
        <sz val="12"/>
        <color rgb="FF000000"/>
        <rFont val="新細明體"/>
        <family val="1"/>
        <charset val="136"/>
      </rPr>
      <t xml:space="preserve">運用 </t>
    </r>
    <r>
      <rPr>
        <sz val="12"/>
        <color rgb="FF000000"/>
        <rFont val="Verdana"/>
        <family val="2"/>
      </rPr>
      <t xml:space="preserve">SUMIF </t>
    </r>
    <r>
      <rPr>
        <sz val="12"/>
        <color rgb="FF000000"/>
        <rFont val="新細明體"/>
        <family val="1"/>
        <charset val="136"/>
      </rPr>
      <t>函數合計各項目的預算總額</t>
    </r>
  </si>
  <si>
    <t xml:space="preserve">年度預算報表 </t>
  </si>
  <si>
    <r>
      <t>o</t>
    </r>
    <r>
      <rPr>
        <b/>
        <sz val="12"/>
        <color rgb="FF000000"/>
        <rFont val="新細明體"/>
        <family val="1"/>
        <charset val="136"/>
      </rPr>
      <t>使用「資料驗證」製作資料輸入清單</t>
    </r>
  </si>
  <si>
    <r>
      <t>o</t>
    </r>
    <r>
      <rPr>
        <b/>
        <sz val="12"/>
        <color rgb="FF000000"/>
        <rFont val="新細明體"/>
        <family val="1"/>
        <charset val="136"/>
      </rPr>
      <t>使用「名稱」強化公式的易讀性</t>
    </r>
  </si>
  <si>
    <r>
      <t>o</t>
    </r>
    <r>
      <rPr>
        <b/>
        <sz val="12"/>
        <color rgb="FF000000"/>
        <rFont val="新細明體"/>
        <family val="1"/>
        <charset val="136"/>
      </rPr>
      <t xml:space="preserve">運用 </t>
    </r>
    <r>
      <rPr>
        <b/>
        <sz val="12"/>
        <color rgb="FF000000"/>
        <rFont val="Verdana"/>
        <family val="2"/>
      </rPr>
      <t xml:space="preserve">VLOOKUP </t>
    </r>
    <r>
      <rPr>
        <b/>
        <sz val="12"/>
        <color rgb="FF000000"/>
        <rFont val="新細明體"/>
        <family val="1"/>
        <charset val="136"/>
      </rPr>
      <t>函數建立查表公式</t>
    </r>
  </si>
  <si>
    <r>
      <t>o</t>
    </r>
    <r>
      <rPr>
        <b/>
        <sz val="12"/>
        <color rgb="FF000000"/>
        <rFont val="新細明體"/>
        <family val="1"/>
        <charset val="136"/>
      </rPr>
      <t xml:space="preserve">運用 </t>
    </r>
    <r>
      <rPr>
        <b/>
        <sz val="12"/>
        <color rgb="FF000000"/>
        <rFont val="Verdana"/>
        <family val="2"/>
      </rPr>
      <t xml:space="preserve">SUBTOTAL </t>
    </r>
    <r>
      <rPr>
        <b/>
        <sz val="12"/>
        <color rgb="FF000000"/>
        <rFont val="新細明體"/>
        <family val="1"/>
        <charset val="136"/>
      </rPr>
      <t>函數結算每月的預算小計</t>
    </r>
  </si>
  <si>
    <r>
      <t xml:space="preserve">SUBTOTAL </t>
    </r>
    <r>
      <rPr>
        <sz val="12"/>
        <color rgb="FFFF0000"/>
        <rFont val="新細明體"/>
        <family val="1"/>
        <charset val="136"/>
      </rPr>
      <t>函數的用法</t>
    </r>
  </si>
  <si>
    <r>
      <t>n</t>
    </r>
    <r>
      <rPr>
        <b/>
        <sz val="12"/>
        <color rgb="FFCC0000"/>
        <rFont val="Verdana"/>
        <family val="2"/>
      </rPr>
      <t>Function_num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指定運算的函數，參閱下表來指定，例如指定 </t>
    </r>
    <r>
      <rPr>
        <sz val="12"/>
        <color rgb="FF000000"/>
        <rFont val="Verdana"/>
        <family val="2"/>
      </rPr>
      <t xml:space="preserve">9 </t>
    </r>
    <r>
      <rPr>
        <sz val="12"/>
        <color rgb="FF000000"/>
        <rFont val="新細明體"/>
        <family val="1"/>
        <charset val="136"/>
      </rPr>
      <t xml:space="preserve">表示使用 </t>
    </r>
    <r>
      <rPr>
        <sz val="12"/>
        <color rgb="FF000000"/>
        <rFont val="Verdana"/>
        <family val="2"/>
      </rPr>
      <t xml:space="preserve">SUM </t>
    </r>
    <r>
      <rPr>
        <sz val="12"/>
        <color rgb="FF000000"/>
        <rFont val="新細明體"/>
        <family val="1"/>
        <charset val="136"/>
      </rPr>
      <t xml:space="preserve">函數來運算，指定 </t>
    </r>
    <r>
      <rPr>
        <sz val="12"/>
        <color rgb="FF000000"/>
        <rFont val="Verdana"/>
        <family val="2"/>
      </rPr>
      <t xml:space="preserve">1 </t>
    </r>
    <r>
      <rPr>
        <sz val="12"/>
        <color rgb="FF000000"/>
        <rFont val="新細明體"/>
        <family val="1"/>
        <charset val="136"/>
      </rPr>
      <t xml:space="preserve">表示用 </t>
    </r>
    <r>
      <rPr>
        <sz val="12"/>
        <color rgb="FF000000"/>
        <rFont val="Verdana"/>
        <family val="2"/>
      </rPr>
      <t xml:space="preserve">AVERAGE </t>
    </r>
    <r>
      <rPr>
        <sz val="12"/>
        <color rgb="FF000000"/>
        <rFont val="新細明體"/>
        <family val="1"/>
        <charset val="136"/>
      </rPr>
      <t>函數算出平均值</t>
    </r>
  </si>
  <si>
    <r>
      <t>n</t>
    </r>
    <r>
      <rPr>
        <b/>
        <sz val="12"/>
        <color rgb="FFCC0000"/>
        <rFont val="Verdana"/>
        <family val="2"/>
      </rPr>
      <t>Ref1</t>
    </r>
    <r>
      <rPr>
        <b/>
        <sz val="12"/>
        <color rgb="FFCC0000"/>
        <rFont val="新細明體"/>
        <family val="1"/>
        <charset val="136"/>
      </rPr>
      <t>，</t>
    </r>
    <r>
      <rPr>
        <b/>
        <sz val="12"/>
        <color rgb="FFCC0000"/>
        <rFont val="Verdana"/>
        <family val="2"/>
      </rPr>
      <t>Ref2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指定要計算小計的範圍，最多可指定 </t>
    </r>
    <r>
      <rPr>
        <sz val="12"/>
        <color rgb="FF000000"/>
        <rFont val="Verdana"/>
        <family val="2"/>
      </rPr>
      <t xml:space="preserve">254 </t>
    </r>
    <r>
      <rPr>
        <sz val="12"/>
        <color rgb="FF000000"/>
        <rFont val="新細明體"/>
        <family val="1"/>
        <charset val="136"/>
      </rPr>
      <t>個範圍</t>
    </r>
  </si>
  <si>
    <r>
      <t>o</t>
    </r>
    <r>
      <rPr>
        <sz val="12"/>
        <color rgb="FF7F7F7F"/>
        <rFont val="新細明體"/>
        <family val="1"/>
        <charset val="136"/>
      </rPr>
      <t>在列編號上面按右鈕執行『</t>
    </r>
    <r>
      <rPr>
        <b/>
        <sz val="12"/>
        <color rgb="FFCC0000"/>
        <rFont val="新細明體"/>
        <family val="1"/>
        <charset val="136"/>
      </rPr>
      <t>隱藏</t>
    </r>
    <r>
      <rPr>
        <sz val="12"/>
        <color rgb="FF7F7F7F"/>
        <rFont val="新細明體"/>
        <family val="1"/>
        <charset val="136"/>
      </rPr>
      <t>』命令即可將該列內容隱藏起來</t>
    </r>
  </si>
  <si>
    <r>
      <t>o</t>
    </r>
    <r>
      <rPr>
        <sz val="12"/>
        <color rgb="FF7F7F7F"/>
        <rFont val="新細明體"/>
        <family val="1"/>
        <charset val="136"/>
      </rPr>
      <t xml:space="preserve">當 </t>
    </r>
    <r>
      <rPr>
        <b/>
        <sz val="12"/>
        <color rgb="FFCC0000"/>
        <rFont val="Verdana"/>
        <family val="2"/>
      </rPr>
      <t>Function_ num</t>
    </r>
    <r>
      <rPr>
        <sz val="12"/>
        <color rgb="FF000000"/>
        <rFont val="Verdana"/>
        <family val="2"/>
      </rPr>
      <t xml:space="preserve"> </t>
    </r>
    <r>
      <rPr>
        <sz val="12"/>
        <color rgb="FF7F7F7F"/>
        <rFont val="新細明體"/>
        <family val="1"/>
        <charset val="136"/>
      </rPr>
      <t xml:space="preserve">設為 </t>
    </r>
    <r>
      <rPr>
        <sz val="12"/>
        <color rgb="FF7F7F7F"/>
        <rFont val="Verdana"/>
        <family val="2"/>
      </rPr>
      <t>101~111</t>
    </r>
    <r>
      <rPr>
        <sz val="12"/>
        <color rgb="FF7F7F7F"/>
        <rFont val="新細明體"/>
        <family val="1"/>
        <charset val="136"/>
      </rPr>
      <t>，則公式就會略過隱藏列數值不做計算</t>
    </r>
  </si>
  <si>
    <r>
      <t>o</t>
    </r>
    <r>
      <rPr>
        <sz val="12"/>
        <color rgb="FF000000"/>
        <rFont val="新細明體"/>
        <family val="1"/>
        <charset val="136"/>
      </rPr>
      <t xml:space="preserve">請選取 </t>
    </r>
    <r>
      <rPr>
        <sz val="12"/>
        <color rgb="FF000000"/>
        <rFont val="Verdana"/>
        <family val="2"/>
      </rPr>
      <t xml:space="preserve">F2 </t>
    </r>
    <r>
      <rPr>
        <sz val="12"/>
        <color rgb="FF000000"/>
        <rFont val="新細明體"/>
        <family val="1"/>
        <charset val="136"/>
      </rPr>
      <t xml:space="preserve">儲存格，然後輸入如下公式算出整個年度的預算總額 </t>
    </r>
    <r>
      <rPr>
        <sz val="12"/>
        <color rgb="FF000000"/>
        <rFont val="Verdana"/>
        <family val="2"/>
      </rPr>
      <t>(</t>
    </r>
    <r>
      <rPr>
        <sz val="12"/>
        <color rgb="FF000000"/>
        <rFont val="新細明體"/>
        <family val="1"/>
        <charset val="136"/>
      </rPr>
      <t>因為它是加總</t>
    </r>
    <r>
      <rPr>
        <b/>
        <sz val="12"/>
        <color rgb="FFCC0000"/>
        <rFont val="新細明體"/>
        <family val="1"/>
        <charset val="136"/>
      </rPr>
      <t>預算合計金額</t>
    </r>
    <r>
      <rPr>
        <sz val="12"/>
        <color rgb="FF000000"/>
        <rFont val="新細明體"/>
        <family val="1"/>
        <charset val="136"/>
      </rPr>
      <t>欄位的值</t>
    </r>
    <r>
      <rPr>
        <sz val="12"/>
        <color rgb="FF000000"/>
        <rFont val="Verdana"/>
        <family val="2"/>
      </rPr>
      <t>)</t>
    </r>
  </si>
  <si>
    <r>
      <t>o</t>
    </r>
    <r>
      <rPr>
        <b/>
        <sz val="12"/>
        <color rgb="FF000000"/>
        <rFont val="Verdana"/>
        <family val="2"/>
      </rPr>
      <t xml:space="preserve">SUBTOTAL </t>
    </r>
    <r>
      <rPr>
        <b/>
        <sz val="12"/>
        <color rgb="FF000000"/>
        <rFont val="新細明體"/>
        <family val="1"/>
        <charset val="136"/>
      </rPr>
      <t>函數怎麼用</t>
    </r>
  </si>
  <si>
    <r>
      <t>o</t>
    </r>
    <r>
      <rPr>
        <sz val="12"/>
        <color rgb="FF000000"/>
        <rFont val="Verdana"/>
        <family val="2"/>
      </rPr>
      <t xml:space="preserve">SUMIF </t>
    </r>
    <r>
      <rPr>
        <sz val="12"/>
        <color rgb="FF000000"/>
        <rFont val="新細明體"/>
        <family val="1"/>
        <charset val="136"/>
      </rPr>
      <t>函數可用來加總符合某搜尋條件的儲存格範圍，其格式如下：</t>
    </r>
  </si>
  <si>
    <r>
      <t>n</t>
    </r>
    <r>
      <rPr>
        <b/>
        <sz val="12"/>
        <color rgb="FFCC0000"/>
        <rFont val="Verdana"/>
        <family val="2"/>
      </rPr>
      <t>Range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要依據準則進行判斷的儲存格範圍，也就是要在這個範圍中找出符合準則的儲存格 </t>
    </r>
  </si>
  <si>
    <r>
      <t>n</t>
    </r>
    <r>
      <rPr>
        <b/>
        <sz val="12"/>
        <color rgb="FFCC0000"/>
        <rFont val="Verdana"/>
        <family val="2"/>
      </rPr>
      <t>Criteria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判斷的準則，可以是數字、文字、或表示式，例如 </t>
    </r>
    <r>
      <rPr>
        <sz val="12"/>
        <color rgb="FF000000"/>
        <rFont val="Verdana"/>
        <family val="2"/>
      </rPr>
      <t>100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Verdana"/>
        <family val="2"/>
      </rPr>
      <t>"</t>
    </r>
    <r>
      <rPr>
        <sz val="12"/>
        <color rgb="FF000000"/>
        <rFont val="新細明體"/>
        <family val="1"/>
        <charset val="136"/>
      </rPr>
      <t>蘋果</t>
    </r>
    <r>
      <rPr>
        <sz val="12"/>
        <color rgb="FF000000"/>
        <rFont val="Verdana"/>
        <family val="2"/>
      </rPr>
      <t>"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Verdana"/>
        <family val="2"/>
      </rPr>
      <t>"&gt;100"</t>
    </r>
  </si>
  <si>
    <r>
      <t>n</t>
    </r>
    <r>
      <rPr>
        <b/>
        <sz val="12"/>
        <color rgb="FFCC0000"/>
        <rFont val="Verdana"/>
        <family val="2"/>
      </rPr>
      <t>Sum_range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加總的儲存格範圍 </t>
    </r>
  </si>
  <si>
    <r>
      <t>o</t>
    </r>
    <r>
      <rPr>
        <b/>
        <sz val="12"/>
        <color rgb="FF000000"/>
        <rFont val="新細明體"/>
        <family val="1"/>
        <charset val="136"/>
      </rPr>
      <t xml:space="preserve">運用 </t>
    </r>
    <r>
      <rPr>
        <b/>
        <sz val="12"/>
        <color rgb="FF000000"/>
        <rFont val="Verdana"/>
        <family val="2"/>
      </rPr>
      <t xml:space="preserve">SUMIF </t>
    </r>
    <r>
      <rPr>
        <b/>
        <sz val="12"/>
        <color rgb="FF000000"/>
        <rFont val="新細明體"/>
        <family val="1"/>
        <charset val="136"/>
      </rPr>
      <t>函數合計各項目的預算總額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</si>
</sst>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&quot;$&quot;#,##0_);[Red]\(&quot;$&quot;#,##0\)"/>
    <numFmt numFmtId="177" formatCode="&quot;$&quot;#,##0"/>
    <numFmt numFmtId="178" formatCode="_-* #,##0_-;\-* #,##0_-;_-* &quot;-&quot;??_-;_-@_-"/>
  </numFmts>
  <fonts count="4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0"/>
      <name val="新細明體"/>
      <family val="1"/>
      <charset val="136"/>
    </font>
    <font>
      <b/>
      <sz val="12"/>
      <color indexed="8"/>
      <name val="Times New Roman"/>
      <family val="1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name val="細明體"/>
      <family val="3"/>
      <charset val="136"/>
    </font>
    <font>
      <sz val="12"/>
      <name val="Times New Roman"/>
      <family val="1"/>
    </font>
    <font>
      <sz val="12"/>
      <color rgb="FF454545"/>
      <name val="Arial"/>
      <family val="2"/>
    </font>
    <font>
      <u/>
      <sz val="12"/>
      <color theme="10"/>
      <name val="新細明體"/>
      <family val="1"/>
      <charset val="136"/>
    </font>
    <font>
      <sz val="14"/>
      <color rgb="FF232323"/>
      <name val="Tahoma"/>
      <family val="2"/>
    </font>
    <font>
      <sz val="14"/>
      <name val="新細明體"/>
      <family val="1"/>
      <charset val="136"/>
    </font>
    <font>
      <sz val="14"/>
      <color rgb="FF454545"/>
      <name val="Arial"/>
      <family val="2"/>
    </font>
    <font>
      <sz val="14"/>
      <color rgb="FFFF0000"/>
      <name val="Segoe UI"/>
      <family val="2"/>
    </font>
    <font>
      <sz val="14"/>
      <color rgb="FFFF0000"/>
      <name val="Arial Unicode MS"/>
      <family val="2"/>
      <charset val="136"/>
    </font>
    <font>
      <b/>
      <sz val="14"/>
      <color rgb="FF454545"/>
      <name val="Arial"/>
      <family val="2"/>
    </font>
    <font>
      <sz val="12"/>
      <color rgb="FF454545"/>
      <name val="Segoe UI"/>
      <family val="2"/>
    </font>
    <font>
      <b/>
      <sz val="12"/>
      <color rgb="FF454545"/>
      <name val="Arial"/>
      <family val="2"/>
    </font>
    <font>
      <sz val="12"/>
      <color rgb="FFCC0000"/>
      <name val="Wingdings"/>
      <charset val="2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b/>
      <sz val="16"/>
      <color rgb="FF000000"/>
      <name val="新細明體"/>
      <family val="1"/>
      <charset val="136"/>
    </font>
    <font>
      <b/>
      <sz val="12"/>
      <color rgb="FFCC0000"/>
      <name val="Wingdings"/>
      <charset val="2"/>
    </font>
    <font>
      <b/>
      <sz val="12"/>
      <color rgb="FF000000"/>
      <name val="新細明體"/>
      <family val="1"/>
      <charset val="136"/>
    </font>
    <font>
      <b/>
      <sz val="12"/>
      <color rgb="FF000000"/>
      <name val="Verdana"/>
      <family val="2"/>
    </font>
    <font>
      <sz val="12"/>
      <color rgb="FFFF0000"/>
      <name val="Verdana"/>
      <family val="2"/>
    </font>
    <font>
      <sz val="12"/>
      <color rgb="FFFF0000"/>
      <name val="新細明體"/>
      <family val="1"/>
      <charset val="136"/>
    </font>
    <font>
      <b/>
      <sz val="12"/>
      <color rgb="FFCC0000"/>
      <name val="Verdana"/>
      <family val="2"/>
    </font>
    <font>
      <b/>
      <sz val="12"/>
      <color rgb="FFCC0000"/>
      <name val="新細明體"/>
      <family val="1"/>
      <charset val="136"/>
    </font>
    <font>
      <sz val="12"/>
      <color rgb="FF7F7F7F"/>
      <name val="新細明體"/>
      <family val="1"/>
      <charset val="136"/>
    </font>
    <font>
      <sz val="12"/>
      <color rgb="FF7F7F7F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FFC200"/>
      </bottom>
      <diagonal/>
    </border>
    <border>
      <left/>
      <right/>
      <top style="medium">
        <color rgb="FFA4A4A4"/>
      </top>
      <bottom style="medium">
        <color rgb="FFA4A4A4"/>
      </bottom>
      <diagonal/>
    </border>
    <border>
      <left/>
      <right/>
      <top style="medium">
        <color rgb="FFA4A4A4"/>
      </top>
      <bottom/>
      <diagonal/>
    </border>
    <border>
      <left/>
      <right/>
      <top/>
      <bottom style="medium">
        <color rgb="FFA4A4A4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>
      <alignment vertical="center"/>
    </xf>
    <xf numFmtId="0" fontId="7" fillId="0" borderId="0" applyAlignment="0">
      <alignment horizontal="center" vertical="center"/>
    </xf>
    <xf numFmtId="0" fontId="1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quotePrefix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176" fontId="16" fillId="3" borderId="2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176" fontId="19" fillId="7" borderId="2" xfId="0" applyNumberFormat="1" applyFont="1" applyFill="1" applyBorder="1" applyAlignment="1">
      <alignment horizontal="right" vertical="center"/>
    </xf>
    <xf numFmtId="176" fontId="19" fillId="7" borderId="1" xfId="0" applyNumberFormat="1" applyFont="1" applyFill="1" applyBorder="1" applyAlignment="1">
      <alignment horizontal="right" vertical="center"/>
    </xf>
    <xf numFmtId="176" fontId="19" fillId="7" borderId="1" xfId="0" applyNumberFormat="1" applyFont="1" applyFill="1" applyBorder="1" applyAlignment="1">
      <alignment vertical="center"/>
    </xf>
    <xf numFmtId="0" fontId="19" fillId="7" borderId="1" xfId="4" applyNumberFormat="1" applyFont="1" applyFill="1" applyBorder="1" applyAlignment="1">
      <alignment horizontal="center" vertical="center"/>
    </xf>
    <xf numFmtId="0" fontId="19" fillId="7" borderId="4" xfId="4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176" fontId="19" fillId="7" borderId="6" xfId="0" applyNumberFormat="1" applyFont="1" applyFill="1" applyBorder="1" applyAlignment="1">
      <alignment horizontal="right" vertical="center"/>
    </xf>
    <xf numFmtId="176" fontId="19" fillId="7" borderId="4" xfId="0" applyNumberFormat="1" applyFont="1" applyFill="1" applyBorder="1" applyAlignment="1">
      <alignment horizontal="right" vertical="center"/>
    </xf>
    <xf numFmtId="176" fontId="19" fillId="7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177" fontId="0" fillId="0" borderId="0" xfId="0" applyNumberFormat="1" applyFont="1" applyFill="1"/>
    <xf numFmtId="0" fontId="0" fillId="0" borderId="0" xfId="0" applyFont="1"/>
    <xf numFmtId="176" fontId="0" fillId="0" borderId="0" xfId="0" applyNumberFormat="1" applyFont="1" applyFill="1"/>
    <xf numFmtId="0" fontId="6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176" fontId="1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176" fontId="15" fillId="8" borderId="10" xfId="0" applyNumberFormat="1" applyFont="1" applyFill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177" fontId="9" fillId="9" borderId="11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176" fontId="9" fillId="9" borderId="12" xfId="0" applyNumberFormat="1" applyFont="1" applyFill="1" applyBorder="1" applyAlignment="1">
      <alignment horizontal="center" vertical="center"/>
    </xf>
    <xf numFmtId="177" fontId="9" fillId="9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76" fontId="15" fillId="8" borderId="13" xfId="0" applyNumberFormat="1" applyFont="1" applyFill="1" applyBorder="1" applyAlignment="1">
      <alignment horizontal="right" vertical="center"/>
    </xf>
    <xf numFmtId="0" fontId="21" fillId="8" borderId="13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left" vertical="center"/>
    </xf>
    <xf numFmtId="0" fontId="0" fillId="8" borderId="0" xfId="0" applyFont="1" applyFill="1"/>
    <xf numFmtId="49" fontId="0" fillId="8" borderId="14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49" fontId="0" fillId="8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9" fontId="0" fillId="8" borderId="1" xfId="0" quotePrefix="1" applyNumberFormat="1" applyFill="1" applyBorder="1" applyAlignment="1">
      <alignment horizontal="center" vertical="center"/>
    </xf>
    <xf numFmtId="0" fontId="0" fillId="8" borderId="0" xfId="0" applyFont="1" applyFill="1" applyBorder="1"/>
    <xf numFmtId="177" fontId="0" fillId="8" borderId="0" xfId="0" applyNumberFormat="1" applyFont="1" applyFill="1" applyBorder="1"/>
    <xf numFmtId="177" fontId="0" fillId="0" borderId="0" xfId="0" applyNumberFormat="1" applyFont="1"/>
    <xf numFmtId="0" fontId="21" fillId="8" borderId="1" xfId="0" applyFont="1" applyFill="1" applyBorder="1" applyAlignment="1">
      <alignment horizontal="center" vertical="center"/>
    </xf>
    <xf numFmtId="176" fontId="0" fillId="0" borderId="0" xfId="0" applyNumberFormat="1" applyFont="1"/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22" fillId="12" borderId="21" xfId="0" applyFont="1" applyFill="1" applyBorder="1" applyAlignment="1">
      <alignment vertical="top" wrapText="1"/>
    </xf>
    <xf numFmtId="0" fontId="22" fillId="11" borderId="20" xfId="0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7" fillId="0" borderId="16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3" fillId="0" borderId="0" xfId="5" applyFont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2" fillId="10" borderId="18" xfId="0" applyFont="1" applyFill="1" applyBorder="1" applyAlignment="1">
      <alignment horizontal="left" vertical="top" wrapText="1"/>
    </xf>
    <xf numFmtId="0" fontId="22" fillId="10" borderId="19" xfId="0" applyFont="1" applyFill="1" applyBorder="1" applyAlignment="1">
      <alignment horizontal="left" vertical="top" wrapText="1"/>
    </xf>
    <xf numFmtId="0" fontId="22" fillId="10" borderId="17" xfId="0" applyFont="1" applyFill="1" applyBorder="1" applyAlignment="1">
      <alignment horizontal="left" vertical="top" wrapText="1"/>
    </xf>
    <xf numFmtId="0" fontId="22" fillId="13" borderId="20" xfId="0" applyFont="1" applyFill="1" applyBorder="1" applyAlignment="1">
      <alignment vertical="top" wrapText="1"/>
    </xf>
    <xf numFmtId="0" fontId="32" fillId="0" borderId="0" xfId="0" applyFont="1" applyAlignment="1">
      <alignment vertical="top" readingOrder="1"/>
    </xf>
    <xf numFmtId="178" fontId="19" fillId="7" borderId="3" xfId="6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 applyAlignment="1">
      <alignment vertical="top" readingOrder="1"/>
    </xf>
    <xf numFmtId="0" fontId="3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2" fillId="10" borderId="18" xfId="0" applyFont="1" applyFill="1" applyBorder="1" applyAlignment="1">
      <alignment horizontal="left" vertical="top" wrapText="1"/>
    </xf>
    <xf numFmtId="0" fontId="22" fillId="10" borderId="19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</cellXfs>
  <cellStyles count="7">
    <cellStyle name="40% - 輔色1" xfId="1" builtinId="31"/>
    <cellStyle name="40% - 輔色1 2" xfId="3"/>
    <cellStyle name="一般" xfId="0" builtinId="0"/>
    <cellStyle name="千分位" xfId="6" builtinId="3"/>
    <cellStyle name="千分位 2" xfId="4"/>
    <cellStyle name="超連結" xfId="5" builtinId="8"/>
    <cellStyle name="樣式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lterAllDivs('none')" TargetMode="External"/><Relationship Id="rId2" Type="http://schemas.openxmlformats.org/officeDocument/2006/relationships/image" Target="../media/image8.gif"/><Relationship Id="rId1" Type="http://schemas.openxmlformats.org/officeDocument/2006/relationships/hyperlink" Target="javascript:AlterAllDivs('block')" TargetMode="External"/><Relationship Id="rId4" Type="http://schemas.openxmlformats.org/officeDocument/2006/relationships/image" Target="../media/image9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13</xdr:col>
      <xdr:colOff>679067</xdr:colOff>
      <xdr:row>11</xdr:row>
      <xdr:rowOff>64500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09550"/>
          <a:ext cx="5479667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</xdr:colOff>
      <xdr:row>18</xdr:row>
      <xdr:rowOff>57150</xdr:rowOff>
    </xdr:from>
    <xdr:to>
      <xdr:col>14</xdr:col>
      <xdr:colOff>649652</xdr:colOff>
      <xdr:row>28</xdr:row>
      <xdr:rowOff>121650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1" y="3886200"/>
          <a:ext cx="6136051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13</xdr:row>
      <xdr:rowOff>19050</xdr:rowOff>
    </xdr:from>
    <xdr:to>
      <xdr:col>10</xdr:col>
      <xdr:colOff>206517</xdr:colOff>
      <xdr:row>16</xdr:row>
      <xdr:rowOff>110400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800350"/>
          <a:ext cx="2940192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30</xdr:row>
      <xdr:rowOff>0</xdr:rowOff>
    </xdr:from>
    <xdr:to>
      <xdr:col>12</xdr:col>
      <xdr:colOff>28575</xdr:colOff>
      <xdr:row>31</xdr:row>
      <xdr:rowOff>99938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343650"/>
          <a:ext cx="4133850" cy="309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31</xdr:row>
      <xdr:rowOff>104775</xdr:rowOff>
    </xdr:from>
    <xdr:to>
      <xdr:col>13</xdr:col>
      <xdr:colOff>514350</xdr:colOff>
      <xdr:row>36</xdr:row>
      <xdr:rowOff>38275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657975"/>
          <a:ext cx="5295900" cy="9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42</xdr:row>
      <xdr:rowOff>161925</xdr:rowOff>
    </xdr:from>
    <xdr:to>
      <xdr:col>16</xdr:col>
      <xdr:colOff>474280</xdr:colOff>
      <xdr:row>47</xdr:row>
      <xdr:rowOff>194175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020175"/>
          <a:ext cx="7303705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9</xdr:row>
      <xdr:rowOff>95250</xdr:rowOff>
    </xdr:from>
    <xdr:to>
      <xdr:col>9</xdr:col>
      <xdr:colOff>200462</xdr:colOff>
      <xdr:row>26</xdr:row>
      <xdr:rowOff>132900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81200"/>
          <a:ext cx="6182162" cy="36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</xdr:row>
      <xdr:rowOff>28575</xdr:rowOff>
    </xdr:from>
    <xdr:to>
      <xdr:col>5</xdr:col>
      <xdr:colOff>247200</xdr:colOff>
      <xdr:row>3</xdr:row>
      <xdr:rowOff>128513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7675"/>
          <a:ext cx="3600000" cy="309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30</xdr:row>
      <xdr:rowOff>161925</xdr:rowOff>
    </xdr:from>
    <xdr:to>
      <xdr:col>8</xdr:col>
      <xdr:colOff>75525</xdr:colOff>
      <xdr:row>35</xdr:row>
      <xdr:rowOff>95425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448425"/>
          <a:ext cx="5400000" cy="9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85725</xdr:rowOff>
    </xdr:to>
    <xdr:pic>
      <xdr:nvPicPr>
        <xdr:cNvPr id="2" name="圖片 1" descr="全部顯示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85725</xdr:rowOff>
    </xdr:to>
    <xdr:pic>
      <xdr:nvPicPr>
        <xdr:cNvPr id="3" name="圖片 2" descr="全部隱藏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5</xdr:row>
      <xdr:rowOff>177800</xdr:rowOff>
    </xdr:from>
    <xdr:to>
      <xdr:col>24</xdr:col>
      <xdr:colOff>420687</xdr:colOff>
      <xdr:row>11</xdr:row>
      <xdr:rowOff>133350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300" y="1473200"/>
          <a:ext cx="8459787" cy="12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06/Ch06-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06/Ch06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算底稿"/>
      <sheetName val="預算彙總表"/>
      <sheetName val="部門人員"/>
      <sheetName val="專案說明"/>
      <sheetName val="科目說明"/>
    </sheetNames>
    <sheetDataSet>
      <sheetData sheetId="0"/>
      <sheetData sheetId="1"/>
      <sheetData sheetId="2">
        <row r="2">
          <cell r="B2" t="str">
            <v>鄭運升</v>
          </cell>
        </row>
        <row r="3">
          <cell r="B3" t="str">
            <v>黃棨捷</v>
          </cell>
        </row>
        <row r="4">
          <cell r="B4" t="str">
            <v>葉恩慈</v>
          </cell>
        </row>
        <row r="5">
          <cell r="B5" t="str">
            <v>李明見</v>
          </cell>
        </row>
      </sheetData>
      <sheetData sheetId="3">
        <row r="2">
          <cell r="B2" t="str">
            <v>HiNet ADSL租費</v>
          </cell>
        </row>
        <row r="3">
          <cell r="B3" t="str">
            <v>名片製作</v>
          </cell>
        </row>
        <row r="4">
          <cell r="B4" t="str">
            <v>印表機墨水匣</v>
          </cell>
        </row>
        <row r="5">
          <cell r="B5" t="str">
            <v>傳真紙</v>
          </cell>
        </row>
        <row r="6">
          <cell r="B6" t="str">
            <v>購買光碟片</v>
          </cell>
        </row>
        <row r="7">
          <cell r="B7" t="str">
            <v>廠商贈品-交寄</v>
          </cell>
        </row>
        <row r="8">
          <cell r="B8" t="str">
            <v>廠商贈品-廣告</v>
          </cell>
        </row>
        <row r="9">
          <cell r="B9" t="str">
            <v>例行郵電費</v>
          </cell>
        </row>
        <row r="10">
          <cell r="B10" t="str">
            <v>快遞費</v>
          </cell>
        </row>
        <row r="11">
          <cell r="B11" t="str">
            <v>網域申請費與年費</v>
          </cell>
        </row>
        <row r="12">
          <cell r="B12" t="str">
            <v>大宗電腦採購</v>
          </cell>
        </row>
        <row r="13">
          <cell r="B13" t="str">
            <v>周邊電腦採購</v>
          </cell>
        </row>
        <row r="14">
          <cell r="B14" t="str">
            <v>外包製作</v>
          </cell>
        </row>
        <row r="15">
          <cell r="B15" t="str">
            <v>部門訂閱的雜誌費</v>
          </cell>
        </row>
        <row r="16">
          <cell r="B16" t="str">
            <v>購買書籍雜誌</v>
          </cell>
        </row>
        <row r="17">
          <cell r="B17" t="str">
            <v>例行交通費-計程車</v>
          </cell>
        </row>
        <row r="18">
          <cell r="B18" t="str">
            <v>例行交通費-悠遊卡</v>
          </cell>
        </row>
        <row r="19">
          <cell r="B19" t="str">
            <v>軟體採購</v>
          </cell>
        </row>
        <row r="20">
          <cell r="B20" t="str">
            <v>薪資支出</v>
          </cell>
        </row>
        <row r="21">
          <cell r="B21" t="str">
            <v>停車位</v>
          </cell>
        </row>
        <row r="22">
          <cell r="B22" t="str">
            <v>勞保費</v>
          </cell>
        </row>
        <row r="23">
          <cell r="B23" t="str">
            <v>健保費</v>
          </cell>
        </row>
        <row r="24">
          <cell r="B24" t="str">
            <v>端午禮品</v>
          </cell>
        </row>
        <row r="25">
          <cell r="B25" t="str">
            <v>中秋禮品</v>
          </cell>
        </row>
        <row r="26">
          <cell r="B26" t="str">
            <v>旅遊補助</v>
          </cell>
        </row>
        <row r="27">
          <cell r="B27" t="str">
            <v>端午禮金</v>
          </cell>
        </row>
        <row r="28">
          <cell r="B28" t="str">
            <v>中秋禮金</v>
          </cell>
        </row>
        <row r="29">
          <cell r="B29" t="str">
            <v>退休金</v>
          </cell>
        </row>
        <row r="30">
          <cell r="B30" t="str">
            <v>年終獎金</v>
          </cell>
        </row>
      </sheetData>
      <sheetData sheetId="4">
        <row r="1">
          <cell r="A1" t="str">
            <v>會計科目 - 費用項目</v>
          </cell>
        </row>
        <row r="2">
          <cell r="A2" t="str">
            <v>薪資支出</v>
          </cell>
        </row>
        <row r="3">
          <cell r="A3" t="str">
            <v>租金支出</v>
          </cell>
        </row>
        <row r="4">
          <cell r="A4" t="str">
            <v>文具用品</v>
          </cell>
        </row>
        <row r="5">
          <cell r="A5" t="str">
            <v>旅費</v>
          </cell>
        </row>
        <row r="6">
          <cell r="A6" t="str">
            <v>運費</v>
          </cell>
        </row>
        <row r="7">
          <cell r="A7" t="str">
            <v>郵電費</v>
          </cell>
        </row>
        <row r="8">
          <cell r="A8" t="str">
            <v>修繕費</v>
          </cell>
        </row>
        <row r="9">
          <cell r="A9" t="str">
            <v>廣告費</v>
          </cell>
        </row>
        <row r="10">
          <cell r="A10" t="str">
            <v>水電費</v>
          </cell>
        </row>
        <row r="11">
          <cell r="A11" t="str">
            <v>保險費</v>
          </cell>
        </row>
        <row r="12">
          <cell r="A12" t="str">
            <v>交際費</v>
          </cell>
        </row>
        <row r="13">
          <cell r="A13" t="str">
            <v>捐贈</v>
          </cell>
        </row>
        <row r="14">
          <cell r="A14" t="str">
            <v>稅捐</v>
          </cell>
        </row>
        <row r="15">
          <cell r="A15" t="str">
            <v>折舊-運輸設備</v>
          </cell>
        </row>
        <row r="16">
          <cell r="A16" t="str">
            <v>雜項購置</v>
          </cell>
        </row>
        <row r="17">
          <cell r="A17" t="str">
            <v>伙食費</v>
          </cell>
        </row>
        <row r="18">
          <cell r="A18" t="str">
            <v>職工福利</v>
          </cell>
        </row>
        <row r="19">
          <cell r="A19" t="str">
            <v>研究費</v>
          </cell>
        </row>
        <row r="20">
          <cell r="A20" t="str">
            <v>職業訓練費</v>
          </cell>
        </row>
        <row r="21">
          <cell r="A21" t="str">
            <v>勞務費</v>
          </cell>
        </row>
        <row r="22">
          <cell r="A22" t="str">
            <v>加班費</v>
          </cell>
        </row>
        <row r="23">
          <cell r="A23" t="str">
            <v>書報雜誌</v>
          </cell>
        </row>
        <row r="24">
          <cell r="A24" t="str">
            <v>退休金</v>
          </cell>
        </row>
        <row r="25">
          <cell r="A25" t="str">
            <v>交通費</v>
          </cell>
        </row>
        <row r="26">
          <cell r="A26" t="str">
            <v>其他費用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算底稿"/>
      <sheetName val="預算彙總表"/>
      <sheetName val="部門人員"/>
      <sheetName val="專案說明"/>
      <sheetName val="科目說明"/>
    </sheetNames>
    <sheetDataSet>
      <sheetData sheetId="0"/>
      <sheetData sheetId="1"/>
      <sheetData sheetId="2"/>
      <sheetData sheetId="3">
        <row r="2">
          <cell r="B2" t="str">
            <v>HiNet ADSL租費</v>
          </cell>
          <cell r="C2" t="str">
            <v>P-01</v>
          </cell>
        </row>
        <row r="3">
          <cell r="B3" t="str">
            <v>名片製作</v>
          </cell>
          <cell r="C3" t="str">
            <v>P-02</v>
          </cell>
        </row>
        <row r="4">
          <cell r="B4" t="str">
            <v>印表機墨水匣</v>
          </cell>
          <cell r="C4" t="str">
            <v>P-03</v>
          </cell>
        </row>
        <row r="5">
          <cell r="B5" t="str">
            <v>傳真紙</v>
          </cell>
          <cell r="C5" t="str">
            <v>P-04</v>
          </cell>
        </row>
        <row r="6">
          <cell r="B6" t="str">
            <v>購買光碟片</v>
          </cell>
          <cell r="C6" t="str">
            <v>P-05</v>
          </cell>
        </row>
        <row r="7">
          <cell r="B7" t="str">
            <v>廠商贈品-交寄</v>
          </cell>
          <cell r="C7" t="str">
            <v>P-06</v>
          </cell>
        </row>
        <row r="8">
          <cell r="B8" t="str">
            <v>廠商贈品-廣告</v>
          </cell>
          <cell r="C8" t="str">
            <v>P-06</v>
          </cell>
        </row>
        <row r="9">
          <cell r="B9" t="str">
            <v>例行郵電費</v>
          </cell>
          <cell r="C9" t="str">
            <v>P-07</v>
          </cell>
        </row>
        <row r="10">
          <cell r="B10" t="str">
            <v>快遞費</v>
          </cell>
          <cell r="C10" t="str">
            <v>P-08</v>
          </cell>
        </row>
        <row r="11">
          <cell r="B11" t="str">
            <v>網域申請費與年費</v>
          </cell>
          <cell r="C11" t="str">
            <v>P-09</v>
          </cell>
        </row>
        <row r="12">
          <cell r="B12" t="str">
            <v>大宗電腦採購</v>
          </cell>
          <cell r="C12" t="str">
            <v>P-10</v>
          </cell>
        </row>
        <row r="13">
          <cell r="B13" t="str">
            <v>周邊電腦採購</v>
          </cell>
          <cell r="C13" t="str">
            <v>P-11</v>
          </cell>
        </row>
        <row r="14">
          <cell r="B14" t="str">
            <v>外包製作</v>
          </cell>
          <cell r="C14" t="str">
            <v>P-12</v>
          </cell>
        </row>
        <row r="15">
          <cell r="B15" t="str">
            <v>部門訂閱的雜誌費</v>
          </cell>
          <cell r="C15" t="str">
            <v>P-13</v>
          </cell>
        </row>
        <row r="16">
          <cell r="B16" t="str">
            <v>購買書籍雜誌</v>
          </cell>
          <cell r="C16" t="str">
            <v>P-14</v>
          </cell>
        </row>
        <row r="17">
          <cell r="B17" t="str">
            <v>例行交通費-計程車</v>
          </cell>
          <cell r="C17" t="str">
            <v>P-15</v>
          </cell>
        </row>
        <row r="18">
          <cell r="B18" t="str">
            <v>例行交通費-悠遊卡</v>
          </cell>
          <cell r="C18" t="str">
            <v>P-15</v>
          </cell>
        </row>
        <row r="19">
          <cell r="B19" t="str">
            <v>軟體採購</v>
          </cell>
          <cell r="C19" t="str">
            <v>P-16</v>
          </cell>
        </row>
        <row r="20">
          <cell r="B20" t="str">
            <v>薪資支出</v>
          </cell>
          <cell r="C20" t="str">
            <v>P-17</v>
          </cell>
        </row>
        <row r="21">
          <cell r="B21" t="str">
            <v>停車位</v>
          </cell>
          <cell r="C21" t="str">
            <v>P-18</v>
          </cell>
        </row>
        <row r="22">
          <cell r="B22" t="str">
            <v>勞保費</v>
          </cell>
          <cell r="C22" t="str">
            <v>P-19</v>
          </cell>
        </row>
        <row r="23">
          <cell r="B23" t="str">
            <v>健保費</v>
          </cell>
          <cell r="C23" t="str">
            <v>P-20</v>
          </cell>
        </row>
        <row r="24">
          <cell r="B24" t="str">
            <v>端午禮品</v>
          </cell>
          <cell r="C24" t="str">
            <v>P-21</v>
          </cell>
        </row>
        <row r="25">
          <cell r="B25" t="str">
            <v>中秋禮品</v>
          </cell>
          <cell r="C25" t="str">
            <v>P-22</v>
          </cell>
        </row>
        <row r="26">
          <cell r="B26" t="str">
            <v>旅遊補助</v>
          </cell>
          <cell r="C26" t="str">
            <v>P-23</v>
          </cell>
        </row>
        <row r="27">
          <cell r="B27" t="str">
            <v>端午禮金</v>
          </cell>
          <cell r="C27" t="str">
            <v>P-24</v>
          </cell>
        </row>
        <row r="28">
          <cell r="B28" t="str">
            <v>中秋禮金</v>
          </cell>
          <cell r="C28" t="str">
            <v>P-25</v>
          </cell>
        </row>
        <row r="29">
          <cell r="B29" t="str">
            <v>退休金</v>
          </cell>
          <cell r="C29" t="str">
            <v>P-26</v>
          </cell>
        </row>
        <row r="30">
          <cell r="B30" t="str">
            <v>年終獎金</v>
          </cell>
          <cell r="C30" t="str">
            <v>P-27</v>
          </cell>
        </row>
      </sheetData>
      <sheetData sheetId="4">
        <row r="1">
          <cell r="A1" t="str">
            <v>會計科目 - 費用項目</v>
          </cell>
          <cell r="B1" t="str">
            <v>科目代號</v>
          </cell>
        </row>
        <row r="2">
          <cell r="A2" t="str">
            <v>薪資支出</v>
          </cell>
          <cell r="B2">
            <v>6201000</v>
          </cell>
        </row>
        <row r="3">
          <cell r="A3" t="str">
            <v>租金支出</v>
          </cell>
          <cell r="B3">
            <v>6202000</v>
          </cell>
        </row>
        <row r="4">
          <cell r="A4" t="str">
            <v>文具用品</v>
          </cell>
          <cell r="B4">
            <v>6203000</v>
          </cell>
        </row>
        <row r="5">
          <cell r="A5" t="str">
            <v>旅費</v>
          </cell>
          <cell r="B5">
            <v>6204000</v>
          </cell>
        </row>
        <row r="6">
          <cell r="A6" t="str">
            <v>運費</v>
          </cell>
          <cell r="B6">
            <v>6205000</v>
          </cell>
        </row>
        <row r="7">
          <cell r="A7" t="str">
            <v>郵電費</v>
          </cell>
          <cell r="B7">
            <v>6206000</v>
          </cell>
        </row>
        <row r="8">
          <cell r="A8" t="str">
            <v>修繕費</v>
          </cell>
          <cell r="B8">
            <v>6207000</v>
          </cell>
        </row>
        <row r="9">
          <cell r="A9" t="str">
            <v>廣告費</v>
          </cell>
          <cell r="B9">
            <v>6208000</v>
          </cell>
        </row>
        <row r="10">
          <cell r="A10" t="str">
            <v>水電費</v>
          </cell>
          <cell r="B10">
            <v>6209000</v>
          </cell>
        </row>
        <row r="11">
          <cell r="A11" t="str">
            <v>保險費</v>
          </cell>
          <cell r="B11">
            <v>6210000</v>
          </cell>
        </row>
        <row r="12">
          <cell r="A12" t="str">
            <v>交際費</v>
          </cell>
          <cell r="B12">
            <v>6211000</v>
          </cell>
        </row>
        <row r="13">
          <cell r="A13" t="str">
            <v>捐贈</v>
          </cell>
          <cell r="B13">
            <v>6212000</v>
          </cell>
        </row>
        <row r="14">
          <cell r="A14" t="str">
            <v>稅捐</v>
          </cell>
          <cell r="B14">
            <v>6213000</v>
          </cell>
        </row>
        <row r="15">
          <cell r="A15" t="str">
            <v>折舊-運輸設備</v>
          </cell>
          <cell r="B15">
            <v>6215000</v>
          </cell>
        </row>
        <row r="16">
          <cell r="A16" t="str">
            <v>雜項購置</v>
          </cell>
          <cell r="B16">
            <v>6217000</v>
          </cell>
        </row>
        <row r="17">
          <cell r="A17" t="str">
            <v>伙食費</v>
          </cell>
          <cell r="B17">
            <v>6218000</v>
          </cell>
        </row>
        <row r="18">
          <cell r="A18" t="str">
            <v>職工福利</v>
          </cell>
          <cell r="B18">
            <v>6219000</v>
          </cell>
        </row>
        <row r="19">
          <cell r="A19" t="str">
            <v>研究費</v>
          </cell>
          <cell r="B19">
            <v>6220000</v>
          </cell>
        </row>
        <row r="20">
          <cell r="A20" t="str">
            <v>職業訓練費</v>
          </cell>
          <cell r="B20">
            <v>6222000</v>
          </cell>
        </row>
        <row r="21">
          <cell r="A21" t="str">
            <v>勞務費</v>
          </cell>
          <cell r="B21">
            <v>6223000</v>
          </cell>
        </row>
        <row r="22">
          <cell r="A22" t="str">
            <v>加班費</v>
          </cell>
          <cell r="B22">
            <v>6224000</v>
          </cell>
        </row>
        <row r="23">
          <cell r="A23" t="str">
            <v>書報雜誌</v>
          </cell>
          <cell r="B23">
            <v>6226000</v>
          </cell>
        </row>
        <row r="24">
          <cell r="A24" t="str">
            <v>退休金</v>
          </cell>
          <cell r="B24">
            <v>6227000</v>
          </cell>
        </row>
        <row r="25">
          <cell r="A25" t="str">
            <v>交通費</v>
          </cell>
          <cell r="B25">
            <v>6228000</v>
          </cell>
        </row>
        <row r="26">
          <cell r="A26" t="str">
            <v>其他費用</v>
          </cell>
          <cell r="B26">
            <v>6249000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office.microsoft.com/client/&amp;app=ZXL&amp;ver=14" TargetMode="External"/><Relationship Id="rId2" Type="http://schemas.openxmlformats.org/officeDocument/2006/relationships/hyperlink" Target="javascript:AppendPopup(this,'676350285_2')" TargetMode="External"/><Relationship Id="rId1" Type="http://schemas.openxmlformats.org/officeDocument/2006/relationships/hyperlink" Target="javascript:AppendPopup(this,'815368022_1')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ffice.microsoft.com/client/&amp;app=ZXL&amp;ver=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5" workbookViewId="0">
      <selection activeCell="G38" sqref="G38:G42"/>
    </sheetView>
  </sheetViews>
  <sheetFormatPr defaultRowHeight="16.5" x14ac:dyDescent="0.25"/>
  <cols>
    <col min="1" max="16384" width="9" style="94"/>
  </cols>
  <sheetData>
    <row r="1" spans="1:7" ht="21" x14ac:dyDescent="0.3">
      <c r="A1" s="114" t="s">
        <v>384</v>
      </c>
      <c r="G1" s="115" t="s">
        <v>385</v>
      </c>
    </row>
    <row r="2" spans="1:7" x14ac:dyDescent="0.25">
      <c r="A2" s="112" t="s">
        <v>379</v>
      </c>
    </row>
    <row r="3" spans="1:7" x14ac:dyDescent="0.25">
      <c r="A3" s="112" t="s">
        <v>380</v>
      </c>
    </row>
    <row r="4" spans="1:7" x14ac:dyDescent="0.25">
      <c r="A4" s="112" t="s">
        <v>381</v>
      </c>
    </row>
    <row r="5" spans="1:7" x14ac:dyDescent="0.25">
      <c r="A5" s="112" t="s">
        <v>382</v>
      </c>
    </row>
    <row r="6" spans="1:7" x14ac:dyDescent="0.25">
      <c r="A6" s="112" t="s">
        <v>383</v>
      </c>
    </row>
    <row r="13" spans="1:7" x14ac:dyDescent="0.25">
      <c r="G13" s="115" t="s">
        <v>386</v>
      </c>
    </row>
    <row r="18" spans="7:7" x14ac:dyDescent="0.25">
      <c r="G18" s="115" t="s">
        <v>387</v>
      </c>
    </row>
    <row r="30" spans="7:7" x14ac:dyDescent="0.25">
      <c r="G30" s="115" t="s">
        <v>388</v>
      </c>
    </row>
    <row r="38" spans="7:7" x14ac:dyDescent="0.25">
      <c r="G38" s="115" t="s">
        <v>400</v>
      </c>
    </row>
    <row r="39" spans="7:7" x14ac:dyDescent="0.25">
      <c r="G39" s="112" t="s">
        <v>396</v>
      </c>
    </row>
    <row r="40" spans="7:7" x14ac:dyDescent="0.25">
      <c r="G40" s="112" t="s">
        <v>397</v>
      </c>
    </row>
    <row r="41" spans="7:7" x14ac:dyDescent="0.25">
      <c r="G41" s="112" t="s">
        <v>398</v>
      </c>
    </row>
    <row r="42" spans="7:7" x14ac:dyDescent="0.25">
      <c r="G42" s="112" t="s">
        <v>399</v>
      </c>
    </row>
  </sheetData>
  <phoneticPr fontId="10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0" zoomScaleNormal="80" workbookViewId="0">
      <selection activeCell="A2" sqref="A2"/>
    </sheetView>
  </sheetViews>
  <sheetFormatPr defaultRowHeight="16.5" x14ac:dyDescent="0.25"/>
  <cols>
    <col min="1" max="1" width="7.375" customWidth="1"/>
    <col min="2" max="2" width="19.875" customWidth="1"/>
    <col min="3" max="3" width="10.75" customWidth="1"/>
  </cols>
  <sheetData>
    <row r="1" spans="1:3" ht="18.600000000000001" customHeight="1" x14ac:dyDescent="0.25">
      <c r="A1" s="12" t="s">
        <v>77</v>
      </c>
      <c r="B1" s="12" t="s">
        <v>75</v>
      </c>
      <c r="C1" s="12" t="s">
        <v>76</v>
      </c>
    </row>
    <row r="2" spans="1:3" ht="18.600000000000001" customHeight="1" x14ac:dyDescent="0.25">
      <c r="A2" s="8">
        <v>1</v>
      </c>
      <c r="B2" s="13" t="s">
        <v>78</v>
      </c>
      <c r="C2" s="7" t="s">
        <v>79</v>
      </c>
    </row>
    <row r="3" spans="1:3" ht="18.600000000000001" customHeight="1" x14ac:dyDescent="0.25">
      <c r="A3" s="8">
        <v>2</v>
      </c>
      <c r="B3" s="13" t="s">
        <v>35</v>
      </c>
      <c r="C3" s="7" t="s">
        <v>27</v>
      </c>
    </row>
    <row r="4" spans="1:3" ht="18.600000000000001" customHeight="1" x14ac:dyDescent="0.25">
      <c r="A4" s="8">
        <v>3</v>
      </c>
      <c r="B4" s="14" t="s">
        <v>23</v>
      </c>
      <c r="C4" s="7" t="s">
        <v>80</v>
      </c>
    </row>
    <row r="5" spans="1:3" ht="18.600000000000001" customHeight="1" x14ac:dyDescent="0.25">
      <c r="A5" s="8">
        <v>4</v>
      </c>
      <c r="B5" s="14" t="s">
        <v>24</v>
      </c>
      <c r="C5" s="7" t="s">
        <v>28</v>
      </c>
    </row>
    <row r="6" spans="1:3" ht="18.600000000000001" customHeight="1" x14ac:dyDescent="0.25">
      <c r="A6" s="8">
        <v>5</v>
      </c>
      <c r="B6" s="14" t="s">
        <v>25</v>
      </c>
      <c r="C6" s="7" t="s">
        <v>81</v>
      </c>
    </row>
    <row r="7" spans="1:3" ht="18.600000000000001" customHeight="1" x14ac:dyDescent="0.25">
      <c r="A7" s="8">
        <v>6</v>
      </c>
      <c r="B7" s="14" t="s">
        <v>82</v>
      </c>
      <c r="C7" s="7" t="s">
        <v>83</v>
      </c>
    </row>
    <row r="8" spans="1:3" ht="18.600000000000001" customHeight="1" x14ac:dyDescent="0.25">
      <c r="A8" s="8">
        <v>7</v>
      </c>
      <c r="B8" s="14" t="s">
        <v>64</v>
      </c>
      <c r="C8" s="7" t="s">
        <v>83</v>
      </c>
    </row>
    <row r="9" spans="1:3" ht="18.600000000000001" customHeight="1" x14ac:dyDescent="0.25">
      <c r="A9" s="8">
        <v>8</v>
      </c>
      <c r="B9" s="14" t="s">
        <v>36</v>
      </c>
      <c r="C9" s="7" t="s">
        <v>84</v>
      </c>
    </row>
    <row r="10" spans="1:3" ht="18.600000000000001" customHeight="1" x14ac:dyDescent="0.25">
      <c r="A10" s="8">
        <v>9</v>
      </c>
      <c r="B10" s="14" t="s">
        <v>37</v>
      </c>
      <c r="C10" s="7" t="s">
        <v>85</v>
      </c>
    </row>
    <row r="11" spans="1:3" ht="18.600000000000001" customHeight="1" x14ac:dyDescent="0.25">
      <c r="A11" s="8">
        <v>10</v>
      </c>
      <c r="B11" s="14" t="s">
        <v>38</v>
      </c>
      <c r="C11" s="7" t="s">
        <v>29</v>
      </c>
    </row>
    <row r="12" spans="1:3" ht="18.600000000000001" customHeight="1" x14ac:dyDescent="0.25">
      <c r="A12" s="8">
        <v>11</v>
      </c>
      <c r="B12" s="14" t="s">
        <v>86</v>
      </c>
      <c r="C12" s="7" t="s">
        <v>30</v>
      </c>
    </row>
    <row r="13" spans="1:3" ht="18.600000000000001" customHeight="1" x14ac:dyDescent="0.25">
      <c r="A13" s="8">
        <v>12</v>
      </c>
      <c r="B13" s="14" t="s">
        <v>87</v>
      </c>
      <c r="C13" s="7" t="s">
        <v>31</v>
      </c>
    </row>
    <row r="14" spans="1:3" ht="18.600000000000001" customHeight="1" x14ac:dyDescent="0.25">
      <c r="A14" s="8">
        <v>13</v>
      </c>
      <c r="B14" s="14" t="s">
        <v>88</v>
      </c>
      <c r="C14" s="7" t="s">
        <v>32</v>
      </c>
    </row>
    <row r="15" spans="1:3" ht="18.600000000000001" customHeight="1" x14ac:dyDescent="0.25">
      <c r="A15" s="8">
        <v>14</v>
      </c>
      <c r="B15" s="14" t="s">
        <v>89</v>
      </c>
      <c r="C15" s="7" t="s">
        <v>90</v>
      </c>
    </row>
    <row r="16" spans="1:3" ht="18.600000000000001" customHeight="1" x14ac:dyDescent="0.25">
      <c r="A16" s="8">
        <v>15</v>
      </c>
      <c r="B16" s="14" t="s">
        <v>26</v>
      </c>
      <c r="C16" s="7" t="s">
        <v>91</v>
      </c>
    </row>
    <row r="17" spans="1:3" ht="18.600000000000001" customHeight="1" x14ac:dyDescent="0.25">
      <c r="A17" s="8">
        <v>16</v>
      </c>
      <c r="B17" s="14" t="s">
        <v>114</v>
      </c>
      <c r="C17" s="7" t="s">
        <v>33</v>
      </c>
    </row>
    <row r="18" spans="1:3" ht="18.600000000000001" customHeight="1" x14ac:dyDescent="0.25">
      <c r="A18" s="8">
        <v>17</v>
      </c>
      <c r="B18" s="14" t="s">
        <v>113</v>
      </c>
      <c r="C18" s="7" t="s">
        <v>115</v>
      </c>
    </row>
    <row r="19" spans="1:3" ht="18.600000000000001" customHeight="1" x14ac:dyDescent="0.25">
      <c r="A19" s="8">
        <v>18</v>
      </c>
      <c r="B19" s="14" t="s">
        <v>92</v>
      </c>
      <c r="C19" s="7" t="s">
        <v>93</v>
      </c>
    </row>
    <row r="20" spans="1:3" ht="18.600000000000001" customHeight="1" x14ac:dyDescent="0.25">
      <c r="A20" s="8">
        <v>19</v>
      </c>
      <c r="B20" s="14" t="s">
        <v>94</v>
      </c>
      <c r="C20" s="7" t="s">
        <v>34</v>
      </c>
    </row>
    <row r="21" spans="1:3" ht="18.600000000000001" customHeight="1" x14ac:dyDescent="0.25">
      <c r="A21" s="8">
        <v>20</v>
      </c>
      <c r="B21" s="14" t="s">
        <v>95</v>
      </c>
      <c r="C21" s="7" t="s">
        <v>96</v>
      </c>
    </row>
    <row r="22" spans="1:3" ht="18.600000000000001" customHeight="1" x14ac:dyDescent="0.25">
      <c r="A22" s="8">
        <v>21</v>
      </c>
      <c r="B22" s="15" t="s">
        <v>39</v>
      </c>
      <c r="C22" s="8" t="s">
        <v>97</v>
      </c>
    </row>
    <row r="23" spans="1:3" ht="18.600000000000001" customHeight="1" x14ac:dyDescent="0.25">
      <c r="A23" s="8">
        <v>22</v>
      </c>
      <c r="B23" s="15" t="s">
        <v>41</v>
      </c>
      <c r="C23" s="8" t="s">
        <v>40</v>
      </c>
    </row>
    <row r="24" spans="1:3" ht="18.600000000000001" customHeight="1" x14ac:dyDescent="0.25">
      <c r="A24" s="8">
        <v>23</v>
      </c>
      <c r="B24" s="15" t="s">
        <v>44</v>
      </c>
      <c r="C24" s="8" t="s">
        <v>42</v>
      </c>
    </row>
    <row r="25" spans="1:3" ht="18.600000000000001" customHeight="1" x14ac:dyDescent="0.25">
      <c r="A25" s="8">
        <v>24</v>
      </c>
      <c r="B25" s="15" t="s">
        <v>98</v>
      </c>
      <c r="C25" s="8" t="s">
        <v>43</v>
      </c>
    </row>
    <row r="26" spans="1:3" ht="18.600000000000001" customHeight="1" x14ac:dyDescent="0.25">
      <c r="A26" s="8">
        <v>25</v>
      </c>
      <c r="B26" s="15" t="s">
        <v>99</v>
      </c>
      <c r="C26" s="8" t="s">
        <v>45</v>
      </c>
    </row>
    <row r="27" spans="1:3" ht="18.600000000000001" customHeight="1" x14ac:dyDescent="0.25">
      <c r="A27" s="8">
        <v>26</v>
      </c>
      <c r="B27" s="15" t="s">
        <v>47</v>
      </c>
      <c r="C27" s="8" t="s">
        <v>100</v>
      </c>
    </row>
    <row r="28" spans="1:3" ht="18.600000000000001" customHeight="1" x14ac:dyDescent="0.25">
      <c r="A28" s="8">
        <v>27</v>
      </c>
      <c r="B28" s="15" t="s">
        <v>101</v>
      </c>
      <c r="C28" s="8" t="s">
        <v>46</v>
      </c>
    </row>
    <row r="29" spans="1:3" ht="18.600000000000001" customHeight="1" x14ac:dyDescent="0.25">
      <c r="A29" s="8">
        <v>28</v>
      </c>
      <c r="B29" s="15" t="s">
        <v>103</v>
      </c>
      <c r="C29" s="8" t="s">
        <v>102</v>
      </c>
    </row>
    <row r="30" spans="1:3" ht="18.600000000000001" customHeight="1" x14ac:dyDescent="0.25">
      <c r="A30" s="8">
        <v>29</v>
      </c>
      <c r="B30" s="15" t="s">
        <v>104</v>
      </c>
      <c r="C30" s="8" t="s">
        <v>48</v>
      </c>
    </row>
    <row r="31" spans="1:3" ht="18.600000000000001" customHeight="1" x14ac:dyDescent="0.25">
      <c r="A31" s="5"/>
      <c r="B31" s="6"/>
    </row>
    <row r="32" spans="1:3" ht="18.600000000000001" customHeight="1" x14ac:dyDescent="0.25">
      <c r="A32" s="5"/>
      <c r="C32" s="4"/>
    </row>
    <row r="33" spans="1:3" ht="18.600000000000001" customHeight="1" x14ac:dyDescent="0.25">
      <c r="A33" s="5"/>
      <c r="B33" s="6"/>
    </row>
    <row r="34" spans="1:3" ht="18.600000000000001" customHeight="1" x14ac:dyDescent="0.25">
      <c r="A34" s="5"/>
      <c r="C34" s="4"/>
    </row>
    <row r="35" spans="1:3" ht="18.600000000000001" customHeight="1" x14ac:dyDescent="0.25">
      <c r="A35" s="5"/>
      <c r="B35" s="6"/>
    </row>
    <row r="36" spans="1:3" ht="18.600000000000001" customHeight="1" x14ac:dyDescent="0.25">
      <c r="A36" s="5"/>
      <c r="C36" s="4"/>
    </row>
    <row r="37" spans="1:3" ht="18.600000000000001" customHeight="1" x14ac:dyDescent="0.25">
      <c r="A37" s="5"/>
      <c r="B37" s="6"/>
    </row>
    <row r="38" spans="1:3" ht="18.600000000000001" customHeight="1" x14ac:dyDescent="0.25">
      <c r="A38" s="5"/>
      <c r="C38" s="4"/>
    </row>
    <row r="39" spans="1:3" ht="18.600000000000001" customHeight="1" x14ac:dyDescent="0.25">
      <c r="A39" s="5"/>
      <c r="B39" s="6"/>
    </row>
    <row r="40" spans="1:3" ht="18.600000000000001" customHeight="1" x14ac:dyDescent="0.25">
      <c r="A40" s="5"/>
      <c r="C40" s="4"/>
    </row>
    <row r="41" spans="1:3" ht="18.600000000000001" customHeight="1" x14ac:dyDescent="0.25">
      <c r="A41" s="5"/>
      <c r="B41" s="6"/>
    </row>
    <row r="42" spans="1:3" ht="18.600000000000001" customHeight="1" x14ac:dyDescent="0.25">
      <c r="A42" s="5"/>
      <c r="C42" s="4"/>
    </row>
  </sheetData>
  <phoneticPr fontId="10" type="noConversion"/>
  <dataValidations count="1">
    <dataValidation type="list" allowBlank="1" showInputMessage="1" showErrorMessage="1" sqref="B3">
      <formula1>會計科目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80" zoomScaleNormal="80" workbookViewId="0">
      <selection activeCell="K24" sqref="K24"/>
    </sheetView>
  </sheetViews>
  <sheetFormatPr defaultColWidth="9" defaultRowHeight="14.25" x14ac:dyDescent="0.25"/>
  <cols>
    <col min="1" max="1" width="21.5" style="1" customWidth="1"/>
    <col min="2" max="2" width="12.75" style="2" customWidth="1"/>
    <col min="3" max="16384" width="9" style="2"/>
  </cols>
  <sheetData>
    <row r="1" spans="1:2" ht="18" customHeight="1" x14ac:dyDescent="0.25">
      <c r="A1" s="16" t="s">
        <v>74</v>
      </c>
      <c r="B1" s="16" t="s">
        <v>0</v>
      </c>
    </row>
    <row r="2" spans="1:2" s="3" customFormat="1" ht="18" customHeight="1" x14ac:dyDescent="0.25">
      <c r="A2" s="17" t="s">
        <v>1</v>
      </c>
      <c r="B2" s="17">
        <v>6201000</v>
      </c>
    </row>
    <row r="3" spans="1:2" s="1" customFormat="1" ht="18" customHeight="1" x14ac:dyDescent="0.25">
      <c r="A3" s="17" t="s">
        <v>2</v>
      </c>
      <c r="B3" s="17">
        <v>6202000</v>
      </c>
    </row>
    <row r="4" spans="1:2" ht="18" customHeight="1" x14ac:dyDescent="0.25">
      <c r="A4" s="17" t="s">
        <v>3</v>
      </c>
      <c r="B4" s="17">
        <v>6203000</v>
      </c>
    </row>
    <row r="5" spans="1:2" ht="18" customHeight="1" x14ac:dyDescent="0.25">
      <c r="A5" s="17" t="s">
        <v>4</v>
      </c>
      <c r="B5" s="17">
        <v>6204000</v>
      </c>
    </row>
    <row r="6" spans="1:2" ht="18" customHeight="1" x14ac:dyDescent="0.25">
      <c r="A6" s="17" t="s">
        <v>5</v>
      </c>
      <c r="B6" s="17">
        <v>6205000</v>
      </c>
    </row>
    <row r="7" spans="1:2" ht="18" customHeight="1" x14ac:dyDescent="0.25">
      <c r="A7" s="17" t="s">
        <v>6</v>
      </c>
      <c r="B7" s="17">
        <v>6206000</v>
      </c>
    </row>
    <row r="8" spans="1:2" ht="18" customHeight="1" x14ac:dyDescent="0.25">
      <c r="A8" s="17" t="s">
        <v>7</v>
      </c>
      <c r="B8" s="17">
        <v>6207000</v>
      </c>
    </row>
    <row r="9" spans="1:2" ht="18" customHeight="1" x14ac:dyDescent="0.25">
      <c r="A9" s="17" t="s">
        <v>8</v>
      </c>
      <c r="B9" s="17">
        <v>6208000</v>
      </c>
    </row>
    <row r="10" spans="1:2" ht="18" customHeight="1" x14ac:dyDescent="0.25">
      <c r="A10" s="17" t="s">
        <v>71</v>
      </c>
      <c r="B10" s="17">
        <v>6209000</v>
      </c>
    </row>
    <row r="11" spans="1:2" ht="18" customHeight="1" x14ac:dyDescent="0.25">
      <c r="A11" s="17" t="s">
        <v>9</v>
      </c>
      <c r="B11" s="17">
        <v>6210000</v>
      </c>
    </row>
    <row r="12" spans="1:2" ht="18" customHeight="1" x14ac:dyDescent="0.25">
      <c r="A12" s="17" t="s">
        <v>10</v>
      </c>
      <c r="B12" s="17">
        <v>6211000</v>
      </c>
    </row>
    <row r="13" spans="1:2" ht="18" customHeight="1" x14ac:dyDescent="0.25">
      <c r="A13" s="17" t="s">
        <v>11</v>
      </c>
      <c r="B13" s="17">
        <v>6212000</v>
      </c>
    </row>
    <row r="14" spans="1:2" ht="18" customHeight="1" x14ac:dyDescent="0.25">
      <c r="A14" s="17" t="s">
        <v>12</v>
      </c>
      <c r="B14" s="17">
        <v>6213000</v>
      </c>
    </row>
    <row r="15" spans="1:2" ht="18" customHeight="1" x14ac:dyDescent="0.25">
      <c r="A15" s="17" t="s">
        <v>73</v>
      </c>
      <c r="B15" s="17">
        <v>6215000</v>
      </c>
    </row>
    <row r="16" spans="1:2" ht="18" customHeight="1" x14ac:dyDescent="0.25">
      <c r="A16" s="17" t="s">
        <v>13</v>
      </c>
      <c r="B16" s="17">
        <v>6217000</v>
      </c>
    </row>
    <row r="17" spans="1:2" ht="18" customHeight="1" x14ac:dyDescent="0.25">
      <c r="A17" s="17" t="s">
        <v>14</v>
      </c>
      <c r="B17" s="17">
        <v>6218000</v>
      </c>
    </row>
    <row r="18" spans="1:2" ht="18" customHeight="1" x14ac:dyDescent="0.25">
      <c r="A18" s="17" t="s">
        <v>15</v>
      </c>
      <c r="B18" s="17">
        <v>6219000</v>
      </c>
    </row>
    <row r="19" spans="1:2" ht="18" customHeight="1" x14ac:dyDescent="0.25">
      <c r="A19" s="17" t="s">
        <v>16</v>
      </c>
      <c r="B19" s="17">
        <v>6220000</v>
      </c>
    </row>
    <row r="20" spans="1:2" ht="18" customHeight="1" x14ac:dyDescent="0.25">
      <c r="A20" s="17" t="s">
        <v>17</v>
      </c>
      <c r="B20" s="17">
        <v>6222000</v>
      </c>
    </row>
    <row r="21" spans="1:2" ht="18" customHeight="1" x14ac:dyDescent="0.25">
      <c r="A21" s="17" t="s">
        <v>18</v>
      </c>
      <c r="B21" s="17">
        <v>6223000</v>
      </c>
    </row>
    <row r="22" spans="1:2" ht="18" customHeight="1" x14ac:dyDescent="0.25">
      <c r="A22" s="17" t="s">
        <v>72</v>
      </c>
      <c r="B22" s="17">
        <v>6224000</v>
      </c>
    </row>
    <row r="23" spans="1:2" ht="18" customHeight="1" x14ac:dyDescent="0.25">
      <c r="A23" s="17" t="s">
        <v>19</v>
      </c>
      <c r="B23" s="17">
        <v>6226000</v>
      </c>
    </row>
    <row r="24" spans="1:2" ht="18" customHeight="1" x14ac:dyDescent="0.25">
      <c r="A24" s="17" t="s">
        <v>20</v>
      </c>
      <c r="B24" s="17">
        <v>6227000</v>
      </c>
    </row>
    <row r="25" spans="1:2" ht="18" customHeight="1" x14ac:dyDescent="0.25">
      <c r="A25" s="17" t="s">
        <v>21</v>
      </c>
      <c r="B25" s="17">
        <v>6228000</v>
      </c>
    </row>
    <row r="26" spans="1:2" ht="18" customHeight="1" x14ac:dyDescent="0.25">
      <c r="A26" s="17" t="s">
        <v>22</v>
      </c>
      <c r="B26" s="17">
        <v>6249000</v>
      </c>
    </row>
    <row r="27" spans="1:2" ht="16.899999999999999" customHeight="1" x14ac:dyDescent="0.25"/>
    <row r="28" spans="1:2" ht="16.899999999999999" customHeight="1" x14ac:dyDescent="0.25"/>
    <row r="29" spans="1:2" x14ac:dyDescent="0.25">
      <c r="A29" s="2"/>
    </row>
    <row r="30" spans="1:2" x14ac:dyDescent="0.25">
      <c r="A30" s="2"/>
    </row>
    <row r="31" spans="1:2" x14ac:dyDescent="0.25">
      <c r="A31" s="2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</sheetData>
  <phoneticPr fontId="5" type="noConversion"/>
  <pageMargins left="0.75" right="0.75" top="0.45" bottom="0.6" header="0.31" footer="0.35"/>
  <pageSetup paperSize="9" scale="90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A33" sqref="A33"/>
    </sheetView>
  </sheetViews>
  <sheetFormatPr defaultRowHeight="16.5" x14ac:dyDescent="0.25"/>
  <cols>
    <col min="1" max="16384" width="9" style="94"/>
  </cols>
  <sheetData>
    <row r="1" spans="1:1" x14ac:dyDescent="0.25">
      <c r="A1" s="115" t="s">
        <v>388</v>
      </c>
    </row>
    <row r="2" spans="1:1" x14ac:dyDescent="0.25">
      <c r="A2" s="116" t="s">
        <v>389</v>
      </c>
    </row>
    <row r="5" spans="1:1" x14ac:dyDescent="0.25">
      <c r="A5" s="112" t="s">
        <v>390</v>
      </c>
    </row>
    <row r="6" spans="1:1" x14ac:dyDescent="0.25">
      <c r="A6" s="112" t="s">
        <v>391</v>
      </c>
    </row>
    <row r="8" spans="1:1" x14ac:dyDescent="0.25">
      <c r="A8" s="112" t="s">
        <v>392</v>
      </c>
    </row>
    <row r="9" spans="1:1" x14ac:dyDescent="0.25">
      <c r="A9" s="112" t="s">
        <v>393</v>
      </c>
    </row>
    <row r="29" spans="1:1" s="117" customFormat="1" x14ac:dyDescent="0.25">
      <c r="A29" s="115" t="s">
        <v>395</v>
      </c>
    </row>
    <row r="30" spans="1:1" x14ac:dyDescent="0.25">
      <c r="A30" s="112" t="s">
        <v>394</v>
      </c>
    </row>
  </sheetData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9" workbookViewId="0">
      <selection activeCell="C17" sqref="C17"/>
    </sheetView>
  </sheetViews>
  <sheetFormatPr defaultRowHeight="16.5" x14ac:dyDescent="0.25"/>
  <cols>
    <col min="1" max="1" width="17.5" style="103" customWidth="1"/>
    <col min="2" max="2" width="18.25" style="103" customWidth="1"/>
    <col min="3" max="3" width="19.125" style="103" customWidth="1"/>
    <col min="4" max="16384" width="9" style="103"/>
  </cols>
  <sheetData>
    <row r="1" spans="1:3" s="99" customFormat="1" ht="19.5" x14ac:dyDescent="0.25">
      <c r="A1" s="98" t="s">
        <v>340</v>
      </c>
    </row>
    <row r="2" spans="1:3" x14ac:dyDescent="0.25">
      <c r="A2" s="104" t="s">
        <v>341</v>
      </c>
    </row>
    <row r="3" spans="1:3" ht="18" thickBot="1" x14ac:dyDescent="0.3">
      <c r="A3" s="105" t="s">
        <v>342</v>
      </c>
    </row>
    <row r="4" spans="1:3" x14ac:dyDescent="0.25">
      <c r="A4" s="95" t="s">
        <v>376</v>
      </c>
    </row>
    <row r="5" spans="1:3" s="99" customFormat="1" ht="21" thickBot="1" x14ac:dyDescent="0.3">
      <c r="A5" s="100" t="s">
        <v>343</v>
      </c>
      <c r="B5" s="101" t="s">
        <v>344</v>
      </c>
    </row>
    <row r="6" spans="1:3" x14ac:dyDescent="0.25">
      <c r="A6" s="104" t="s">
        <v>345</v>
      </c>
    </row>
    <row r="7" spans="1:3" x14ac:dyDescent="0.25">
      <c r="A7" s="106"/>
    </row>
    <row r="8" spans="1:3" s="99" customFormat="1" ht="20.25" thickBot="1" x14ac:dyDescent="0.3">
      <c r="A8" s="102" t="s">
        <v>377</v>
      </c>
    </row>
    <row r="9" spans="1:3" x14ac:dyDescent="0.25">
      <c r="A9" s="108" t="s">
        <v>346</v>
      </c>
      <c r="B9" s="108" t="s">
        <v>346</v>
      </c>
      <c r="C9" s="118" t="s">
        <v>378</v>
      </c>
    </row>
    <row r="10" spans="1:3" ht="17.25" thickBot="1" x14ac:dyDescent="0.3">
      <c r="A10" s="109" t="s">
        <v>347</v>
      </c>
      <c r="B10" s="109" t="s">
        <v>348</v>
      </c>
      <c r="C10" s="119"/>
    </row>
    <row r="11" spans="1:3" ht="17.25" thickBot="1" x14ac:dyDescent="0.3">
      <c r="A11" s="97">
        <v>1</v>
      </c>
      <c r="B11" s="97">
        <v>101</v>
      </c>
      <c r="C11" s="97" t="s">
        <v>349</v>
      </c>
    </row>
    <row r="12" spans="1:3" ht="17.25" thickBot="1" x14ac:dyDescent="0.3">
      <c r="A12" s="96">
        <v>2</v>
      </c>
      <c r="B12" s="96">
        <v>102</v>
      </c>
      <c r="C12" s="96" t="s">
        <v>350</v>
      </c>
    </row>
    <row r="13" spans="1:3" ht="17.25" thickBot="1" x14ac:dyDescent="0.3">
      <c r="A13" s="97">
        <v>3</v>
      </c>
      <c r="B13" s="97">
        <v>103</v>
      </c>
      <c r="C13" s="97" t="s">
        <v>351</v>
      </c>
    </row>
    <row r="14" spans="1:3" ht="17.25" thickBot="1" x14ac:dyDescent="0.3">
      <c r="A14" s="96">
        <v>4</v>
      </c>
      <c r="B14" s="96">
        <v>104</v>
      </c>
      <c r="C14" s="96" t="s">
        <v>352</v>
      </c>
    </row>
    <row r="15" spans="1:3" ht="17.25" thickBot="1" x14ac:dyDescent="0.3">
      <c r="A15" s="97">
        <v>5</v>
      </c>
      <c r="B15" s="97">
        <v>105</v>
      </c>
      <c r="C15" s="97" t="s">
        <v>353</v>
      </c>
    </row>
    <row r="16" spans="1:3" ht="17.25" thickBot="1" x14ac:dyDescent="0.3">
      <c r="A16" s="96">
        <v>6</v>
      </c>
      <c r="B16" s="96">
        <v>106</v>
      </c>
      <c r="C16" s="96" t="s">
        <v>354</v>
      </c>
    </row>
    <row r="17" spans="1:3" ht="17.25" thickBot="1" x14ac:dyDescent="0.3">
      <c r="A17" s="97">
        <v>7</v>
      </c>
      <c r="B17" s="97">
        <v>107</v>
      </c>
      <c r="C17" s="97" t="s">
        <v>355</v>
      </c>
    </row>
    <row r="18" spans="1:3" ht="17.25" thickBot="1" x14ac:dyDescent="0.3">
      <c r="A18" s="96">
        <v>8</v>
      </c>
      <c r="B18" s="96">
        <v>108</v>
      </c>
      <c r="C18" s="96" t="s">
        <v>356</v>
      </c>
    </row>
    <row r="19" spans="1:3" ht="17.25" thickBot="1" x14ac:dyDescent="0.3">
      <c r="A19" s="111">
        <v>9</v>
      </c>
      <c r="B19" s="97">
        <v>109</v>
      </c>
      <c r="C19" s="111" t="s">
        <v>357</v>
      </c>
    </row>
    <row r="20" spans="1:3" ht="17.25" thickBot="1" x14ac:dyDescent="0.3">
      <c r="A20" s="96">
        <v>10</v>
      </c>
      <c r="B20" s="96">
        <v>110</v>
      </c>
      <c r="C20" s="96" t="s">
        <v>358</v>
      </c>
    </row>
    <row r="21" spans="1:3" ht="17.25" thickBot="1" x14ac:dyDescent="0.3">
      <c r="A21" s="97">
        <v>11</v>
      </c>
      <c r="B21" s="97">
        <v>111</v>
      </c>
      <c r="C21" s="97" t="s">
        <v>359</v>
      </c>
    </row>
    <row r="22" spans="1:3" x14ac:dyDescent="0.25">
      <c r="A22" s="107" t="s">
        <v>360</v>
      </c>
    </row>
    <row r="23" spans="1:3" x14ac:dyDescent="0.25">
      <c r="A23" s="107" t="s">
        <v>361</v>
      </c>
    </row>
    <row r="24" spans="1:3" ht="18" thickBot="1" x14ac:dyDescent="0.3">
      <c r="A24" s="105" t="s">
        <v>362</v>
      </c>
    </row>
    <row r="25" spans="1:3" x14ac:dyDescent="0.25">
      <c r="A25" s="95" t="s">
        <v>363</v>
      </c>
    </row>
    <row r="26" spans="1:3" x14ac:dyDescent="0.25">
      <c r="A26" s="104" t="s">
        <v>364</v>
      </c>
    </row>
    <row r="27" spans="1:3" x14ac:dyDescent="0.25">
      <c r="A27" s="95" t="s">
        <v>365</v>
      </c>
    </row>
    <row r="28" spans="1:3" x14ac:dyDescent="0.25">
      <c r="A28" s="95" t="s">
        <v>366</v>
      </c>
    </row>
    <row r="29" spans="1:3" x14ac:dyDescent="0.25">
      <c r="A29" s="95" t="s">
        <v>367</v>
      </c>
    </row>
    <row r="30" spans="1:3" ht="18" thickBot="1" x14ac:dyDescent="0.3">
      <c r="A30" s="105" t="s">
        <v>368</v>
      </c>
    </row>
    <row r="31" spans="1:3" ht="17.25" thickBot="1" x14ac:dyDescent="0.3">
      <c r="A31" s="104" t="s">
        <v>369</v>
      </c>
    </row>
    <row r="32" spans="1:3" ht="17.25" thickBot="1" x14ac:dyDescent="0.3">
      <c r="A32" s="96"/>
      <c r="B32" s="110" t="s">
        <v>370</v>
      </c>
      <c r="C32" s="110" t="s">
        <v>371</v>
      </c>
    </row>
    <row r="33" spans="1:3" ht="17.25" thickBot="1" x14ac:dyDescent="0.3">
      <c r="A33" s="110">
        <v>1</v>
      </c>
      <c r="B33" s="97" t="s">
        <v>372</v>
      </c>
      <c r="C33" s="97"/>
    </row>
    <row r="34" spans="1:3" ht="17.25" thickBot="1" x14ac:dyDescent="0.3">
      <c r="A34" s="110">
        <v>2</v>
      </c>
      <c r="B34" s="96">
        <v>120</v>
      </c>
      <c r="C34" s="96"/>
    </row>
    <row r="35" spans="1:3" ht="17.25" thickBot="1" x14ac:dyDescent="0.3">
      <c r="A35" s="110">
        <v>3</v>
      </c>
      <c r="B35" s="97">
        <v>10</v>
      </c>
      <c r="C35" s="97"/>
    </row>
    <row r="36" spans="1:3" ht="17.25" thickBot="1" x14ac:dyDescent="0.3">
      <c r="A36" s="110">
        <v>4</v>
      </c>
      <c r="B36" s="96">
        <v>150</v>
      </c>
      <c r="C36" s="96"/>
    </row>
    <row r="37" spans="1:3" ht="17.25" thickBot="1" x14ac:dyDescent="0.3">
      <c r="A37" s="110">
        <v>5</v>
      </c>
      <c r="B37" s="97">
        <v>23</v>
      </c>
      <c r="C37" s="97"/>
    </row>
    <row r="38" spans="1:3" ht="17.25" thickBot="1" x14ac:dyDescent="0.3">
      <c r="A38" s="110">
        <v>6</v>
      </c>
      <c r="B38" s="96" t="s">
        <v>373</v>
      </c>
      <c r="C38" s="96" t="s">
        <v>374</v>
      </c>
    </row>
    <row r="39" spans="1:3" ht="30.75" thickBot="1" x14ac:dyDescent="0.3">
      <c r="A39" s="110">
        <v>7</v>
      </c>
      <c r="B39" s="97">
        <f>SUBTOTAL(9,A2:A2)</f>
        <v>0</v>
      </c>
      <c r="C39" s="97" t="s">
        <v>375</v>
      </c>
    </row>
    <row r="40" spans="1:3" ht="17.25" thickBot="1" x14ac:dyDescent="0.3">
      <c r="A40" s="110">
        <v>8</v>
      </c>
      <c r="B40" s="96" t="e">
        <f>SUBTOTAL(1,A2:A2)</f>
        <v>#DIV/0!</v>
      </c>
    </row>
  </sheetData>
  <mergeCells count="1">
    <mergeCell ref="C9:C10"/>
  </mergeCells>
  <phoneticPr fontId="10" type="noConversion"/>
  <hyperlinks>
    <hyperlink ref="A2" r:id="rId1" display="javascript:AppendPopup(this,'815368022_1')"/>
    <hyperlink ref="A6" r:id="rId2" display="javascript:AppendPopup(this,'676350285_2')"/>
    <hyperlink ref="A26" r:id="rId3" display="http://office.microsoft.com/client/&amp;app=ZXL&amp;ver=14"/>
    <hyperlink ref="A31" r:id="rId4" display="http://office.microsoft.com/client/&amp;app=ZXL&amp;ver=14"/>
  </hyperlinks>
  <pageMargins left="0.7" right="0.7" top="0.75" bottom="0.75" header="0.3" footer="0.3"/>
  <pageSetup paperSize="9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00"/>
  <sheetViews>
    <sheetView topLeftCell="I1" zoomScale="80" zoomScaleNormal="80" zoomScaleSheetLayoutView="75" workbookViewId="0">
      <selection activeCell="G2" sqref="G2"/>
    </sheetView>
  </sheetViews>
  <sheetFormatPr defaultColWidth="8.875" defaultRowHeight="16.5" x14ac:dyDescent="0.25"/>
  <cols>
    <col min="1" max="1" width="11" style="18" customWidth="1"/>
    <col min="2" max="2" width="23" style="18" customWidth="1"/>
    <col min="3" max="3" width="9" style="18" customWidth="1"/>
    <col min="4" max="4" width="16.25" style="18" customWidth="1"/>
    <col min="5" max="5" width="13" style="18" customWidth="1"/>
    <col min="6" max="6" width="13.625" style="18" customWidth="1"/>
    <col min="7" max="18" width="10.75" style="26" customWidth="1"/>
    <col min="19" max="16384" width="8.875" style="19"/>
  </cols>
  <sheetData>
    <row r="1" spans="1:18" x14ac:dyDescent="0.25">
      <c r="F1" s="32" t="s">
        <v>105</v>
      </c>
      <c r="G1" s="34" t="s">
        <v>106</v>
      </c>
      <c r="H1" s="34" t="s">
        <v>49</v>
      </c>
      <c r="I1" s="34" t="s">
        <v>50</v>
      </c>
      <c r="J1" s="34" t="s">
        <v>51</v>
      </c>
      <c r="K1" s="34" t="s">
        <v>52</v>
      </c>
      <c r="L1" s="34" t="s">
        <v>53</v>
      </c>
      <c r="M1" s="34" t="s">
        <v>54</v>
      </c>
      <c r="N1" s="34" t="s">
        <v>55</v>
      </c>
      <c r="O1" s="34" t="s">
        <v>56</v>
      </c>
      <c r="P1" s="34" t="s">
        <v>57</v>
      </c>
      <c r="Q1" s="34" t="s">
        <v>58</v>
      </c>
      <c r="R1" s="34" t="s">
        <v>59</v>
      </c>
    </row>
    <row r="2" spans="1:18" s="20" customFormat="1" x14ac:dyDescent="0.25">
      <c r="A2" s="120"/>
      <c r="B2" s="120"/>
      <c r="C2" s="120"/>
      <c r="D2" s="18"/>
      <c r="E2" s="18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0" customFormat="1" x14ac:dyDescent="0.25">
      <c r="A3" s="21"/>
      <c r="B3" s="18"/>
      <c r="C3" s="21"/>
      <c r="D3" s="18"/>
      <c r="E3" s="1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4" customFormat="1" ht="33.6" customHeight="1" x14ac:dyDescent="0.25">
      <c r="A4" s="27" t="s">
        <v>107</v>
      </c>
      <c r="B4" s="27" t="s">
        <v>108</v>
      </c>
      <c r="C4" s="28" t="s">
        <v>109</v>
      </c>
      <c r="D4" s="27" t="s">
        <v>110</v>
      </c>
      <c r="E4" s="30" t="s">
        <v>111</v>
      </c>
      <c r="F4" s="29" t="s">
        <v>112</v>
      </c>
      <c r="G4" s="31">
        <v>201001</v>
      </c>
      <c r="H4" s="31">
        <v>201002</v>
      </c>
      <c r="I4" s="31">
        <v>201003</v>
      </c>
      <c r="J4" s="31">
        <v>201004</v>
      </c>
      <c r="K4" s="31">
        <v>201005</v>
      </c>
      <c r="L4" s="31">
        <v>201006</v>
      </c>
      <c r="M4" s="31">
        <v>201007</v>
      </c>
      <c r="N4" s="31">
        <v>201008</v>
      </c>
      <c r="O4" s="31">
        <v>201009</v>
      </c>
      <c r="P4" s="31">
        <v>201010</v>
      </c>
      <c r="Q4" s="31">
        <v>201011</v>
      </c>
      <c r="R4" s="31">
        <v>201012</v>
      </c>
    </row>
    <row r="5" spans="1:18" s="25" customFormat="1" x14ac:dyDescent="0.25">
      <c r="A5" s="35"/>
      <c r="B5" s="35"/>
      <c r="C5" s="35"/>
      <c r="D5" s="35"/>
      <c r="E5" s="3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s="25" customForma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s="25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25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2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s="25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s="25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25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25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s="2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2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2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2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2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2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2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2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</sheetData>
  <mergeCells count="1">
    <mergeCell ref="A2:C2"/>
  </mergeCells>
  <phoneticPr fontId="5" type="noConversion"/>
  <pageMargins left="0.25" right="0.24" top="1" bottom="1" header="0.5" footer="0.5"/>
  <pageSetup paperSize="9" scale="44" orientation="landscape" horizontalDpi="4294967292" r:id="rId1"/>
  <headerFooter alignWithMargins="0"/>
  <colBreaks count="2" manualBreakCount="2">
    <brk id="7" min="1" max="62" man="1"/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R200"/>
  <sheetViews>
    <sheetView zoomScale="75" zoomScaleNormal="75" zoomScaleSheetLayoutView="75" workbookViewId="0">
      <selection activeCell="D12" sqref="D12"/>
    </sheetView>
  </sheetViews>
  <sheetFormatPr defaultColWidth="8.875" defaultRowHeight="16.5" x14ac:dyDescent="0.25"/>
  <cols>
    <col min="1" max="1" width="11" style="18" customWidth="1"/>
    <col min="2" max="2" width="23" style="18" customWidth="1"/>
    <col min="3" max="3" width="9" style="18" customWidth="1"/>
    <col min="4" max="4" width="16.25" style="18" customWidth="1"/>
    <col min="5" max="5" width="13" style="18" customWidth="1"/>
    <col min="6" max="6" width="13.625" style="18" customWidth="1"/>
    <col min="7" max="18" width="10.75" style="26" customWidth="1"/>
    <col min="19" max="16384" width="8.875" style="19"/>
  </cols>
  <sheetData>
    <row r="1" spans="1:18" x14ac:dyDescent="0.25">
      <c r="F1" s="38" t="s">
        <v>116</v>
      </c>
      <c r="G1" s="34" t="s">
        <v>117</v>
      </c>
      <c r="H1" s="34" t="s">
        <v>49</v>
      </c>
      <c r="I1" s="34" t="s">
        <v>50</v>
      </c>
      <c r="J1" s="34" t="s">
        <v>51</v>
      </c>
      <c r="K1" s="34" t="s">
        <v>52</v>
      </c>
      <c r="L1" s="34" t="s">
        <v>53</v>
      </c>
      <c r="M1" s="34" t="s">
        <v>54</v>
      </c>
      <c r="N1" s="34" t="s">
        <v>55</v>
      </c>
      <c r="O1" s="34" t="s">
        <v>56</v>
      </c>
      <c r="P1" s="34" t="s">
        <v>57</v>
      </c>
      <c r="Q1" s="34" t="s">
        <v>58</v>
      </c>
      <c r="R1" s="34" t="s">
        <v>59</v>
      </c>
    </row>
    <row r="2" spans="1:18" s="20" customFormat="1" x14ac:dyDescent="0.25">
      <c r="A2" s="120"/>
      <c r="B2" s="120"/>
      <c r="C2" s="120"/>
      <c r="D2" s="18"/>
      <c r="E2" s="18"/>
      <c r="F2" s="33">
        <f>SUBTOTAL(9, F5:F200)</f>
        <v>2580590</v>
      </c>
      <c r="G2" s="33">
        <f t="shared" ref="G2:R2" si="0">SUBTOTAL(9, G5:G200)</f>
        <v>791879</v>
      </c>
      <c r="H2" s="33">
        <f t="shared" si="0"/>
        <v>158201</v>
      </c>
      <c r="I2" s="33">
        <f t="shared" si="0"/>
        <v>158201</v>
      </c>
      <c r="J2" s="33">
        <f t="shared" si="0"/>
        <v>162701</v>
      </c>
      <c r="K2" s="33">
        <f t="shared" si="0"/>
        <v>166701</v>
      </c>
      <c r="L2" s="33">
        <f t="shared" si="0"/>
        <v>162701</v>
      </c>
      <c r="M2" s="33">
        <f t="shared" si="0"/>
        <v>162701</v>
      </c>
      <c r="N2" s="33">
        <f t="shared" si="0"/>
        <v>166701</v>
      </c>
      <c r="O2" s="33">
        <f t="shared" si="0"/>
        <v>162701</v>
      </c>
      <c r="P2" s="33">
        <f t="shared" si="0"/>
        <v>162701</v>
      </c>
      <c r="Q2" s="33">
        <f t="shared" si="0"/>
        <v>162701</v>
      </c>
      <c r="R2" s="33">
        <f t="shared" si="0"/>
        <v>162701</v>
      </c>
    </row>
    <row r="3" spans="1:18" s="20" customFormat="1" x14ac:dyDescent="0.25">
      <c r="A3" s="37"/>
      <c r="B3" s="18"/>
      <c r="C3" s="37"/>
      <c r="D3" s="18"/>
      <c r="E3" s="1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4" customFormat="1" ht="33.6" customHeight="1" x14ac:dyDescent="0.25">
      <c r="A4" s="39" t="s">
        <v>118</v>
      </c>
      <c r="B4" s="39" t="s">
        <v>119</v>
      </c>
      <c r="C4" s="40" t="s">
        <v>120</v>
      </c>
      <c r="D4" s="39" t="s">
        <v>121</v>
      </c>
      <c r="E4" s="41" t="s">
        <v>122</v>
      </c>
      <c r="F4" s="29" t="s">
        <v>123</v>
      </c>
      <c r="G4" s="31">
        <v>201001</v>
      </c>
      <c r="H4" s="31">
        <v>201002</v>
      </c>
      <c r="I4" s="31">
        <v>201003</v>
      </c>
      <c r="J4" s="31">
        <v>201004</v>
      </c>
      <c r="K4" s="31">
        <v>201005</v>
      </c>
      <c r="L4" s="31">
        <v>201006</v>
      </c>
      <c r="M4" s="31">
        <v>201007</v>
      </c>
      <c r="N4" s="31">
        <v>201008</v>
      </c>
      <c r="O4" s="31">
        <v>201009</v>
      </c>
      <c r="P4" s="31">
        <v>201010</v>
      </c>
      <c r="Q4" s="31">
        <v>201011</v>
      </c>
      <c r="R4" s="31">
        <v>201012</v>
      </c>
    </row>
    <row r="5" spans="1:18" s="25" customFormat="1" x14ac:dyDescent="0.25">
      <c r="A5" s="42" t="s">
        <v>124</v>
      </c>
      <c r="B5" s="42" t="s">
        <v>125</v>
      </c>
      <c r="C5" s="43" t="str">
        <f>VLOOKUP(B5,專案說明!$B$2:$C$30,2,FALSE)</f>
        <v>P-01</v>
      </c>
      <c r="D5" s="42" t="s">
        <v>126</v>
      </c>
      <c r="E5" s="113">
        <f>VLOOKUP($D5,科目說明!$A$1:$B$48,2,FALSE)</f>
        <v>6206000</v>
      </c>
      <c r="F5" s="45">
        <f t="shared" ref="F5:F62" si="1">SUM(G5:R5)</f>
        <v>24000</v>
      </c>
      <c r="G5" s="46">
        <v>2000</v>
      </c>
      <c r="H5" s="46">
        <v>2000</v>
      </c>
      <c r="I5" s="46">
        <v>2000</v>
      </c>
      <c r="J5" s="47">
        <v>2000</v>
      </c>
      <c r="K5" s="47">
        <v>2000</v>
      </c>
      <c r="L5" s="47">
        <v>2000</v>
      </c>
      <c r="M5" s="47">
        <v>2000</v>
      </c>
      <c r="N5" s="47">
        <v>2000</v>
      </c>
      <c r="O5" s="47">
        <v>2000</v>
      </c>
      <c r="P5" s="47">
        <v>2000</v>
      </c>
      <c r="Q5" s="47">
        <v>2000</v>
      </c>
      <c r="R5" s="47">
        <v>2000</v>
      </c>
    </row>
    <row r="6" spans="1:18" s="25" customFormat="1" x14ac:dyDescent="0.25">
      <c r="A6" s="42" t="s">
        <v>124</v>
      </c>
      <c r="B6" s="42" t="s">
        <v>127</v>
      </c>
      <c r="C6" s="43" t="str">
        <f>VLOOKUP(B6,專案說明!$B$2:$C$30,2,FALSE)</f>
        <v>P-02</v>
      </c>
      <c r="D6" s="42" t="s">
        <v>128</v>
      </c>
      <c r="E6" s="113">
        <f>VLOOKUP($D6,科目說明!$A$1:$B$48,2,FALSE)</f>
        <v>6203000</v>
      </c>
      <c r="F6" s="45">
        <f t="shared" si="1"/>
        <v>900</v>
      </c>
      <c r="G6" s="46">
        <v>900</v>
      </c>
      <c r="H6" s="46"/>
      <c r="I6" s="46"/>
      <c r="J6" s="47"/>
      <c r="K6" s="47"/>
      <c r="L6" s="47"/>
      <c r="M6" s="47"/>
      <c r="N6" s="47"/>
      <c r="O6" s="47"/>
      <c r="P6" s="47"/>
      <c r="Q6" s="47"/>
      <c r="R6" s="47"/>
    </row>
    <row r="7" spans="1:18" s="25" customFormat="1" x14ac:dyDescent="0.25">
      <c r="A7" s="42" t="s">
        <v>124</v>
      </c>
      <c r="B7" s="43" t="s">
        <v>129</v>
      </c>
      <c r="C7" s="43" t="str">
        <f>VLOOKUP(B7,專案說明!$B$2:$C$30,2,FALSE)</f>
        <v>P-03</v>
      </c>
      <c r="D7" s="42" t="s">
        <v>130</v>
      </c>
      <c r="E7" s="113">
        <f>VLOOKUP($D7,科目說明!$A$1:$B$48,2,FALSE)</f>
        <v>6203000</v>
      </c>
      <c r="F7" s="45">
        <f t="shared" si="1"/>
        <v>12800</v>
      </c>
      <c r="G7" s="46">
        <v>12800</v>
      </c>
      <c r="H7" s="46"/>
      <c r="I7" s="46"/>
      <c r="J7" s="47"/>
      <c r="K7" s="47"/>
      <c r="L7" s="47"/>
      <c r="M7" s="47"/>
      <c r="N7" s="47"/>
      <c r="O7" s="47"/>
      <c r="P7" s="47"/>
      <c r="Q7" s="47"/>
      <c r="R7" s="47"/>
    </row>
    <row r="8" spans="1:18" s="25" customFormat="1" x14ac:dyDescent="0.25">
      <c r="A8" s="42" t="s">
        <v>124</v>
      </c>
      <c r="B8" s="43" t="s">
        <v>131</v>
      </c>
      <c r="C8" s="43" t="str">
        <f>VLOOKUP(B8,專案說明!$B$2:$C$30,2,FALSE)</f>
        <v>P-04</v>
      </c>
      <c r="D8" s="42" t="s">
        <v>128</v>
      </c>
      <c r="E8" s="113">
        <f>VLOOKUP($D8,科目說明!$A$1:$B$48,2,FALSE)</f>
        <v>6203000</v>
      </c>
      <c r="F8" s="45">
        <f t="shared" si="1"/>
        <v>180</v>
      </c>
      <c r="G8" s="46">
        <v>180</v>
      </c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</row>
    <row r="9" spans="1:18" s="25" customFormat="1" x14ac:dyDescent="0.25">
      <c r="A9" s="42" t="s">
        <v>124</v>
      </c>
      <c r="B9" s="43" t="s">
        <v>132</v>
      </c>
      <c r="C9" s="43" t="str">
        <f>VLOOKUP(B9,專案說明!$B$2:$C$30,2,FALSE)</f>
        <v>P-05</v>
      </c>
      <c r="D9" s="42" t="s">
        <v>128</v>
      </c>
      <c r="E9" s="113">
        <f>VLOOKUP($D9,科目說明!$A$1:$B$48,2,FALSE)</f>
        <v>6203000</v>
      </c>
      <c r="F9" s="45">
        <f t="shared" si="1"/>
        <v>2160</v>
      </c>
      <c r="G9" s="46">
        <v>2160</v>
      </c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</row>
    <row r="10" spans="1:18" s="25" customFormat="1" x14ac:dyDescent="0.25">
      <c r="A10" s="42" t="s">
        <v>124</v>
      </c>
      <c r="B10" s="43" t="s">
        <v>133</v>
      </c>
      <c r="C10" s="43" t="str">
        <f>VLOOKUP(B10,專案說明!$B$2:$C$30,2,FALSE)</f>
        <v>P-06</v>
      </c>
      <c r="D10" s="42" t="s">
        <v>134</v>
      </c>
      <c r="E10" s="113">
        <f>VLOOKUP($D10,科目說明!$A$1:$B$48,2,FALSE)</f>
        <v>6205000</v>
      </c>
      <c r="F10" s="45">
        <f t="shared" si="1"/>
        <v>2500</v>
      </c>
      <c r="G10" s="46">
        <v>2500</v>
      </c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</row>
    <row r="11" spans="1:18" s="25" customFormat="1" x14ac:dyDescent="0.25">
      <c r="A11" s="42" t="s">
        <v>124</v>
      </c>
      <c r="B11" s="43" t="s">
        <v>135</v>
      </c>
      <c r="C11" s="43" t="str">
        <f>VLOOKUP(B11,專案說明!$B$2:$C$30,2,FALSE)</f>
        <v>P-06</v>
      </c>
      <c r="D11" s="42" t="s">
        <v>136</v>
      </c>
      <c r="E11" s="113">
        <f>VLOOKUP($D11,科目說明!$A$1:$B$48,2,FALSE)</f>
        <v>6208000</v>
      </c>
      <c r="F11" s="45">
        <f t="shared" si="1"/>
        <v>36000</v>
      </c>
      <c r="G11" s="46">
        <v>3000</v>
      </c>
      <c r="H11" s="46">
        <v>3000</v>
      </c>
      <c r="I11" s="46">
        <v>3000</v>
      </c>
      <c r="J11" s="47">
        <v>3000</v>
      </c>
      <c r="K11" s="47">
        <v>3000</v>
      </c>
      <c r="L11" s="47">
        <v>3000</v>
      </c>
      <c r="M11" s="47">
        <v>3000</v>
      </c>
      <c r="N11" s="47">
        <v>3000</v>
      </c>
      <c r="O11" s="47">
        <v>3000</v>
      </c>
      <c r="P11" s="47">
        <v>3000</v>
      </c>
      <c r="Q11" s="47">
        <v>3000</v>
      </c>
      <c r="R11" s="47">
        <v>3000</v>
      </c>
    </row>
    <row r="12" spans="1:18" s="25" customFormat="1" x14ac:dyDescent="0.25">
      <c r="A12" s="42" t="s">
        <v>124</v>
      </c>
      <c r="B12" s="43" t="s">
        <v>137</v>
      </c>
      <c r="C12" s="43" t="str">
        <f>VLOOKUP(B12,專案說明!$B$2:$C$30,2,FALSE)</f>
        <v>P-07</v>
      </c>
      <c r="D12" s="42" t="s">
        <v>138</v>
      </c>
      <c r="E12" s="113">
        <f>VLOOKUP($D12,科目說明!$A$1:$B$48,2,FALSE)</f>
        <v>6206000</v>
      </c>
      <c r="F12" s="45">
        <f t="shared" si="1"/>
        <v>10800</v>
      </c>
      <c r="G12" s="46">
        <v>900</v>
      </c>
      <c r="H12" s="46">
        <v>900</v>
      </c>
      <c r="I12" s="46">
        <v>900</v>
      </c>
      <c r="J12" s="47">
        <v>900</v>
      </c>
      <c r="K12" s="47">
        <v>900</v>
      </c>
      <c r="L12" s="47">
        <v>900</v>
      </c>
      <c r="M12" s="47">
        <v>900</v>
      </c>
      <c r="N12" s="47">
        <v>900</v>
      </c>
      <c r="O12" s="47">
        <v>900</v>
      </c>
      <c r="P12" s="47">
        <v>900</v>
      </c>
      <c r="Q12" s="47">
        <v>900</v>
      </c>
      <c r="R12" s="47">
        <v>900</v>
      </c>
    </row>
    <row r="13" spans="1:18" s="25" customFormat="1" x14ac:dyDescent="0.25">
      <c r="A13" s="42" t="s">
        <v>124</v>
      </c>
      <c r="B13" s="43" t="s">
        <v>139</v>
      </c>
      <c r="C13" s="43" t="str">
        <f>VLOOKUP(B13,專案說明!$B$2:$C$30,2,FALSE)</f>
        <v>P-08</v>
      </c>
      <c r="D13" s="42" t="s">
        <v>5</v>
      </c>
      <c r="E13" s="113">
        <f>VLOOKUP($D13,科目說明!$A$1:$B$48,2,FALSE)</f>
        <v>6205000</v>
      </c>
      <c r="F13" s="45">
        <f t="shared" si="1"/>
        <v>3600</v>
      </c>
      <c r="G13" s="46">
        <v>300</v>
      </c>
      <c r="H13" s="46">
        <v>300</v>
      </c>
      <c r="I13" s="46">
        <v>300</v>
      </c>
      <c r="J13" s="47">
        <v>300</v>
      </c>
      <c r="K13" s="47">
        <v>300</v>
      </c>
      <c r="L13" s="47">
        <v>300</v>
      </c>
      <c r="M13" s="47">
        <v>300</v>
      </c>
      <c r="N13" s="47">
        <v>300</v>
      </c>
      <c r="O13" s="47">
        <v>300</v>
      </c>
      <c r="P13" s="47">
        <v>300</v>
      </c>
      <c r="Q13" s="47">
        <v>300</v>
      </c>
      <c r="R13" s="47">
        <v>300</v>
      </c>
    </row>
    <row r="14" spans="1:18" s="25" customFormat="1" x14ac:dyDescent="0.25">
      <c r="A14" s="42" t="s">
        <v>124</v>
      </c>
      <c r="B14" s="43" t="s">
        <v>140</v>
      </c>
      <c r="C14" s="43" t="str">
        <f>VLOOKUP(B14,專案說明!$B$2:$C$30,2,FALSE)</f>
        <v>P-09</v>
      </c>
      <c r="D14" s="42" t="s">
        <v>141</v>
      </c>
      <c r="E14" s="113">
        <f>VLOOKUP($D14,科目說明!$A$1:$B$48,2,FALSE)</f>
        <v>6206000</v>
      </c>
      <c r="F14" s="45">
        <f t="shared" si="1"/>
        <v>800</v>
      </c>
      <c r="G14" s="46">
        <v>800</v>
      </c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</row>
    <row r="15" spans="1:18" s="25" customFormat="1" x14ac:dyDescent="0.25">
      <c r="A15" s="42" t="s">
        <v>124</v>
      </c>
      <c r="B15" s="43" t="s">
        <v>142</v>
      </c>
      <c r="C15" s="43" t="str">
        <f>VLOOKUP(B15,專案說明!$B$2:$C$30,2,FALSE)</f>
        <v>P-10</v>
      </c>
      <c r="D15" s="42" t="s">
        <v>143</v>
      </c>
      <c r="E15" s="113">
        <f>VLOOKUP($D15,科目說明!$A$1:$B$48,2,FALSE)</f>
        <v>6217000</v>
      </c>
      <c r="F15" s="45">
        <f t="shared" si="1"/>
        <v>100000</v>
      </c>
      <c r="G15" s="46">
        <v>100000</v>
      </c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</row>
    <row r="16" spans="1:18" s="25" customFormat="1" x14ac:dyDescent="0.25">
      <c r="A16" s="42" t="s">
        <v>124</v>
      </c>
      <c r="B16" s="43" t="s">
        <v>144</v>
      </c>
      <c r="C16" s="43" t="str">
        <f>VLOOKUP(B16,專案說明!$B$2:$C$30,2,FALSE)</f>
        <v>P-11</v>
      </c>
      <c r="D16" s="42" t="s">
        <v>145</v>
      </c>
      <c r="E16" s="113">
        <f>VLOOKUP($D16,科目說明!$A$1:$B$48,2,FALSE)</f>
        <v>6217000</v>
      </c>
      <c r="F16" s="45">
        <f t="shared" si="1"/>
        <v>30000</v>
      </c>
      <c r="G16" s="46">
        <v>30000</v>
      </c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25" customFormat="1" x14ac:dyDescent="0.25">
      <c r="A17" s="42" t="s">
        <v>124</v>
      </c>
      <c r="B17" s="43" t="s">
        <v>146</v>
      </c>
      <c r="C17" s="43" t="str">
        <f>VLOOKUP(B17,專案說明!$B$2:$C$30,2,FALSE)</f>
        <v>P-12</v>
      </c>
      <c r="D17" s="42" t="s">
        <v>147</v>
      </c>
      <c r="E17" s="113">
        <f>VLOOKUP($D17,科目說明!$A$1:$B$48,2,FALSE)</f>
        <v>6223000</v>
      </c>
      <c r="F17" s="45">
        <f t="shared" si="1"/>
        <v>60000</v>
      </c>
      <c r="G17" s="46">
        <v>5000</v>
      </c>
      <c r="H17" s="46">
        <v>5000</v>
      </c>
      <c r="I17" s="46">
        <v>5000</v>
      </c>
      <c r="J17" s="47">
        <v>5000</v>
      </c>
      <c r="K17" s="47">
        <v>5000</v>
      </c>
      <c r="L17" s="47">
        <v>5000</v>
      </c>
      <c r="M17" s="47">
        <v>5000</v>
      </c>
      <c r="N17" s="47">
        <v>5000</v>
      </c>
      <c r="O17" s="47">
        <v>5000</v>
      </c>
      <c r="P17" s="47">
        <v>5000</v>
      </c>
      <c r="Q17" s="47">
        <v>5000</v>
      </c>
      <c r="R17" s="47">
        <v>5000</v>
      </c>
    </row>
    <row r="18" spans="1:18" s="25" customFormat="1" x14ac:dyDescent="0.25">
      <c r="A18" s="42" t="s">
        <v>124</v>
      </c>
      <c r="B18" s="43" t="s">
        <v>148</v>
      </c>
      <c r="C18" s="43" t="str">
        <f>VLOOKUP(B18,專案說明!$B$2:$C$30,2,FALSE)</f>
        <v>P-13</v>
      </c>
      <c r="D18" s="42" t="s">
        <v>149</v>
      </c>
      <c r="E18" s="113">
        <f>VLOOKUP($D18,科目說明!$A$1:$B$48,2,FALSE)</f>
        <v>6226000</v>
      </c>
      <c r="F18" s="45">
        <f t="shared" si="1"/>
        <v>4838</v>
      </c>
      <c r="G18" s="46">
        <v>4838</v>
      </c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25" customFormat="1" x14ac:dyDescent="0.25">
      <c r="A19" s="42" t="s">
        <v>124</v>
      </c>
      <c r="B19" s="43" t="s">
        <v>150</v>
      </c>
      <c r="C19" s="43" t="str">
        <f>VLOOKUP(B19,專案說明!$B$2:$C$30,2,FALSE)</f>
        <v>P-14</v>
      </c>
      <c r="D19" s="42" t="s">
        <v>151</v>
      </c>
      <c r="E19" s="113">
        <f>VLOOKUP($D19,科目說明!$A$1:$B$48,2,FALSE)</f>
        <v>6226000</v>
      </c>
      <c r="F19" s="45">
        <f t="shared" si="1"/>
        <v>20000</v>
      </c>
      <c r="G19" s="46">
        <v>20000</v>
      </c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25" customFormat="1" x14ac:dyDescent="0.25">
      <c r="A20" s="42" t="s">
        <v>124</v>
      </c>
      <c r="B20" s="43" t="s">
        <v>152</v>
      </c>
      <c r="C20" s="43" t="str">
        <f>VLOOKUP(B20,專案說明!$B$2:$C$30,2,FALSE)</f>
        <v>P-15</v>
      </c>
      <c r="D20" s="42" t="s">
        <v>153</v>
      </c>
      <c r="E20" s="113">
        <f>VLOOKUP($D20,科目說明!$A$1:$B$48,2,FALSE)</f>
        <v>6228000</v>
      </c>
      <c r="F20" s="45">
        <f t="shared" si="1"/>
        <v>7200</v>
      </c>
      <c r="G20" s="46">
        <v>600</v>
      </c>
      <c r="H20" s="46">
        <v>600</v>
      </c>
      <c r="I20" s="46">
        <v>600</v>
      </c>
      <c r="J20" s="47">
        <v>600</v>
      </c>
      <c r="K20" s="47">
        <v>600</v>
      </c>
      <c r="L20" s="47">
        <v>600</v>
      </c>
      <c r="M20" s="47">
        <v>600</v>
      </c>
      <c r="N20" s="47">
        <v>600</v>
      </c>
      <c r="O20" s="47">
        <v>600</v>
      </c>
      <c r="P20" s="47">
        <v>600</v>
      </c>
      <c r="Q20" s="47">
        <v>600</v>
      </c>
      <c r="R20" s="47">
        <v>600</v>
      </c>
    </row>
    <row r="21" spans="1:18" s="25" customFormat="1" x14ac:dyDescent="0.25">
      <c r="A21" s="42" t="s">
        <v>124</v>
      </c>
      <c r="B21" s="43" t="s">
        <v>154</v>
      </c>
      <c r="C21" s="43" t="str">
        <f>VLOOKUP(B21,專案說明!$B$2:$C$30,2,FALSE)</f>
        <v>P-15</v>
      </c>
      <c r="D21" s="42" t="s">
        <v>21</v>
      </c>
      <c r="E21" s="113">
        <f>VLOOKUP($D21,科目說明!$A$1:$B$48,2,FALSE)</f>
        <v>6228000</v>
      </c>
      <c r="F21" s="45">
        <f t="shared" si="1"/>
        <v>1000</v>
      </c>
      <c r="G21" s="46">
        <v>1000</v>
      </c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25" customFormat="1" x14ac:dyDescent="0.25">
      <c r="A22" s="42" t="s">
        <v>124</v>
      </c>
      <c r="B22" s="43" t="s">
        <v>155</v>
      </c>
      <c r="C22" s="43" t="str">
        <f>VLOOKUP(B22,專案說明!$B$2:$C$30,2,FALSE)</f>
        <v>P-16</v>
      </c>
      <c r="D22" s="42" t="s">
        <v>156</v>
      </c>
      <c r="E22" s="113">
        <f>VLOOKUP($D22,科目說明!$A$1:$B$48,2,FALSE)</f>
        <v>6220000</v>
      </c>
      <c r="F22" s="45">
        <f t="shared" si="1"/>
        <v>40000</v>
      </c>
      <c r="G22" s="46">
        <v>40000</v>
      </c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</row>
    <row r="23" spans="1:18" x14ac:dyDescent="0.25">
      <c r="A23" s="42" t="s">
        <v>124</v>
      </c>
      <c r="B23" s="43" t="s">
        <v>157</v>
      </c>
      <c r="C23" s="43" t="str">
        <f>VLOOKUP(B23,專案說明!$B$2:$C$30,2,FALSE)</f>
        <v>P-17</v>
      </c>
      <c r="D23" s="42" t="s">
        <v>157</v>
      </c>
      <c r="E23" s="113">
        <f>VLOOKUP($D23,科目說明!$A$1:$B$48,2,FALSE)</f>
        <v>6201000</v>
      </c>
      <c r="F23" s="45">
        <f t="shared" si="1"/>
        <v>498000</v>
      </c>
      <c r="G23" s="46">
        <v>40000</v>
      </c>
      <c r="H23" s="46">
        <v>40000</v>
      </c>
      <c r="I23" s="46">
        <v>40000</v>
      </c>
      <c r="J23" s="47">
        <v>42000</v>
      </c>
      <c r="K23" s="47">
        <v>42000</v>
      </c>
      <c r="L23" s="47">
        <v>42000</v>
      </c>
      <c r="M23" s="47">
        <v>42000</v>
      </c>
      <c r="N23" s="47">
        <v>42000</v>
      </c>
      <c r="O23" s="47">
        <v>42000</v>
      </c>
      <c r="P23" s="47">
        <v>42000</v>
      </c>
      <c r="Q23" s="47">
        <v>42000</v>
      </c>
      <c r="R23" s="47">
        <v>42000</v>
      </c>
    </row>
    <row r="24" spans="1:18" x14ac:dyDescent="0.25">
      <c r="A24" s="48" t="s">
        <v>158</v>
      </c>
      <c r="B24" s="42" t="s">
        <v>157</v>
      </c>
      <c r="C24" s="43" t="str">
        <f>VLOOKUP(B24,專案說明!$B$2:$C$30,2,FALSE)</f>
        <v>P-17</v>
      </c>
      <c r="D24" s="42" t="s">
        <v>157</v>
      </c>
      <c r="E24" s="113">
        <f>VLOOKUP($D24,科目說明!$A$1:$B$48,2,FALSE)</f>
        <v>6201000</v>
      </c>
      <c r="F24" s="45">
        <f t="shared" si="1"/>
        <v>369000</v>
      </c>
      <c r="G24" s="46">
        <v>30000</v>
      </c>
      <c r="H24" s="46">
        <v>30000</v>
      </c>
      <c r="I24" s="46">
        <v>30000</v>
      </c>
      <c r="J24" s="47">
        <v>31000</v>
      </c>
      <c r="K24" s="47">
        <v>31000</v>
      </c>
      <c r="L24" s="47">
        <v>31000</v>
      </c>
      <c r="M24" s="47">
        <v>31000</v>
      </c>
      <c r="N24" s="47">
        <v>31000</v>
      </c>
      <c r="O24" s="47">
        <v>31000</v>
      </c>
      <c r="P24" s="47">
        <v>31000</v>
      </c>
      <c r="Q24" s="47">
        <v>31000</v>
      </c>
      <c r="R24" s="47">
        <v>31000</v>
      </c>
    </row>
    <row r="25" spans="1:18" x14ac:dyDescent="0.25">
      <c r="A25" s="48" t="s">
        <v>159</v>
      </c>
      <c r="B25" s="42" t="s">
        <v>1</v>
      </c>
      <c r="C25" s="43" t="str">
        <f>VLOOKUP(B25,專案說明!$B$2:$C$30,2,FALSE)</f>
        <v>P-17</v>
      </c>
      <c r="D25" s="42" t="s">
        <v>1</v>
      </c>
      <c r="E25" s="113">
        <f>VLOOKUP($D25,科目說明!$A$1:$B$48,2,FALSE)</f>
        <v>6201000</v>
      </c>
      <c r="F25" s="45">
        <f t="shared" si="1"/>
        <v>340500</v>
      </c>
      <c r="G25" s="46">
        <v>28000</v>
      </c>
      <c r="H25" s="46">
        <v>28000</v>
      </c>
      <c r="I25" s="46">
        <v>28000</v>
      </c>
      <c r="J25" s="47">
        <v>28500</v>
      </c>
      <c r="K25" s="47">
        <v>28500</v>
      </c>
      <c r="L25" s="47">
        <v>28500</v>
      </c>
      <c r="M25" s="47">
        <v>28500</v>
      </c>
      <c r="N25" s="47">
        <v>28500</v>
      </c>
      <c r="O25" s="47">
        <v>28500</v>
      </c>
      <c r="P25" s="47">
        <v>28500</v>
      </c>
      <c r="Q25" s="47">
        <v>28500</v>
      </c>
      <c r="R25" s="47">
        <v>28500</v>
      </c>
    </row>
    <row r="26" spans="1:18" x14ac:dyDescent="0.25">
      <c r="A26" s="48" t="s">
        <v>160</v>
      </c>
      <c r="B26" s="42" t="s">
        <v>1</v>
      </c>
      <c r="C26" s="43" t="str">
        <f>VLOOKUP(B26,專案說明!$B$2:$C$30,2,FALSE)</f>
        <v>P-17</v>
      </c>
      <c r="D26" s="42" t="s">
        <v>1</v>
      </c>
      <c r="E26" s="113">
        <f>VLOOKUP($D26,科目說明!$A$1:$B$48,2,FALSE)</f>
        <v>6201000</v>
      </c>
      <c r="F26" s="45">
        <f t="shared" si="1"/>
        <v>369000</v>
      </c>
      <c r="G26" s="46">
        <v>30000</v>
      </c>
      <c r="H26" s="46">
        <v>30000</v>
      </c>
      <c r="I26" s="46">
        <v>30000</v>
      </c>
      <c r="J26" s="47">
        <v>31000</v>
      </c>
      <c r="K26" s="47">
        <v>31000</v>
      </c>
      <c r="L26" s="47">
        <v>31000</v>
      </c>
      <c r="M26" s="47">
        <v>31000</v>
      </c>
      <c r="N26" s="47">
        <v>31000</v>
      </c>
      <c r="O26" s="47">
        <v>31000</v>
      </c>
      <c r="P26" s="47">
        <v>31000</v>
      </c>
      <c r="Q26" s="47">
        <v>31000</v>
      </c>
      <c r="R26" s="47">
        <v>31000</v>
      </c>
    </row>
    <row r="27" spans="1:18" x14ac:dyDescent="0.25">
      <c r="A27" s="42" t="s">
        <v>124</v>
      </c>
      <c r="B27" s="43" t="s">
        <v>161</v>
      </c>
      <c r="C27" s="43" t="str">
        <f>VLOOKUP(B27,專案說明!$B$2:$C$30,2,FALSE)</f>
        <v>P-18</v>
      </c>
      <c r="D27" s="42" t="s">
        <v>162</v>
      </c>
      <c r="E27" s="113">
        <f>VLOOKUP($D27,科目說明!$A$1:$B$48,2,FALSE)</f>
        <v>6202000</v>
      </c>
      <c r="F27" s="45">
        <f t="shared" si="1"/>
        <v>60000</v>
      </c>
      <c r="G27" s="46">
        <v>5000</v>
      </c>
      <c r="H27" s="46">
        <v>5000</v>
      </c>
      <c r="I27" s="46">
        <v>5000</v>
      </c>
      <c r="J27" s="47">
        <v>5000</v>
      </c>
      <c r="K27" s="47">
        <v>5000</v>
      </c>
      <c r="L27" s="47">
        <v>5000</v>
      </c>
      <c r="M27" s="47">
        <v>5000</v>
      </c>
      <c r="N27" s="47">
        <v>5000</v>
      </c>
      <c r="O27" s="47">
        <v>5000</v>
      </c>
      <c r="P27" s="47">
        <v>5000</v>
      </c>
      <c r="Q27" s="47">
        <v>5000</v>
      </c>
      <c r="R27" s="47">
        <v>5000</v>
      </c>
    </row>
    <row r="28" spans="1:18" x14ac:dyDescent="0.25">
      <c r="A28" s="42" t="s">
        <v>124</v>
      </c>
      <c r="B28" s="42" t="s">
        <v>163</v>
      </c>
      <c r="C28" s="43" t="str">
        <f>VLOOKUP(B28,專案說明!$B$2:$C$30,2,FALSE)</f>
        <v>P-18</v>
      </c>
      <c r="D28" s="42" t="s">
        <v>164</v>
      </c>
      <c r="E28" s="113">
        <f>VLOOKUP($D28,科目說明!$A$1:$B$48,2,FALSE)</f>
        <v>6249000</v>
      </c>
      <c r="F28" s="45">
        <f t="shared" si="1"/>
        <v>6000</v>
      </c>
      <c r="G28" s="46">
        <v>500</v>
      </c>
      <c r="H28" s="46">
        <v>500</v>
      </c>
      <c r="I28" s="46">
        <v>500</v>
      </c>
      <c r="J28" s="47">
        <v>500</v>
      </c>
      <c r="K28" s="47">
        <v>500</v>
      </c>
      <c r="L28" s="47">
        <v>500</v>
      </c>
      <c r="M28" s="47">
        <v>500</v>
      </c>
      <c r="N28" s="47">
        <v>500</v>
      </c>
      <c r="O28" s="47">
        <v>500</v>
      </c>
      <c r="P28" s="47">
        <v>500</v>
      </c>
      <c r="Q28" s="47">
        <v>500</v>
      </c>
      <c r="R28" s="47">
        <v>500</v>
      </c>
    </row>
    <row r="29" spans="1:18" x14ac:dyDescent="0.25">
      <c r="A29" s="42" t="s">
        <v>124</v>
      </c>
      <c r="B29" s="42" t="s">
        <v>39</v>
      </c>
      <c r="C29" s="43" t="str">
        <f>VLOOKUP(B29,專案說明!$B$2:$C$30,2,FALSE)</f>
        <v>P-19</v>
      </c>
      <c r="D29" s="42" t="s">
        <v>9</v>
      </c>
      <c r="E29" s="113">
        <f>VLOOKUP($D29,科目說明!$A$1:$B$48,2,FALSE)</f>
        <v>6210000</v>
      </c>
      <c r="F29" s="45">
        <f t="shared" si="1"/>
        <v>24000</v>
      </c>
      <c r="G29" s="46">
        <v>2000</v>
      </c>
      <c r="H29" s="46">
        <v>2000</v>
      </c>
      <c r="I29" s="46">
        <v>2000</v>
      </c>
      <c r="J29" s="46">
        <v>2000</v>
      </c>
      <c r="K29" s="46">
        <v>2000</v>
      </c>
      <c r="L29" s="46">
        <v>2000</v>
      </c>
      <c r="M29" s="46">
        <v>2000</v>
      </c>
      <c r="N29" s="46">
        <v>2000</v>
      </c>
      <c r="O29" s="46">
        <v>2000</v>
      </c>
      <c r="P29" s="46">
        <v>2000</v>
      </c>
      <c r="Q29" s="46">
        <v>2000</v>
      </c>
      <c r="R29" s="46">
        <v>2000</v>
      </c>
    </row>
    <row r="30" spans="1:18" x14ac:dyDescent="0.25">
      <c r="A30" s="48" t="s">
        <v>158</v>
      </c>
      <c r="B30" s="42" t="s">
        <v>165</v>
      </c>
      <c r="C30" s="43" t="str">
        <f>VLOOKUP(B30,專案說明!$B$2:$C$30,2,FALSE)</f>
        <v>P-19</v>
      </c>
      <c r="D30" s="42" t="s">
        <v>9</v>
      </c>
      <c r="E30" s="113">
        <f>VLOOKUP($D30,科目說明!$A$1:$B$48,2,FALSE)</f>
        <v>6210000</v>
      </c>
      <c r="F30" s="45">
        <f t="shared" si="1"/>
        <v>16548</v>
      </c>
      <c r="G30" s="46">
        <v>1379</v>
      </c>
      <c r="H30" s="46">
        <v>1379</v>
      </c>
      <c r="I30" s="46">
        <v>1379</v>
      </c>
      <c r="J30" s="46">
        <v>1379</v>
      </c>
      <c r="K30" s="46">
        <v>1379</v>
      </c>
      <c r="L30" s="46">
        <v>1379</v>
      </c>
      <c r="M30" s="46">
        <v>1379</v>
      </c>
      <c r="N30" s="46">
        <v>1379</v>
      </c>
      <c r="O30" s="46">
        <v>1379</v>
      </c>
      <c r="P30" s="46">
        <v>1379</v>
      </c>
      <c r="Q30" s="46">
        <v>1379</v>
      </c>
      <c r="R30" s="46">
        <v>1379</v>
      </c>
    </row>
    <row r="31" spans="1:18" x14ac:dyDescent="0.25">
      <c r="A31" s="48" t="s">
        <v>159</v>
      </c>
      <c r="B31" s="42" t="s">
        <v>166</v>
      </c>
      <c r="C31" s="43" t="str">
        <f>VLOOKUP(B31,專案說明!$B$2:$C$30,2,FALSE)</f>
        <v>P-19</v>
      </c>
      <c r="D31" s="42" t="s">
        <v>9</v>
      </c>
      <c r="E31" s="113">
        <f>VLOOKUP($D31,科目說明!$A$1:$B$48,2,FALSE)</f>
        <v>6210000</v>
      </c>
      <c r="F31" s="45">
        <f t="shared" si="1"/>
        <v>15732</v>
      </c>
      <c r="G31" s="46">
        <v>1311</v>
      </c>
      <c r="H31" s="46">
        <v>1311</v>
      </c>
      <c r="I31" s="46">
        <v>1311</v>
      </c>
      <c r="J31" s="46">
        <v>1311</v>
      </c>
      <c r="K31" s="46">
        <v>1311</v>
      </c>
      <c r="L31" s="46">
        <v>1311</v>
      </c>
      <c r="M31" s="46">
        <v>1311</v>
      </c>
      <c r="N31" s="46">
        <v>1311</v>
      </c>
      <c r="O31" s="46">
        <v>1311</v>
      </c>
      <c r="P31" s="46">
        <v>1311</v>
      </c>
      <c r="Q31" s="46">
        <v>1311</v>
      </c>
      <c r="R31" s="46">
        <v>1311</v>
      </c>
    </row>
    <row r="32" spans="1:18" x14ac:dyDescent="0.25">
      <c r="A32" s="48" t="s">
        <v>160</v>
      </c>
      <c r="B32" s="42" t="s">
        <v>166</v>
      </c>
      <c r="C32" s="43" t="str">
        <f>VLOOKUP(B32,專案說明!$B$2:$C$30,2,FALSE)</f>
        <v>P-19</v>
      </c>
      <c r="D32" s="42" t="s">
        <v>9</v>
      </c>
      <c r="E32" s="113">
        <f>VLOOKUP($D32,科目說明!$A$1:$B$48,2,FALSE)</f>
        <v>6210000</v>
      </c>
      <c r="F32" s="45">
        <f t="shared" si="1"/>
        <v>16548</v>
      </c>
      <c r="G32" s="46">
        <v>1379</v>
      </c>
      <c r="H32" s="46">
        <v>1379</v>
      </c>
      <c r="I32" s="46">
        <v>1379</v>
      </c>
      <c r="J32" s="46">
        <v>1379</v>
      </c>
      <c r="K32" s="46">
        <v>1379</v>
      </c>
      <c r="L32" s="46">
        <v>1379</v>
      </c>
      <c r="M32" s="46">
        <v>1379</v>
      </c>
      <c r="N32" s="46">
        <v>1379</v>
      </c>
      <c r="O32" s="46">
        <v>1379</v>
      </c>
      <c r="P32" s="46">
        <v>1379</v>
      </c>
      <c r="Q32" s="46">
        <v>1379</v>
      </c>
      <c r="R32" s="46">
        <v>1379</v>
      </c>
    </row>
    <row r="33" spans="1:18" x14ac:dyDescent="0.25">
      <c r="A33" s="42" t="s">
        <v>124</v>
      </c>
      <c r="B33" s="42" t="s">
        <v>167</v>
      </c>
      <c r="C33" s="43" t="str">
        <f>VLOOKUP(B33,專案說明!$B$2:$C$30,2,FALSE)</f>
        <v>P-20</v>
      </c>
      <c r="D33" s="42" t="s">
        <v>168</v>
      </c>
      <c r="E33" s="113">
        <f>VLOOKUP($D33,科目說明!$A$1:$B$48,2,FALSE)</f>
        <v>6210000</v>
      </c>
      <c r="F33" s="45">
        <f t="shared" si="1"/>
        <v>27276</v>
      </c>
      <c r="G33" s="46">
        <v>2273</v>
      </c>
      <c r="H33" s="46">
        <v>2273</v>
      </c>
      <c r="I33" s="46">
        <v>2273</v>
      </c>
      <c r="J33" s="46">
        <v>2273</v>
      </c>
      <c r="K33" s="46">
        <v>2273</v>
      </c>
      <c r="L33" s="46">
        <v>2273</v>
      </c>
      <c r="M33" s="46">
        <v>2273</v>
      </c>
      <c r="N33" s="46">
        <v>2273</v>
      </c>
      <c r="O33" s="46">
        <v>2273</v>
      </c>
      <c r="P33" s="46">
        <v>2273</v>
      </c>
      <c r="Q33" s="46">
        <v>2273</v>
      </c>
      <c r="R33" s="46">
        <v>2273</v>
      </c>
    </row>
    <row r="34" spans="1:18" x14ac:dyDescent="0.25">
      <c r="A34" s="48" t="s">
        <v>158</v>
      </c>
      <c r="B34" s="42" t="s">
        <v>169</v>
      </c>
      <c r="C34" s="43" t="str">
        <f>VLOOKUP(B34,專案說明!$B$2:$C$30,2,FALSE)</f>
        <v>P-20</v>
      </c>
      <c r="D34" s="42" t="s">
        <v>168</v>
      </c>
      <c r="E34" s="113">
        <f>VLOOKUP($D34,科目說明!$A$1:$B$48,2,FALSE)</f>
        <v>6210000</v>
      </c>
      <c r="F34" s="45">
        <f t="shared" si="1"/>
        <v>19596</v>
      </c>
      <c r="G34" s="46">
        <v>1633</v>
      </c>
      <c r="H34" s="46">
        <v>1633</v>
      </c>
      <c r="I34" s="46">
        <v>1633</v>
      </c>
      <c r="J34" s="46">
        <v>1633</v>
      </c>
      <c r="K34" s="46">
        <v>1633</v>
      </c>
      <c r="L34" s="46">
        <v>1633</v>
      </c>
      <c r="M34" s="46">
        <v>1633</v>
      </c>
      <c r="N34" s="46">
        <v>1633</v>
      </c>
      <c r="O34" s="46">
        <v>1633</v>
      </c>
      <c r="P34" s="46">
        <v>1633</v>
      </c>
      <c r="Q34" s="46">
        <v>1633</v>
      </c>
      <c r="R34" s="46">
        <v>1633</v>
      </c>
    </row>
    <row r="35" spans="1:18" x14ac:dyDescent="0.25">
      <c r="A35" s="48" t="s">
        <v>159</v>
      </c>
      <c r="B35" s="42" t="s">
        <v>170</v>
      </c>
      <c r="C35" s="43" t="str">
        <f>VLOOKUP(B35,專案說明!$B$2:$C$30,2,FALSE)</f>
        <v>P-20</v>
      </c>
      <c r="D35" s="42" t="s">
        <v>9</v>
      </c>
      <c r="E35" s="113">
        <f>VLOOKUP($D35,科目說明!$A$1:$B$48,2,FALSE)</f>
        <v>6210000</v>
      </c>
      <c r="F35" s="45">
        <f t="shared" si="1"/>
        <v>15516</v>
      </c>
      <c r="G35" s="46">
        <v>1293</v>
      </c>
      <c r="H35" s="46">
        <v>1293</v>
      </c>
      <c r="I35" s="46">
        <v>1293</v>
      </c>
      <c r="J35" s="46">
        <v>1293</v>
      </c>
      <c r="K35" s="46">
        <v>1293</v>
      </c>
      <c r="L35" s="46">
        <v>1293</v>
      </c>
      <c r="M35" s="46">
        <v>1293</v>
      </c>
      <c r="N35" s="46">
        <v>1293</v>
      </c>
      <c r="O35" s="46">
        <v>1293</v>
      </c>
      <c r="P35" s="46">
        <v>1293</v>
      </c>
      <c r="Q35" s="46">
        <v>1293</v>
      </c>
      <c r="R35" s="46">
        <v>1293</v>
      </c>
    </row>
    <row r="36" spans="1:18" x14ac:dyDescent="0.25">
      <c r="A36" s="48" t="s">
        <v>160</v>
      </c>
      <c r="B36" s="42" t="s">
        <v>170</v>
      </c>
      <c r="C36" s="43" t="str">
        <f>VLOOKUP(B36,專案說明!$B$2:$C$30,2,FALSE)</f>
        <v>P-20</v>
      </c>
      <c r="D36" s="42" t="s">
        <v>9</v>
      </c>
      <c r="E36" s="113">
        <f>VLOOKUP($D36,科目說明!$A$1:$B$48,2,FALSE)</f>
        <v>6210000</v>
      </c>
      <c r="F36" s="45">
        <f t="shared" si="1"/>
        <v>19596</v>
      </c>
      <c r="G36" s="46">
        <v>1633</v>
      </c>
      <c r="H36" s="46">
        <v>1633</v>
      </c>
      <c r="I36" s="46">
        <v>1633</v>
      </c>
      <c r="J36" s="46">
        <v>1633</v>
      </c>
      <c r="K36" s="46">
        <v>1633</v>
      </c>
      <c r="L36" s="46">
        <v>1633</v>
      </c>
      <c r="M36" s="46">
        <v>1633</v>
      </c>
      <c r="N36" s="46">
        <v>1633</v>
      </c>
      <c r="O36" s="46">
        <v>1633</v>
      </c>
      <c r="P36" s="46">
        <v>1633</v>
      </c>
      <c r="Q36" s="46">
        <v>1633</v>
      </c>
      <c r="R36" s="46">
        <v>1633</v>
      </c>
    </row>
    <row r="37" spans="1:18" x14ac:dyDescent="0.25">
      <c r="A37" s="42" t="s">
        <v>124</v>
      </c>
      <c r="B37" s="42" t="s">
        <v>171</v>
      </c>
      <c r="C37" s="43" t="str">
        <f>VLOOKUP(B37,專案說明!$B$2:$C$30,2,FALSE)</f>
        <v>P-21</v>
      </c>
      <c r="D37" s="42" t="s">
        <v>172</v>
      </c>
      <c r="E37" s="113">
        <f>VLOOKUP($D37,科目說明!$A$1:$B$48,2,FALSE)</f>
        <v>6219000</v>
      </c>
      <c r="F37" s="45">
        <f t="shared" si="1"/>
        <v>500</v>
      </c>
      <c r="G37" s="46"/>
      <c r="H37" s="46"/>
      <c r="I37" s="46"/>
      <c r="J37" s="47"/>
      <c r="K37" s="47">
        <v>500</v>
      </c>
      <c r="L37" s="47"/>
      <c r="M37" s="47"/>
      <c r="N37" s="47"/>
      <c r="O37" s="47"/>
      <c r="P37" s="47"/>
      <c r="Q37" s="47"/>
      <c r="R37" s="47"/>
    </row>
    <row r="38" spans="1:18" x14ac:dyDescent="0.25">
      <c r="A38" s="48" t="s">
        <v>158</v>
      </c>
      <c r="B38" s="42" t="s">
        <v>171</v>
      </c>
      <c r="C38" s="43" t="str">
        <f>VLOOKUP(B38,專案說明!$B$2:$C$30,2,FALSE)</f>
        <v>P-21</v>
      </c>
      <c r="D38" s="42" t="s">
        <v>173</v>
      </c>
      <c r="E38" s="113">
        <f>VLOOKUP($D38,科目說明!$A$1:$B$48,2,FALSE)</f>
        <v>6219000</v>
      </c>
      <c r="F38" s="45">
        <f t="shared" si="1"/>
        <v>500</v>
      </c>
      <c r="G38" s="46"/>
      <c r="H38" s="46"/>
      <c r="I38" s="46"/>
      <c r="J38" s="47"/>
      <c r="K38" s="47">
        <v>500</v>
      </c>
      <c r="L38" s="47"/>
      <c r="M38" s="47"/>
      <c r="N38" s="47"/>
      <c r="O38" s="47"/>
      <c r="P38" s="47"/>
      <c r="Q38" s="47"/>
      <c r="R38" s="47"/>
    </row>
    <row r="39" spans="1:18" x14ac:dyDescent="0.25">
      <c r="A39" s="48" t="s">
        <v>159</v>
      </c>
      <c r="B39" s="42" t="s">
        <v>174</v>
      </c>
      <c r="C39" s="43" t="str">
        <f>VLOOKUP(B39,專案說明!$B$2:$C$30,2,FALSE)</f>
        <v>P-21</v>
      </c>
      <c r="D39" s="42" t="s">
        <v>15</v>
      </c>
      <c r="E39" s="113">
        <f>VLOOKUP($D39,科目說明!$A$1:$B$48,2,FALSE)</f>
        <v>6219000</v>
      </c>
      <c r="F39" s="45">
        <f>SUM(G39:R39)</f>
        <v>500</v>
      </c>
      <c r="G39" s="46"/>
      <c r="H39" s="46"/>
      <c r="I39" s="46"/>
      <c r="J39" s="47"/>
      <c r="K39" s="47">
        <v>500</v>
      </c>
      <c r="L39" s="47"/>
      <c r="M39" s="47"/>
      <c r="N39" s="47"/>
      <c r="O39" s="47"/>
      <c r="P39" s="47"/>
      <c r="Q39" s="47"/>
      <c r="R39" s="47"/>
    </row>
    <row r="40" spans="1:18" x14ac:dyDescent="0.25">
      <c r="A40" s="48" t="s">
        <v>160</v>
      </c>
      <c r="B40" s="42" t="s">
        <v>174</v>
      </c>
      <c r="C40" s="43" t="str">
        <f>VLOOKUP(B40,專案說明!$B$2:$C$30,2,FALSE)</f>
        <v>P-21</v>
      </c>
      <c r="D40" s="42" t="s">
        <v>15</v>
      </c>
      <c r="E40" s="113">
        <f>VLOOKUP($D40,科目說明!$A$1:$B$48,2,FALSE)</f>
        <v>6219000</v>
      </c>
      <c r="F40" s="45">
        <f>SUM(G40:R40)</f>
        <v>500</v>
      </c>
      <c r="G40" s="46"/>
      <c r="H40" s="46"/>
      <c r="I40" s="46"/>
      <c r="J40" s="47"/>
      <c r="K40" s="47">
        <v>500</v>
      </c>
      <c r="L40" s="47"/>
      <c r="M40" s="47"/>
      <c r="N40" s="47"/>
      <c r="O40" s="47"/>
      <c r="P40" s="47"/>
      <c r="Q40" s="47"/>
      <c r="R40" s="47"/>
    </row>
    <row r="41" spans="1:18" x14ac:dyDescent="0.25">
      <c r="A41" s="42" t="s">
        <v>124</v>
      </c>
      <c r="B41" s="42" t="s">
        <v>175</v>
      </c>
      <c r="C41" s="43" t="str">
        <f>VLOOKUP(B41,專案說明!$B$2:$C$30,2,FALSE)</f>
        <v>P-22</v>
      </c>
      <c r="D41" s="42" t="s">
        <v>173</v>
      </c>
      <c r="E41" s="113">
        <f>VLOOKUP($D41,科目說明!$A$1:$B$48,2,FALSE)</f>
        <v>6219000</v>
      </c>
      <c r="F41" s="45">
        <f t="shared" si="1"/>
        <v>500</v>
      </c>
      <c r="G41" s="46"/>
      <c r="H41" s="46"/>
      <c r="I41" s="46"/>
      <c r="J41" s="47"/>
      <c r="K41" s="47"/>
      <c r="L41" s="47"/>
      <c r="M41" s="47"/>
      <c r="N41" s="47">
        <v>500</v>
      </c>
      <c r="O41" s="47"/>
      <c r="P41" s="47"/>
      <c r="Q41" s="47"/>
      <c r="R41" s="47"/>
    </row>
    <row r="42" spans="1:18" x14ac:dyDescent="0.25">
      <c r="A42" s="48" t="s">
        <v>158</v>
      </c>
      <c r="B42" s="42" t="s">
        <v>176</v>
      </c>
      <c r="C42" s="43" t="str">
        <f>VLOOKUP(B42,專案說明!$B$2:$C$30,2,FALSE)</f>
        <v>P-22</v>
      </c>
      <c r="D42" s="42" t="s">
        <v>173</v>
      </c>
      <c r="E42" s="113">
        <f>VLOOKUP($D42,科目說明!$A$1:$B$48,2,FALSE)</f>
        <v>6219000</v>
      </c>
      <c r="F42" s="45">
        <f t="shared" si="1"/>
        <v>500</v>
      </c>
      <c r="G42" s="46"/>
      <c r="H42" s="46"/>
      <c r="I42" s="46"/>
      <c r="J42" s="47"/>
      <c r="K42" s="47"/>
      <c r="L42" s="47"/>
      <c r="M42" s="47"/>
      <c r="N42" s="47">
        <v>500</v>
      </c>
      <c r="O42" s="47"/>
      <c r="P42" s="47"/>
      <c r="Q42" s="47"/>
      <c r="R42" s="47"/>
    </row>
    <row r="43" spans="1:18" x14ac:dyDescent="0.25">
      <c r="A43" s="48" t="s">
        <v>159</v>
      </c>
      <c r="B43" s="42" t="s">
        <v>177</v>
      </c>
      <c r="C43" s="43" t="str">
        <f>VLOOKUP(B43,專案說明!$B$2:$C$30,2,FALSE)</f>
        <v>P-22</v>
      </c>
      <c r="D43" s="42" t="s">
        <v>15</v>
      </c>
      <c r="E43" s="113">
        <f>VLOOKUP($D43,科目說明!$A$1:$B$48,2,FALSE)</f>
        <v>6219000</v>
      </c>
      <c r="F43" s="45">
        <f>SUM(G43:R43)</f>
        <v>500</v>
      </c>
      <c r="G43" s="46"/>
      <c r="H43" s="46"/>
      <c r="I43" s="46"/>
      <c r="J43" s="47"/>
      <c r="K43" s="47"/>
      <c r="L43" s="47"/>
      <c r="M43" s="47"/>
      <c r="N43" s="47">
        <v>500</v>
      </c>
      <c r="O43" s="47"/>
      <c r="P43" s="47"/>
      <c r="Q43" s="47"/>
      <c r="R43" s="47"/>
    </row>
    <row r="44" spans="1:18" x14ac:dyDescent="0.25">
      <c r="A44" s="48" t="s">
        <v>160</v>
      </c>
      <c r="B44" s="42" t="s">
        <v>177</v>
      </c>
      <c r="C44" s="43" t="str">
        <f>VLOOKUP(B44,專案說明!$B$2:$C$30,2,FALSE)</f>
        <v>P-22</v>
      </c>
      <c r="D44" s="42" t="s">
        <v>15</v>
      </c>
      <c r="E44" s="113">
        <f>VLOOKUP($D44,科目說明!$A$1:$B$48,2,FALSE)</f>
        <v>6219000</v>
      </c>
      <c r="F44" s="45">
        <f>SUM(G44:R44)</f>
        <v>500</v>
      </c>
      <c r="G44" s="46"/>
      <c r="H44" s="46"/>
      <c r="I44" s="46"/>
      <c r="J44" s="47"/>
      <c r="K44" s="47"/>
      <c r="L44" s="47"/>
      <c r="M44" s="47"/>
      <c r="N44" s="47">
        <v>500</v>
      </c>
      <c r="O44" s="47"/>
      <c r="P44" s="47"/>
      <c r="Q44" s="47"/>
      <c r="R44" s="47"/>
    </row>
    <row r="45" spans="1:18" x14ac:dyDescent="0.25">
      <c r="A45" s="42" t="s">
        <v>124</v>
      </c>
      <c r="B45" s="42" t="s">
        <v>178</v>
      </c>
      <c r="C45" s="43" t="str">
        <f>VLOOKUP(B45,專案說明!$B$2:$C$30,2,FALSE)</f>
        <v>P-23</v>
      </c>
      <c r="D45" s="42" t="s">
        <v>157</v>
      </c>
      <c r="E45" s="113">
        <f>VLOOKUP($D45,科目說明!$A$1:$B$48,2,FALSE)</f>
        <v>6201000</v>
      </c>
      <c r="F45" s="45">
        <f t="shared" si="1"/>
        <v>5000</v>
      </c>
      <c r="G45" s="46">
        <v>5000</v>
      </c>
      <c r="H45" s="46"/>
      <c r="I45" s="46"/>
      <c r="J45" s="47"/>
      <c r="K45" s="47"/>
      <c r="L45" s="47"/>
      <c r="M45" s="47"/>
      <c r="N45" s="47"/>
      <c r="O45" s="47"/>
      <c r="P45" s="47"/>
      <c r="Q45" s="47"/>
      <c r="R45" s="47"/>
    </row>
    <row r="46" spans="1:18" x14ac:dyDescent="0.25">
      <c r="A46" s="48" t="s">
        <v>158</v>
      </c>
      <c r="B46" s="42" t="s">
        <v>178</v>
      </c>
      <c r="C46" s="43" t="str">
        <f>VLOOKUP(B46,專案說明!$B$2:$C$30,2,FALSE)</f>
        <v>P-23</v>
      </c>
      <c r="D46" s="42" t="s">
        <v>157</v>
      </c>
      <c r="E46" s="113">
        <f>VLOOKUP($D46,科目說明!$A$1:$B$48,2,FALSE)</f>
        <v>6201000</v>
      </c>
      <c r="F46" s="45">
        <f t="shared" si="1"/>
        <v>5000</v>
      </c>
      <c r="G46" s="46">
        <v>5000</v>
      </c>
      <c r="H46" s="46"/>
      <c r="I46" s="46"/>
      <c r="J46" s="47"/>
      <c r="K46" s="47"/>
      <c r="L46" s="47"/>
      <c r="M46" s="47"/>
      <c r="N46" s="47"/>
      <c r="O46" s="47"/>
      <c r="P46" s="47"/>
      <c r="Q46" s="47"/>
      <c r="R46" s="47"/>
    </row>
    <row r="47" spans="1:18" x14ac:dyDescent="0.25">
      <c r="A47" s="48" t="s">
        <v>159</v>
      </c>
      <c r="B47" s="42" t="s">
        <v>179</v>
      </c>
      <c r="C47" s="43" t="str">
        <f>VLOOKUP(B47,專案說明!$B$2:$C$30,2,FALSE)</f>
        <v>P-23</v>
      </c>
      <c r="D47" s="42" t="s">
        <v>1</v>
      </c>
      <c r="E47" s="113">
        <f>VLOOKUP($D47,科目說明!$A$1:$B$48,2,FALSE)</f>
        <v>6201000</v>
      </c>
      <c r="F47" s="45">
        <f t="shared" si="1"/>
        <v>5000</v>
      </c>
      <c r="G47" s="46">
        <v>5000</v>
      </c>
      <c r="H47" s="46"/>
      <c r="I47" s="46"/>
      <c r="J47" s="47"/>
      <c r="K47" s="47"/>
      <c r="L47" s="47"/>
      <c r="M47" s="47"/>
      <c r="N47" s="47"/>
      <c r="O47" s="47"/>
      <c r="P47" s="47"/>
      <c r="Q47" s="47"/>
      <c r="R47" s="47"/>
    </row>
    <row r="48" spans="1:18" x14ac:dyDescent="0.25">
      <c r="A48" s="48" t="s">
        <v>160</v>
      </c>
      <c r="B48" s="42" t="s">
        <v>179</v>
      </c>
      <c r="C48" s="43" t="str">
        <f>VLOOKUP(B48,專案說明!$B$2:$C$30,2,FALSE)</f>
        <v>P-23</v>
      </c>
      <c r="D48" s="42" t="s">
        <v>1</v>
      </c>
      <c r="E48" s="113">
        <f>VLOOKUP($D48,科目說明!$A$1:$B$48,2,FALSE)</f>
        <v>6201000</v>
      </c>
      <c r="F48" s="45">
        <f t="shared" si="1"/>
        <v>5000</v>
      </c>
      <c r="G48" s="46">
        <v>5000</v>
      </c>
      <c r="H48" s="46"/>
      <c r="I48" s="46"/>
      <c r="J48" s="47"/>
      <c r="K48" s="47"/>
      <c r="L48" s="47"/>
      <c r="M48" s="47"/>
      <c r="N48" s="47"/>
      <c r="O48" s="47"/>
      <c r="P48" s="47"/>
      <c r="Q48" s="47"/>
      <c r="R48" s="47"/>
    </row>
    <row r="49" spans="1:18" x14ac:dyDescent="0.25">
      <c r="A49" s="42" t="s">
        <v>124</v>
      </c>
      <c r="B49" s="42" t="s">
        <v>180</v>
      </c>
      <c r="C49" s="43" t="str">
        <f>VLOOKUP(B49,專案說明!$B$2:$C$30,2,FALSE)</f>
        <v>P-24</v>
      </c>
      <c r="D49" s="42" t="s">
        <v>157</v>
      </c>
      <c r="E49" s="113">
        <f>VLOOKUP($D49,科目說明!$A$1:$B$48,2,FALSE)</f>
        <v>6201000</v>
      </c>
      <c r="F49" s="45">
        <f t="shared" si="1"/>
        <v>500</v>
      </c>
      <c r="G49" s="46"/>
      <c r="H49" s="46"/>
      <c r="I49" s="46"/>
      <c r="J49" s="47"/>
      <c r="K49" s="47">
        <v>500</v>
      </c>
      <c r="L49" s="47"/>
      <c r="M49" s="47"/>
      <c r="N49" s="47"/>
      <c r="O49" s="47"/>
      <c r="P49" s="47"/>
      <c r="Q49" s="47"/>
      <c r="R49" s="47"/>
    </row>
    <row r="50" spans="1:18" x14ac:dyDescent="0.25">
      <c r="A50" s="48" t="s">
        <v>158</v>
      </c>
      <c r="B50" s="42" t="s">
        <v>181</v>
      </c>
      <c r="C50" s="43" t="str">
        <f>VLOOKUP(B50,專案說明!$B$2:$C$30,2,FALSE)</f>
        <v>P-24</v>
      </c>
      <c r="D50" s="42" t="s">
        <v>157</v>
      </c>
      <c r="E50" s="113">
        <f>VLOOKUP($D50,科目說明!$A$1:$B$48,2,FALSE)</f>
        <v>6201000</v>
      </c>
      <c r="F50" s="45">
        <f t="shared" si="1"/>
        <v>500</v>
      </c>
      <c r="G50" s="46"/>
      <c r="H50" s="46"/>
      <c r="I50" s="46"/>
      <c r="J50" s="47"/>
      <c r="K50" s="47">
        <v>500</v>
      </c>
      <c r="L50" s="47"/>
      <c r="M50" s="47"/>
      <c r="N50" s="47"/>
      <c r="O50" s="47"/>
      <c r="P50" s="47"/>
      <c r="Q50" s="47"/>
      <c r="R50" s="47"/>
    </row>
    <row r="51" spans="1:18" x14ac:dyDescent="0.25">
      <c r="A51" s="48" t="s">
        <v>159</v>
      </c>
      <c r="B51" s="42" t="s">
        <v>182</v>
      </c>
      <c r="C51" s="43" t="str">
        <f>VLOOKUP(B51,專案說明!$B$2:$C$30,2,FALSE)</f>
        <v>P-24</v>
      </c>
      <c r="D51" s="42" t="s">
        <v>1</v>
      </c>
      <c r="E51" s="113">
        <f>VLOOKUP($D51,科目說明!$A$1:$B$48,2,FALSE)</f>
        <v>6201000</v>
      </c>
      <c r="F51" s="45">
        <f>SUM(G51:R51)</f>
        <v>500</v>
      </c>
      <c r="G51" s="46"/>
      <c r="H51" s="46"/>
      <c r="I51" s="46"/>
      <c r="J51" s="47"/>
      <c r="K51" s="47">
        <v>500</v>
      </c>
      <c r="L51" s="47"/>
      <c r="M51" s="47"/>
      <c r="N51" s="47"/>
      <c r="O51" s="47"/>
      <c r="P51" s="47"/>
      <c r="Q51" s="47"/>
      <c r="R51" s="47"/>
    </row>
    <row r="52" spans="1:18" x14ac:dyDescent="0.25">
      <c r="A52" s="48" t="s">
        <v>160</v>
      </c>
      <c r="B52" s="42" t="s">
        <v>182</v>
      </c>
      <c r="C52" s="43" t="str">
        <f>VLOOKUP(B52,專案說明!$B$2:$C$30,2,FALSE)</f>
        <v>P-24</v>
      </c>
      <c r="D52" s="42" t="s">
        <v>1</v>
      </c>
      <c r="E52" s="113">
        <f>VLOOKUP($D52,科目說明!$A$1:$B$48,2,FALSE)</f>
        <v>6201000</v>
      </c>
      <c r="F52" s="45">
        <f>SUM(G52:R52)</f>
        <v>500</v>
      </c>
      <c r="G52" s="46"/>
      <c r="H52" s="46"/>
      <c r="I52" s="46"/>
      <c r="J52" s="47"/>
      <c r="K52" s="47">
        <v>500</v>
      </c>
      <c r="L52" s="47"/>
      <c r="M52" s="47"/>
      <c r="N52" s="47"/>
      <c r="O52" s="47"/>
      <c r="P52" s="47"/>
      <c r="Q52" s="47"/>
      <c r="R52" s="47"/>
    </row>
    <row r="53" spans="1:18" x14ac:dyDescent="0.25">
      <c r="A53" s="42" t="s">
        <v>124</v>
      </c>
      <c r="B53" s="42" t="s">
        <v>183</v>
      </c>
      <c r="C53" s="43" t="str">
        <f>VLOOKUP(B53,專案說明!$B$2:$C$30,2,FALSE)</f>
        <v>P-25</v>
      </c>
      <c r="D53" s="42" t="s">
        <v>157</v>
      </c>
      <c r="E53" s="113">
        <f>VLOOKUP($D53,科目說明!$A$1:$B$48,2,FALSE)</f>
        <v>6201000</v>
      </c>
      <c r="F53" s="45">
        <f t="shared" si="1"/>
        <v>500</v>
      </c>
      <c r="G53" s="46"/>
      <c r="H53" s="46"/>
      <c r="I53" s="46"/>
      <c r="J53" s="47"/>
      <c r="K53" s="47"/>
      <c r="L53" s="47"/>
      <c r="M53" s="47"/>
      <c r="N53" s="47">
        <v>500</v>
      </c>
      <c r="O53" s="47"/>
      <c r="P53" s="47"/>
      <c r="Q53" s="47"/>
      <c r="R53" s="47"/>
    </row>
    <row r="54" spans="1:18" x14ac:dyDescent="0.25">
      <c r="A54" s="48" t="s">
        <v>158</v>
      </c>
      <c r="B54" s="42" t="s">
        <v>184</v>
      </c>
      <c r="C54" s="43" t="str">
        <f>VLOOKUP(B54,專案說明!$B$2:$C$30,2,FALSE)</f>
        <v>P-25</v>
      </c>
      <c r="D54" s="42" t="s">
        <v>185</v>
      </c>
      <c r="E54" s="113">
        <f>VLOOKUP($D54,科目說明!$A$1:$B$48,2,FALSE)</f>
        <v>6201000</v>
      </c>
      <c r="F54" s="45">
        <f t="shared" si="1"/>
        <v>500</v>
      </c>
      <c r="G54" s="46"/>
      <c r="H54" s="46"/>
      <c r="I54" s="46"/>
      <c r="J54" s="47"/>
      <c r="K54" s="47"/>
      <c r="L54" s="47"/>
      <c r="M54" s="47"/>
      <c r="N54" s="47">
        <v>500</v>
      </c>
      <c r="O54" s="47"/>
      <c r="P54" s="47"/>
      <c r="Q54" s="47"/>
      <c r="R54" s="47"/>
    </row>
    <row r="55" spans="1:18" x14ac:dyDescent="0.25">
      <c r="A55" s="48" t="s">
        <v>159</v>
      </c>
      <c r="B55" s="42" t="s">
        <v>186</v>
      </c>
      <c r="C55" s="43" t="str">
        <f>VLOOKUP(B55,專案說明!$B$2:$C$30,2,FALSE)</f>
        <v>P-25</v>
      </c>
      <c r="D55" s="42" t="s">
        <v>1</v>
      </c>
      <c r="E55" s="113">
        <f>VLOOKUP($D55,科目說明!$A$1:$B$48,2,FALSE)</f>
        <v>6201000</v>
      </c>
      <c r="F55" s="45">
        <f>SUM(G55:R55)</f>
        <v>500</v>
      </c>
      <c r="G55" s="46"/>
      <c r="H55" s="46"/>
      <c r="I55" s="46"/>
      <c r="J55" s="47"/>
      <c r="K55" s="47"/>
      <c r="L55" s="47"/>
      <c r="M55" s="47"/>
      <c r="N55" s="47">
        <v>500</v>
      </c>
      <c r="O55" s="47"/>
      <c r="P55" s="47"/>
      <c r="Q55" s="47"/>
      <c r="R55" s="47"/>
    </row>
    <row r="56" spans="1:18" x14ac:dyDescent="0.25">
      <c r="A56" s="48" t="s">
        <v>160</v>
      </c>
      <c r="B56" s="42" t="s">
        <v>186</v>
      </c>
      <c r="C56" s="43" t="str">
        <f>VLOOKUP(B56,專案說明!$B$2:$C$30,2,FALSE)</f>
        <v>P-25</v>
      </c>
      <c r="D56" s="42" t="s">
        <v>1</v>
      </c>
      <c r="E56" s="113">
        <f>VLOOKUP($D56,科目說明!$A$1:$B$48,2,FALSE)</f>
        <v>6201000</v>
      </c>
      <c r="F56" s="45">
        <f>SUM(G56:R56)</f>
        <v>500</v>
      </c>
      <c r="G56" s="46"/>
      <c r="H56" s="46"/>
      <c r="I56" s="46"/>
      <c r="J56" s="47"/>
      <c r="K56" s="47"/>
      <c r="L56" s="47"/>
      <c r="M56" s="47"/>
      <c r="N56" s="47">
        <v>500</v>
      </c>
      <c r="O56" s="47"/>
      <c r="P56" s="47"/>
      <c r="Q56" s="47"/>
      <c r="R56" s="47"/>
    </row>
    <row r="57" spans="1:18" x14ac:dyDescent="0.25">
      <c r="A57" s="42" t="s">
        <v>124</v>
      </c>
      <c r="B57" s="42" t="s">
        <v>187</v>
      </c>
      <c r="C57" s="43" t="str">
        <f>VLOOKUP(B57,專案說明!$B$2:$C$30,2,FALSE)</f>
        <v>P-26</v>
      </c>
      <c r="D57" s="42" t="s">
        <v>20</v>
      </c>
      <c r="E57" s="113">
        <f>VLOOKUP($D57,科目說明!$A$1:$B$48,2,FALSE)</f>
        <v>6227000</v>
      </c>
      <c r="F57" s="45">
        <f>SUM(G57:R57)</f>
        <v>10000</v>
      </c>
      <c r="G57" s="46">
        <v>10000</v>
      </c>
      <c r="H57" s="46"/>
      <c r="I57" s="46"/>
      <c r="J57" s="47"/>
      <c r="K57" s="47"/>
      <c r="L57" s="47"/>
      <c r="M57" s="47"/>
      <c r="N57" s="47"/>
      <c r="O57" s="47"/>
      <c r="P57" s="47"/>
      <c r="Q57" s="47"/>
      <c r="R57" s="47"/>
    </row>
    <row r="58" spans="1:18" x14ac:dyDescent="0.25">
      <c r="A58" s="48" t="s">
        <v>158</v>
      </c>
      <c r="B58" s="42" t="s">
        <v>187</v>
      </c>
      <c r="C58" s="43" t="str">
        <f>VLOOKUP(B58,專案說明!$B$2:$C$30,2,FALSE)</f>
        <v>P-26</v>
      </c>
      <c r="D58" s="42" t="s">
        <v>187</v>
      </c>
      <c r="E58" s="113">
        <f>VLOOKUP($D58,科目說明!$A$1:$B$48,2,FALSE)</f>
        <v>6227000</v>
      </c>
      <c r="F58" s="45">
        <f t="shared" si="1"/>
        <v>5000</v>
      </c>
      <c r="G58" s="46">
        <v>5000</v>
      </c>
      <c r="H58" s="46"/>
      <c r="I58" s="46"/>
      <c r="J58" s="47"/>
      <c r="K58" s="47"/>
      <c r="L58" s="47"/>
      <c r="M58" s="47"/>
      <c r="N58" s="47"/>
      <c r="O58" s="47"/>
      <c r="P58" s="47"/>
      <c r="Q58" s="47"/>
      <c r="R58" s="47"/>
    </row>
    <row r="59" spans="1:18" x14ac:dyDescent="0.25">
      <c r="A59" s="48" t="s">
        <v>159</v>
      </c>
      <c r="B59" s="42" t="s">
        <v>20</v>
      </c>
      <c r="C59" s="43" t="str">
        <f>VLOOKUP(B59,專案說明!$B$2:$C$30,2,FALSE)</f>
        <v>P-26</v>
      </c>
      <c r="D59" s="42" t="s">
        <v>20</v>
      </c>
      <c r="E59" s="113">
        <f>VLOOKUP($D59,科目說明!$A$1:$B$48,2,FALSE)</f>
        <v>6227000</v>
      </c>
      <c r="F59" s="45">
        <f>SUM(G59:R59)</f>
        <v>2500</v>
      </c>
      <c r="G59" s="46">
        <v>2500</v>
      </c>
      <c r="H59" s="46"/>
      <c r="I59" s="46"/>
      <c r="J59" s="47"/>
      <c r="K59" s="47"/>
      <c r="L59" s="47"/>
      <c r="M59" s="47"/>
      <c r="N59" s="47"/>
      <c r="O59" s="47"/>
      <c r="P59" s="47"/>
      <c r="Q59" s="47"/>
      <c r="R59" s="47"/>
    </row>
    <row r="60" spans="1:18" x14ac:dyDescent="0.25">
      <c r="A60" s="48" t="s">
        <v>160</v>
      </c>
      <c r="B60" s="42" t="s">
        <v>20</v>
      </c>
      <c r="C60" s="43" t="str">
        <f>VLOOKUP(B60,專案說明!$B$2:$C$30,2,FALSE)</f>
        <v>P-26</v>
      </c>
      <c r="D60" s="42" t="s">
        <v>20</v>
      </c>
      <c r="E60" s="113">
        <f>VLOOKUP($D60,科目說明!$A$1:$B$48,2,FALSE)</f>
        <v>6227000</v>
      </c>
      <c r="F60" s="45">
        <f>SUM(G60:R60)</f>
        <v>5000</v>
      </c>
      <c r="G60" s="46">
        <v>5000</v>
      </c>
      <c r="H60" s="46"/>
      <c r="I60" s="46"/>
      <c r="J60" s="47"/>
      <c r="K60" s="47"/>
      <c r="L60" s="47"/>
      <c r="M60" s="47"/>
      <c r="N60" s="47"/>
      <c r="O60" s="47"/>
      <c r="P60" s="47"/>
      <c r="Q60" s="47"/>
      <c r="R60" s="47"/>
    </row>
    <row r="61" spans="1:18" x14ac:dyDescent="0.25">
      <c r="A61" s="48" t="s">
        <v>124</v>
      </c>
      <c r="B61" s="42" t="s">
        <v>188</v>
      </c>
      <c r="C61" s="43" t="str">
        <f>VLOOKUP(B61,專案說明!$B$2:$C$30,2,FALSE)</f>
        <v>P-27</v>
      </c>
      <c r="D61" s="42" t="s">
        <v>189</v>
      </c>
      <c r="E61" s="113">
        <f>VLOOKUP($D61,科目說明!$A$1:$B$48,2,FALSE)</f>
        <v>6201000</v>
      </c>
      <c r="F61" s="45">
        <f t="shared" si="1"/>
        <v>200000</v>
      </c>
      <c r="G61" s="46">
        <v>200000</v>
      </c>
      <c r="H61" s="46"/>
      <c r="I61" s="46"/>
      <c r="J61" s="47"/>
      <c r="K61" s="47"/>
      <c r="L61" s="47"/>
      <c r="M61" s="47"/>
      <c r="N61" s="47"/>
      <c r="O61" s="47"/>
      <c r="P61" s="47"/>
      <c r="Q61" s="47"/>
      <c r="R61" s="47"/>
    </row>
    <row r="62" spans="1:18" x14ac:dyDescent="0.25">
      <c r="A62" s="49" t="s">
        <v>158</v>
      </c>
      <c r="B62" s="50" t="s">
        <v>188</v>
      </c>
      <c r="C62" s="43" t="str">
        <f>VLOOKUP(B62,專案說明!$B$2:$C$30,2,FALSE)</f>
        <v>P-27</v>
      </c>
      <c r="D62" s="50" t="s">
        <v>189</v>
      </c>
      <c r="E62" s="113">
        <f>VLOOKUP($D62,科目說明!$A$1:$B$48,2,FALSE)</f>
        <v>6201000</v>
      </c>
      <c r="F62" s="53">
        <f t="shared" si="1"/>
        <v>60000</v>
      </c>
      <c r="G62" s="54">
        <v>60000</v>
      </c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</row>
    <row r="63" spans="1:18" x14ac:dyDescent="0.25">
      <c r="A63" s="48" t="s">
        <v>159</v>
      </c>
      <c r="B63" s="42" t="s">
        <v>190</v>
      </c>
      <c r="C63" s="43" t="str">
        <f>VLOOKUP(B63,專案說明!$B$2:$C$30,2,FALSE)</f>
        <v>P-27</v>
      </c>
      <c r="D63" s="42" t="s">
        <v>1</v>
      </c>
      <c r="E63" s="113">
        <f>VLOOKUP($D63,科目說明!$A$1:$B$48,2,FALSE)</f>
        <v>6201000</v>
      </c>
      <c r="F63" s="45">
        <f>SUM(G63:R63)</f>
        <v>56000</v>
      </c>
      <c r="G63" s="46">
        <v>56000</v>
      </c>
      <c r="H63" s="46"/>
      <c r="I63" s="46"/>
      <c r="J63" s="47"/>
      <c r="K63" s="47"/>
      <c r="L63" s="47"/>
      <c r="M63" s="47"/>
      <c r="N63" s="47"/>
      <c r="O63" s="47"/>
      <c r="P63" s="47"/>
      <c r="Q63" s="47"/>
      <c r="R63" s="47"/>
    </row>
    <row r="64" spans="1:18" x14ac:dyDescent="0.25">
      <c r="A64" s="48" t="s">
        <v>160</v>
      </c>
      <c r="B64" s="42" t="s">
        <v>190</v>
      </c>
      <c r="C64" s="43" t="str">
        <f>VLOOKUP(B64,專案說明!$B$2:$C$30,2,FALSE)</f>
        <v>P-27</v>
      </c>
      <c r="D64" s="42" t="s">
        <v>1</v>
      </c>
      <c r="E64" s="113">
        <f>VLOOKUP($D64,科目說明!$A$1:$B$48,2,FALSE)</f>
        <v>6201000</v>
      </c>
      <c r="F64" s="45">
        <f>SUM(G64:R64)</f>
        <v>60000</v>
      </c>
      <c r="G64" s="46">
        <v>60000</v>
      </c>
      <c r="H64" s="46"/>
      <c r="I64" s="46"/>
      <c r="J64" s="47"/>
      <c r="K64" s="47"/>
      <c r="L64" s="47"/>
      <c r="M64" s="47"/>
      <c r="N64" s="47"/>
      <c r="O64" s="47"/>
      <c r="P64" s="47"/>
      <c r="Q64" s="47"/>
      <c r="R64" s="47"/>
    </row>
    <row r="65" spans="1:18" x14ac:dyDescent="0.25">
      <c r="A65" s="48"/>
      <c r="B65" s="42"/>
      <c r="C65" s="43" t="e">
        <f>VLOOKUP(B65,專案說明!$B$2:$C$30,2,FALSE)</f>
        <v>#N/A</v>
      </c>
      <c r="D65" s="42"/>
      <c r="E65" s="113" t="e">
        <f>VLOOKUP($D65,科目說明!$A$1:$B$48,2,FALSE)</f>
        <v>#N/A</v>
      </c>
      <c r="F65" s="45">
        <f>SUM(G65:R65)</f>
        <v>0</v>
      </c>
      <c r="G65" s="46"/>
      <c r="H65" s="46"/>
      <c r="I65" s="46"/>
      <c r="J65" s="47"/>
      <c r="K65" s="47"/>
      <c r="L65" s="47"/>
      <c r="M65" s="47"/>
      <c r="N65" s="47"/>
      <c r="O65" s="47"/>
      <c r="P65" s="47"/>
      <c r="Q65" s="47"/>
      <c r="R65" s="47"/>
    </row>
    <row r="66" spans="1:18" x14ac:dyDescent="0.25">
      <c r="A66" s="48"/>
      <c r="B66" s="42"/>
      <c r="C66" s="43" t="e">
        <f>VLOOKUP(B66,專案說明!$B$2:$C$30,2,FALSE)</f>
        <v>#N/A</v>
      </c>
      <c r="D66" s="42"/>
      <c r="E66" s="113" t="e">
        <f>VLOOKUP($D66,科目說明!$A$1:$B$48,2,FALSE)</f>
        <v>#N/A</v>
      </c>
      <c r="F66" s="45">
        <f t="shared" ref="F66:F129" si="2">SUM(G66:R66)</f>
        <v>0</v>
      </c>
      <c r="G66" s="46"/>
      <c r="H66" s="46"/>
      <c r="I66" s="46"/>
      <c r="J66" s="47"/>
      <c r="K66" s="47"/>
      <c r="L66" s="47"/>
      <c r="M66" s="47"/>
      <c r="N66" s="47"/>
      <c r="O66" s="47"/>
      <c r="P66" s="47"/>
      <c r="Q66" s="47"/>
      <c r="R66" s="47"/>
    </row>
    <row r="67" spans="1:18" x14ac:dyDescent="0.25">
      <c r="A67" s="48"/>
      <c r="B67" s="42"/>
      <c r="C67" s="43" t="e">
        <f>VLOOKUP(B67,專案說明!$B$2:$C$30,2,FALSE)</f>
        <v>#N/A</v>
      </c>
      <c r="D67" s="42"/>
      <c r="E67" s="113" t="e">
        <f>VLOOKUP($D67,科目說明!$A$1:$B$48,2,FALSE)</f>
        <v>#N/A</v>
      </c>
      <c r="F67" s="45">
        <f t="shared" si="2"/>
        <v>0</v>
      </c>
      <c r="G67" s="46"/>
      <c r="H67" s="46"/>
      <c r="I67" s="46"/>
      <c r="J67" s="47"/>
      <c r="K67" s="47"/>
      <c r="L67" s="47"/>
      <c r="M67" s="47"/>
      <c r="N67" s="47"/>
      <c r="O67" s="47"/>
      <c r="P67" s="47"/>
      <c r="Q67" s="47"/>
      <c r="R67" s="47"/>
    </row>
    <row r="68" spans="1:18" x14ac:dyDescent="0.25">
      <c r="A68" s="48"/>
      <c r="B68" s="42"/>
      <c r="C68" s="43" t="e">
        <f>VLOOKUP(B68,專案說明!$B$2:$C$30,2,FALSE)</f>
        <v>#N/A</v>
      </c>
      <c r="D68" s="42"/>
      <c r="E68" s="113" t="e">
        <f>VLOOKUP($D68,科目說明!$A$1:$B$48,2,FALSE)</f>
        <v>#N/A</v>
      </c>
      <c r="F68" s="45">
        <f t="shared" si="2"/>
        <v>0</v>
      </c>
      <c r="G68" s="46"/>
      <c r="H68" s="46"/>
      <c r="I68" s="46"/>
      <c r="J68" s="47"/>
      <c r="K68" s="47"/>
      <c r="L68" s="47"/>
      <c r="M68" s="47"/>
      <c r="N68" s="47"/>
      <c r="O68" s="47"/>
      <c r="P68" s="47"/>
      <c r="Q68" s="47"/>
      <c r="R68" s="47"/>
    </row>
    <row r="69" spans="1:18" x14ac:dyDescent="0.25">
      <c r="A69" s="48"/>
      <c r="B69" s="42"/>
      <c r="C69" s="43" t="e">
        <f>VLOOKUP(B69,專案說明!$B$2:$C$30,2,FALSE)</f>
        <v>#N/A</v>
      </c>
      <c r="D69" s="42"/>
      <c r="E69" s="113" t="e">
        <f>VLOOKUP($D69,科目說明!$A$1:$B$48,2,FALSE)</f>
        <v>#N/A</v>
      </c>
      <c r="F69" s="45">
        <f t="shared" si="2"/>
        <v>0</v>
      </c>
      <c r="G69" s="46"/>
      <c r="H69" s="46"/>
      <c r="I69" s="46"/>
      <c r="J69" s="47"/>
      <c r="K69" s="47"/>
      <c r="L69" s="47"/>
      <c r="M69" s="47"/>
      <c r="N69" s="47"/>
      <c r="O69" s="47"/>
      <c r="P69" s="47"/>
      <c r="Q69" s="47"/>
      <c r="R69" s="47"/>
    </row>
    <row r="70" spans="1:18" x14ac:dyDescent="0.25">
      <c r="A70" s="48"/>
      <c r="B70" s="42"/>
      <c r="C70" s="43" t="e">
        <f>VLOOKUP(B70,專案說明!$B$2:$C$30,2,FALSE)</f>
        <v>#N/A</v>
      </c>
      <c r="D70" s="42"/>
      <c r="E70" s="113" t="e">
        <f>VLOOKUP($D70,科目說明!$A$1:$B$48,2,FALSE)</f>
        <v>#N/A</v>
      </c>
      <c r="F70" s="45">
        <f t="shared" si="2"/>
        <v>0</v>
      </c>
      <c r="G70" s="46"/>
      <c r="H70" s="46"/>
      <c r="I70" s="46"/>
      <c r="J70" s="47"/>
      <c r="K70" s="47"/>
      <c r="L70" s="47"/>
      <c r="M70" s="47"/>
      <c r="N70" s="47"/>
      <c r="O70" s="47"/>
      <c r="P70" s="47"/>
      <c r="Q70" s="47"/>
      <c r="R70" s="47"/>
    </row>
    <row r="71" spans="1:18" x14ac:dyDescent="0.25">
      <c r="A71" s="48"/>
      <c r="B71" s="42"/>
      <c r="C71" s="43" t="e">
        <f>VLOOKUP(B71,專案說明!$B$2:$C$30,2,FALSE)</f>
        <v>#N/A</v>
      </c>
      <c r="D71" s="42"/>
      <c r="E71" s="113" t="e">
        <f>VLOOKUP($D71,科目說明!$A$1:$B$48,2,FALSE)</f>
        <v>#N/A</v>
      </c>
      <c r="F71" s="45">
        <f t="shared" si="2"/>
        <v>0</v>
      </c>
      <c r="G71" s="46"/>
      <c r="H71" s="46"/>
      <c r="I71" s="46"/>
      <c r="J71" s="47"/>
      <c r="K71" s="47"/>
      <c r="L71" s="47"/>
      <c r="M71" s="47"/>
      <c r="N71" s="47"/>
      <c r="O71" s="47"/>
      <c r="P71" s="47"/>
      <c r="Q71" s="47"/>
      <c r="R71" s="47"/>
    </row>
    <row r="72" spans="1:18" x14ac:dyDescent="0.25">
      <c r="A72" s="48"/>
      <c r="B72" s="42"/>
      <c r="C72" s="43" t="e">
        <f>VLOOKUP(B72,專案說明!$B$2:$C$30,2,FALSE)</f>
        <v>#N/A</v>
      </c>
      <c r="D72" s="42"/>
      <c r="E72" s="113" t="e">
        <f>VLOOKUP($D72,科目說明!$A$1:$B$48,2,FALSE)</f>
        <v>#N/A</v>
      </c>
      <c r="F72" s="45">
        <f t="shared" si="2"/>
        <v>0</v>
      </c>
      <c r="G72" s="46"/>
      <c r="H72" s="46"/>
      <c r="I72" s="46"/>
      <c r="J72" s="47"/>
      <c r="K72" s="47"/>
      <c r="L72" s="47"/>
      <c r="M72" s="47"/>
      <c r="N72" s="47"/>
      <c r="O72" s="47"/>
      <c r="P72" s="47"/>
      <c r="Q72" s="47"/>
      <c r="R72" s="47"/>
    </row>
    <row r="73" spans="1:18" x14ac:dyDescent="0.25">
      <c r="A73" s="48"/>
      <c r="B73" s="42"/>
      <c r="C73" s="43" t="e">
        <f>VLOOKUP(B73,專案說明!$B$2:$C$30,2,FALSE)</f>
        <v>#N/A</v>
      </c>
      <c r="D73" s="42"/>
      <c r="E73" s="113" t="e">
        <f>VLOOKUP($D73,科目說明!$A$1:$B$48,2,FALSE)</f>
        <v>#N/A</v>
      </c>
      <c r="F73" s="45">
        <f t="shared" si="2"/>
        <v>0</v>
      </c>
      <c r="G73" s="46"/>
      <c r="H73" s="46"/>
      <c r="I73" s="46"/>
      <c r="J73" s="47"/>
      <c r="K73" s="47"/>
      <c r="L73" s="47"/>
      <c r="M73" s="47"/>
      <c r="N73" s="47"/>
      <c r="O73" s="47"/>
      <c r="P73" s="47"/>
      <c r="Q73" s="47"/>
      <c r="R73" s="47"/>
    </row>
    <row r="74" spans="1:18" x14ac:dyDescent="0.25">
      <c r="A74" s="48"/>
      <c r="B74" s="42"/>
      <c r="C74" s="43" t="e">
        <f>VLOOKUP(B74,專案說明!$B$2:$C$30,2,FALSE)</f>
        <v>#N/A</v>
      </c>
      <c r="D74" s="42"/>
      <c r="E74" s="113" t="e">
        <f>VLOOKUP($D74,科目說明!$A$1:$B$48,2,FALSE)</f>
        <v>#N/A</v>
      </c>
      <c r="F74" s="45">
        <f t="shared" si="2"/>
        <v>0</v>
      </c>
      <c r="G74" s="46"/>
      <c r="H74" s="46"/>
      <c r="I74" s="46"/>
      <c r="J74" s="47"/>
      <c r="K74" s="47"/>
      <c r="L74" s="47"/>
      <c r="M74" s="47"/>
      <c r="N74" s="47"/>
      <c r="O74" s="47"/>
      <c r="P74" s="47"/>
      <c r="Q74" s="47"/>
      <c r="R74" s="47"/>
    </row>
    <row r="75" spans="1:18" x14ac:dyDescent="0.25">
      <c r="A75" s="48"/>
      <c r="B75" s="42"/>
      <c r="C75" s="43" t="e">
        <f>VLOOKUP(B75,專案說明!$B$2:$C$30,2,FALSE)</f>
        <v>#N/A</v>
      </c>
      <c r="D75" s="42"/>
      <c r="E75" s="113" t="e">
        <f>VLOOKUP($D75,科目說明!$A$1:$B$48,2,FALSE)</f>
        <v>#N/A</v>
      </c>
      <c r="F75" s="45">
        <f t="shared" si="2"/>
        <v>0</v>
      </c>
      <c r="G75" s="46"/>
      <c r="H75" s="46"/>
      <c r="I75" s="46"/>
      <c r="J75" s="47"/>
      <c r="K75" s="47"/>
      <c r="L75" s="47"/>
      <c r="M75" s="47"/>
      <c r="N75" s="47"/>
      <c r="O75" s="47"/>
      <c r="P75" s="47"/>
      <c r="Q75" s="47"/>
      <c r="R75" s="47"/>
    </row>
    <row r="76" spans="1:18" x14ac:dyDescent="0.25">
      <c r="A76" s="48"/>
      <c r="B76" s="42"/>
      <c r="C76" s="43" t="e">
        <f>VLOOKUP(B76,專案說明!$B$2:$C$30,2,FALSE)</f>
        <v>#N/A</v>
      </c>
      <c r="D76" s="42"/>
      <c r="E76" s="113" t="e">
        <f>VLOOKUP($D76,科目說明!$A$1:$B$48,2,FALSE)</f>
        <v>#N/A</v>
      </c>
      <c r="F76" s="45">
        <f t="shared" si="2"/>
        <v>0</v>
      </c>
      <c r="G76" s="46"/>
      <c r="H76" s="46"/>
      <c r="I76" s="46"/>
      <c r="J76" s="47"/>
      <c r="K76" s="47"/>
      <c r="L76" s="47"/>
      <c r="M76" s="47"/>
      <c r="N76" s="47"/>
      <c r="O76" s="47"/>
      <c r="P76" s="47"/>
      <c r="Q76" s="47"/>
      <c r="R76" s="47"/>
    </row>
    <row r="77" spans="1:18" x14ac:dyDescent="0.25">
      <c r="A77" s="48"/>
      <c r="B77" s="42"/>
      <c r="C77" s="43" t="e">
        <f>VLOOKUP(B77,專案說明!$B$2:$C$30,2,FALSE)</f>
        <v>#N/A</v>
      </c>
      <c r="D77" s="42"/>
      <c r="E77" s="113" t="e">
        <f>VLOOKUP($D77,科目說明!$A$1:$B$48,2,FALSE)</f>
        <v>#N/A</v>
      </c>
      <c r="F77" s="45">
        <f t="shared" si="2"/>
        <v>0</v>
      </c>
      <c r="G77" s="46"/>
      <c r="H77" s="46"/>
      <c r="I77" s="46"/>
      <c r="J77" s="47"/>
      <c r="K77" s="47"/>
      <c r="L77" s="47"/>
      <c r="M77" s="47"/>
      <c r="N77" s="47"/>
      <c r="O77" s="47"/>
      <c r="P77" s="47"/>
      <c r="Q77" s="47"/>
      <c r="R77" s="47"/>
    </row>
    <row r="78" spans="1:18" x14ac:dyDescent="0.25">
      <c r="A78" s="48"/>
      <c r="B78" s="42"/>
      <c r="C78" s="43" t="e">
        <f>VLOOKUP(B78,專案說明!$B$2:$C$30,2,FALSE)</f>
        <v>#N/A</v>
      </c>
      <c r="D78" s="42"/>
      <c r="E78" s="113" t="e">
        <f>VLOOKUP($D78,科目說明!$A$1:$B$48,2,FALSE)</f>
        <v>#N/A</v>
      </c>
      <c r="F78" s="45">
        <f t="shared" si="2"/>
        <v>0</v>
      </c>
      <c r="G78" s="46"/>
      <c r="H78" s="46"/>
      <c r="I78" s="46"/>
      <c r="J78" s="47"/>
      <c r="K78" s="47"/>
      <c r="L78" s="47"/>
      <c r="M78" s="47"/>
      <c r="N78" s="47"/>
      <c r="O78" s="47"/>
      <c r="P78" s="47"/>
      <c r="Q78" s="47"/>
      <c r="R78" s="47"/>
    </row>
    <row r="79" spans="1:18" x14ac:dyDescent="0.25">
      <c r="A79" s="48"/>
      <c r="B79" s="42"/>
      <c r="C79" s="43" t="e">
        <f>VLOOKUP(B79,專案說明!$B$2:$C$30,2,FALSE)</f>
        <v>#N/A</v>
      </c>
      <c r="D79" s="42"/>
      <c r="E79" s="113" t="e">
        <f>VLOOKUP($D79,科目說明!$A$1:$B$48,2,FALSE)</f>
        <v>#N/A</v>
      </c>
      <c r="F79" s="45">
        <f t="shared" si="2"/>
        <v>0</v>
      </c>
      <c r="G79" s="46"/>
      <c r="H79" s="46"/>
      <c r="I79" s="46"/>
      <c r="J79" s="47"/>
      <c r="K79" s="47"/>
      <c r="L79" s="47"/>
      <c r="M79" s="47"/>
      <c r="N79" s="47"/>
      <c r="O79" s="47"/>
      <c r="P79" s="47"/>
      <c r="Q79" s="47"/>
      <c r="R79" s="47"/>
    </row>
    <row r="80" spans="1:18" x14ac:dyDescent="0.25">
      <c r="A80" s="48"/>
      <c r="B80" s="42"/>
      <c r="C80" s="43" t="e">
        <f>VLOOKUP(B80,專案說明!$B$2:$C$30,2,FALSE)</f>
        <v>#N/A</v>
      </c>
      <c r="D80" s="42"/>
      <c r="E80" s="113" t="e">
        <f>VLOOKUP($D80,科目說明!$A$1:$B$48,2,FALSE)</f>
        <v>#N/A</v>
      </c>
      <c r="F80" s="45">
        <f t="shared" si="2"/>
        <v>0</v>
      </c>
      <c r="G80" s="46"/>
      <c r="H80" s="46"/>
      <c r="I80" s="46"/>
      <c r="J80" s="47"/>
      <c r="K80" s="47"/>
      <c r="L80" s="47"/>
      <c r="M80" s="47"/>
      <c r="N80" s="47"/>
      <c r="O80" s="47"/>
      <c r="P80" s="47"/>
      <c r="Q80" s="47"/>
      <c r="R80" s="47"/>
    </row>
    <row r="81" spans="1:18" x14ac:dyDescent="0.25">
      <c r="A81" s="48"/>
      <c r="B81" s="42"/>
      <c r="C81" s="43" t="e">
        <f>VLOOKUP(B81,專案說明!$B$2:$C$30,2,FALSE)</f>
        <v>#N/A</v>
      </c>
      <c r="D81" s="42"/>
      <c r="E81" s="113" t="e">
        <f>VLOOKUP($D81,科目說明!$A$1:$B$48,2,FALSE)</f>
        <v>#N/A</v>
      </c>
      <c r="F81" s="45">
        <f t="shared" si="2"/>
        <v>0</v>
      </c>
      <c r="G81" s="46"/>
      <c r="H81" s="46"/>
      <c r="I81" s="46"/>
      <c r="J81" s="47"/>
      <c r="K81" s="47"/>
      <c r="L81" s="47"/>
      <c r="M81" s="47"/>
      <c r="N81" s="47"/>
      <c r="O81" s="47"/>
      <c r="P81" s="47"/>
      <c r="Q81" s="47"/>
      <c r="R81" s="47"/>
    </row>
    <row r="82" spans="1:18" x14ac:dyDescent="0.25">
      <c r="A82" s="48"/>
      <c r="B82" s="42"/>
      <c r="C82" s="43" t="e">
        <f>VLOOKUP(B82,專案說明!$B$2:$C$30,2,FALSE)</f>
        <v>#N/A</v>
      </c>
      <c r="D82" s="42"/>
      <c r="E82" s="113" t="e">
        <f>VLOOKUP($D82,科目說明!$A$1:$B$48,2,FALSE)</f>
        <v>#N/A</v>
      </c>
      <c r="F82" s="45">
        <f t="shared" si="2"/>
        <v>0</v>
      </c>
      <c r="G82" s="46"/>
      <c r="H82" s="46"/>
      <c r="I82" s="46"/>
      <c r="J82" s="47"/>
      <c r="K82" s="47"/>
      <c r="L82" s="47"/>
      <c r="M82" s="47"/>
      <c r="N82" s="47"/>
      <c r="O82" s="47"/>
      <c r="P82" s="47"/>
      <c r="Q82" s="47"/>
      <c r="R82" s="47"/>
    </row>
    <row r="83" spans="1:18" x14ac:dyDescent="0.25">
      <c r="A83" s="48"/>
      <c r="B83" s="42"/>
      <c r="C83" s="43" t="e">
        <f>VLOOKUP(B83,專案說明!$B$2:$C$30,2,FALSE)</f>
        <v>#N/A</v>
      </c>
      <c r="D83" s="42"/>
      <c r="E83" s="113" t="e">
        <f>VLOOKUP($D83,科目說明!$A$1:$B$48,2,FALSE)</f>
        <v>#N/A</v>
      </c>
      <c r="F83" s="45">
        <f t="shared" si="2"/>
        <v>0</v>
      </c>
      <c r="G83" s="46"/>
      <c r="H83" s="46"/>
      <c r="I83" s="46"/>
      <c r="J83" s="47"/>
      <c r="K83" s="47"/>
      <c r="L83" s="47"/>
      <c r="M83" s="47"/>
      <c r="N83" s="47"/>
      <c r="O83" s="47"/>
      <c r="P83" s="47"/>
      <c r="Q83" s="47"/>
      <c r="R83" s="47"/>
    </row>
    <row r="84" spans="1:18" x14ac:dyDescent="0.25">
      <c r="A84" s="48"/>
      <c r="B84" s="42"/>
      <c r="C84" s="43" t="e">
        <f>VLOOKUP(B84,專案說明!$B$2:$C$30,2,FALSE)</f>
        <v>#N/A</v>
      </c>
      <c r="D84" s="42"/>
      <c r="E84" s="113" t="e">
        <f>VLOOKUP($D84,科目說明!$A$1:$B$48,2,FALSE)</f>
        <v>#N/A</v>
      </c>
      <c r="F84" s="45">
        <f t="shared" si="2"/>
        <v>0</v>
      </c>
      <c r="G84" s="46"/>
      <c r="H84" s="46"/>
      <c r="I84" s="46"/>
      <c r="J84" s="47"/>
      <c r="K84" s="47"/>
      <c r="L84" s="47"/>
      <c r="M84" s="47"/>
      <c r="N84" s="47"/>
      <c r="O84" s="47"/>
      <c r="P84" s="47"/>
      <c r="Q84" s="47"/>
      <c r="R84" s="47"/>
    </row>
    <row r="85" spans="1:18" x14ac:dyDescent="0.25">
      <c r="A85" s="48"/>
      <c r="B85" s="42"/>
      <c r="C85" s="43" t="e">
        <f>VLOOKUP(B85,專案說明!$B$2:$C$30,2,FALSE)</f>
        <v>#N/A</v>
      </c>
      <c r="D85" s="42"/>
      <c r="E85" s="113" t="e">
        <f>VLOOKUP($D85,科目說明!$A$1:$B$48,2,FALSE)</f>
        <v>#N/A</v>
      </c>
      <c r="F85" s="45">
        <f t="shared" si="2"/>
        <v>0</v>
      </c>
      <c r="G85" s="46"/>
      <c r="H85" s="46"/>
      <c r="I85" s="46"/>
      <c r="J85" s="47"/>
      <c r="K85" s="47"/>
      <c r="L85" s="47"/>
      <c r="M85" s="47"/>
      <c r="N85" s="47"/>
      <c r="O85" s="47"/>
      <c r="P85" s="47"/>
      <c r="Q85" s="47"/>
      <c r="R85" s="47"/>
    </row>
    <row r="86" spans="1:18" x14ac:dyDescent="0.25">
      <c r="A86" s="48"/>
      <c r="B86" s="42"/>
      <c r="C86" s="43" t="e">
        <f>VLOOKUP(B86,專案說明!$B$2:$C$30,2,FALSE)</f>
        <v>#N/A</v>
      </c>
      <c r="D86" s="42"/>
      <c r="E86" s="113" t="e">
        <f>VLOOKUP($D86,科目說明!$A$1:$B$48,2,FALSE)</f>
        <v>#N/A</v>
      </c>
      <c r="F86" s="45">
        <f t="shared" si="2"/>
        <v>0</v>
      </c>
      <c r="G86" s="46"/>
      <c r="H86" s="46"/>
      <c r="I86" s="46"/>
      <c r="J86" s="47"/>
      <c r="K86" s="47"/>
      <c r="L86" s="47"/>
      <c r="M86" s="47"/>
      <c r="N86" s="47"/>
      <c r="O86" s="47"/>
      <c r="P86" s="47"/>
      <c r="Q86" s="47"/>
      <c r="R86" s="47"/>
    </row>
    <row r="87" spans="1:18" x14ac:dyDescent="0.25">
      <c r="A87" s="48"/>
      <c r="B87" s="42"/>
      <c r="C87" s="43" t="e">
        <f>VLOOKUP(B87,專案說明!$B$2:$C$30,2,FALSE)</f>
        <v>#N/A</v>
      </c>
      <c r="D87" s="42"/>
      <c r="E87" s="113" t="e">
        <f>VLOOKUP($D87,科目說明!$A$1:$B$48,2,FALSE)</f>
        <v>#N/A</v>
      </c>
      <c r="F87" s="45">
        <f t="shared" si="2"/>
        <v>0</v>
      </c>
      <c r="G87" s="46"/>
      <c r="H87" s="46"/>
      <c r="I87" s="46"/>
      <c r="J87" s="47"/>
      <c r="K87" s="47"/>
      <c r="L87" s="47"/>
      <c r="M87" s="47"/>
      <c r="N87" s="47"/>
      <c r="O87" s="47"/>
      <c r="P87" s="47"/>
      <c r="Q87" s="47"/>
      <c r="R87" s="47"/>
    </row>
    <row r="88" spans="1:18" x14ac:dyDescent="0.25">
      <c r="A88" s="48"/>
      <c r="B88" s="42"/>
      <c r="C88" s="43" t="e">
        <f>VLOOKUP(B88,專案說明!$B$2:$C$30,2,FALSE)</f>
        <v>#N/A</v>
      </c>
      <c r="D88" s="42"/>
      <c r="E88" s="113" t="e">
        <f>VLOOKUP($D88,科目說明!$A$1:$B$48,2,FALSE)</f>
        <v>#N/A</v>
      </c>
      <c r="F88" s="45">
        <f t="shared" si="2"/>
        <v>0</v>
      </c>
      <c r="G88" s="46"/>
      <c r="H88" s="46"/>
      <c r="I88" s="46"/>
      <c r="J88" s="47"/>
      <c r="K88" s="47"/>
      <c r="L88" s="47"/>
      <c r="M88" s="47"/>
      <c r="N88" s="47"/>
      <c r="O88" s="47"/>
      <c r="P88" s="47"/>
      <c r="Q88" s="47"/>
      <c r="R88" s="47"/>
    </row>
    <row r="89" spans="1:18" x14ac:dyDescent="0.25">
      <c r="A89" s="48"/>
      <c r="B89" s="42"/>
      <c r="C89" s="43" t="e">
        <f>VLOOKUP(B89,專案說明!$B$2:$C$30,2,FALSE)</f>
        <v>#N/A</v>
      </c>
      <c r="D89" s="42"/>
      <c r="E89" s="113" t="e">
        <f>VLOOKUP($D89,科目說明!$A$1:$B$48,2,FALSE)</f>
        <v>#N/A</v>
      </c>
      <c r="F89" s="45">
        <f t="shared" si="2"/>
        <v>0</v>
      </c>
      <c r="G89" s="46"/>
      <c r="H89" s="46"/>
      <c r="I89" s="46"/>
      <c r="J89" s="47"/>
      <c r="K89" s="47"/>
      <c r="L89" s="47"/>
      <c r="M89" s="47"/>
      <c r="N89" s="47"/>
      <c r="O89" s="47"/>
      <c r="P89" s="47"/>
      <c r="Q89" s="47"/>
      <c r="R89" s="47"/>
    </row>
    <row r="90" spans="1:18" x14ac:dyDescent="0.25">
      <c r="A90" s="48"/>
      <c r="B90" s="42"/>
      <c r="C90" s="43" t="e">
        <f>VLOOKUP(B90,專案說明!$B$2:$C$30,2,FALSE)</f>
        <v>#N/A</v>
      </c>
      <c r="D90" s="42"/>
      <c r="E90" s="113" t="e">
        <f>VLOOKUP($D90,科目說明!$A$1:$B$48,2,FALSE)</f>
        <v>#N/A</v>
      </c>
      <c r="F90" s="45">
        <f t="shared" si="2"/>
        <v>0</v>
      </c>
      <c r="G90" s="46"/>
      <c r="H90" s="46"/>
      <c r="I90" s="46"/>
      <c r="J90" s="47"/>
      <c r="K90" s="47"/>
      <c r="L90" s="47"/>
      <c r="M90" s="47"/>
      <c r="N90" s="47"/>
      <c r="O90" s="47"/>
      <c r="P90" s="47"/>
      <c r="Q90" s="47"/>
      <c r="R90" s="47"/>
    </row>
    <row r="91" spans="1:18" x14ac:dyDescent="0.25">
      <c r="A91" s="48"/>
      <c r="B91" s="42"/>
      <c r="C91" s="43" t="e">
        <f>VLOOKUP(B91,專案說明!$B$2:$C$30,2,FALSE)</f>
        <v>#N/A</v>
      </c>
      <c r="D91" s="42"/>
      <c r="E91" s="113" t="e">
        <f>VLOOKUP($D91,科目說明!$A$1:$B$48,2,FALSE)</f>
        <v>#N/A</v>
      </c>
      <c r="F91" s="45">
        <f t="shared" si="2"/>
        <v>0</v>
      </c>
      <c r="G91" s="46"/>
      <c r="H91" s="46"/>
      <c r="I91" s="46"/>
      <c r="J91" s="47"/>
      <c r="K91" s="47"/>
      <c r="L91" s="47"/>
      <c r="M91" s="47"/>
      <c r="N91" s="47"/>
      <c r="O91" s="47"/>
      <c r="P91" s="47"/>
      <c r="Q91" s="47"/>
      <c r="R91" s="47"/>
    </row>
    <row r="92" spans="1:18" x14ac:dyDescent="0.25">
      <c r="A92" s="48"/>
      <c r="B92" s="42"/>
      <c r="C92" s="43" t="e">
        <f>VLOOKUP(B92,專案說明!$B$2:$C$30,2,FALSE)</f>
        <v>#N/A</v>
      </c>
      <c r="D92" s="42"/>
      <c r="E92" s="113" t="e">
        <f>VLOOKUP($D92,科目說明!$A$1:$B$48,2,FALSE)</f>
        <v>#N/A</v>
      </c>
      <c r="F92" s="45">
        <f t="shared" si="2"/>
        <v>0</v>
      </c>
      <c r="G92" s="46"/>
      <c r="H92" s="46"/>
      <c r="I92" s="46"/>
      <c r="J92" s="47"/>
      <c r="K92" s="47"/>
      <c r="L92" s="47"/>
      <c r="M92" s="47"/>
      <c r="N92" s="47"/>
      <c r="O92" s="47"/>
      <c r="P92" s="47"/>
      <c r="Q92" s="47"/>
      <c r="R92" s="47"/>
    </row>
    <row r="93" spans="1:18" x14ac:dyDescent="0.25">
      <c r="A93" s="48"/>
      <c r="B93" s="42"/>
      <c r="C93" s="43" t="e">
        <f>VLOOKUP(B93,專案說明!$B$2:$C$30,2,FALSE)</f>
        <v>#N/A</v>
      </c>
      <c r="D93" s="42"/>
      <c r="E93" s="113" t="e">
        <f>VLOOKUP($D93,科目說明!$A$1:$B$48,2,FALSE)</f>
        <v>#N/A</v>
      </c>
      <c r="F93" s="45">
        <f t="shared" si="2"/>
        <v>0</v>
      </c>
      <c r="G93" s="46"/>
      <c r="H93" s="46"/>
      <c r="I93" s="46"/>
      <c r="J93" s="47"/>
      <c r="K93" s="47"/>
      <c r="L93" s="47"/>
      <c r="M93" s="47"/>
      <c r="N93" s="47"/>
      <c r="O93" s="47"/>
      <c r="P93" s="47"/>
      <c r="Q93" s="47"/>
      <c r="R93" s="47"/>
    </row>
    <row r="94" spans="1:18" x14ac:dyDescent="0.25">
      <c r="A94" s="48"/>
      <c r="B94" s="42"/>
      <c r="C94" s="43" t="e">
        <f>VLOOKUP(B94,專案說明!$B$2:$C$30,2,FALSE)</f>
        <v>#N/A</v>
      </c>
      <c r="D94" s="42"/>
      <c r="E94" s="113" t="e">
        <f>VLOOKUP($D94,科目說明!$A$1:$B$48,2,FALSE)</f>
        <v>#N/A</v>
      </c>
      <c r="F94" s="45">
        <f t="shared" si="2"/>
        <v>0</v>
      </c>
      <c r="G94" s="46"/>
      <c r="H94" s="46"/>
      <c r="I94" s="46"/>
      <c r="J94" s="47"/>
      <c r="K94" s="47"/>
      <c r="L94" s="47"/>
      <c r="M94" s="47"/>
      <c r="N94" s="47"/>
      <c r="O94" s="47"/>
      <c r="P94" s="47"/>
      <c r="Q94" s="47"/>
      <c r="R94" s="47"/>
    </row>
    <row r="95" spans="1:18" x14ac:dyDescent="0.25">
      <c r="A95" s="48"/>
      <c r="B95" s="42"/>
      <c r="C95" s="43" t="e">
        <f>VLOOKUP(B95,專案說明!$B$2:$C$30,2,FALSE)</f>
        <v>#N/A</v>
      </c>
      <c r="D95" s="42"/>
      <c r="E95" s="113" t="e">
        <f>VLOOKUP($D95,科目說明!$A$1:$B$48,2,FALSE)</f>
        <v>#N/A</v>
      </c>
      <c r="F95" s="45">
        <f t="shared" si="2"/>
        <v>0</v>
      </c>
      <c r="G95" s="46"/>
      <c r="H95" s="46"/>
      <c r="I95" s="46"/>
      <c r="J95" s="47"/>
      <c r="K95" s="47"/>
      <c r="L95" s="47"/>
      <c r="M95" s="47"/>
      <c r="N95" s="47"/>
      <c r="O95" s="47"/>
      <c r="P95" s="47"/>
      <c r="Q95" s="47"/>
      <c r="R95" s="47"/>
    </row>
    <row r="96" spans="1:18" x14ac:dyDescent="0.25">
      <c r="A96" s="48"/>
      <c r="B96" s="42"/>
      <c r="C96" s="43" t="e">
        <f>VLOOKUP(B96,專案說明!$B$2:$C$30,2,FALSE)</f>
        <v>#N/A</v>
      </c>
      <c r="D96" s="42"/>
      <c r="E96" s="113" t="e">
        <f>VLOOKUP($D96,科目說明!$A$1:$B$48,2,FALSE)</f>
        <v>#N/A</v>
      </c>
      <c r="F96" s="45">
        <f t="shared" si="2"/>
        <v>0</v>
      </c>
      <c r="G96" s="46"/>
      <c r="H96" s="46"/>
      <c r="I96" s="46"/>
      <c r="J96" s="47"/>
      <c r="K96" s="47"/>
      <c r="L96" s="47"/>
      <c r="M96" s="47"/>
      <c r="N96" s="47"/>
      <c r="O96" s="47"/>
      <c r="P96" s="47"/>
      <c r="Q96" s="47"/>
      <c r="R96" s="47"/>
    </row>
    <row r="97" spans="1:18" x14ac:dyDescent="0.25">
      <c r="A97" s="48"/>
      <c r="B97" s="42"/>
      <c r="C97" s="43" t="e">
        <f>VLOOKUP(B97,專案說明!$B$2:$C$30,2,FALSE)</f>
        <v>#N/A</v>
      </c>
      <c r="D97" s="42"/>
      <c r="E97" s="113" t="e">
        <f>VLOOKUP($D97,科目說明!$A$1:$B$48,2,FALSE)</f>
        <v>#N/A</v>
      </c>
      <c r="F97" s="45">
        <f t="shared" si="2"/>
        <v>0</v>
      </c>
      <c r="G97" s="46"/>
      <c r="H97" s="46"/>
      <c r="I97" s="46"/>
      <c r="J97" s="47"/>
      <c r="K97" s="47"/>
      <c r="L97" s="47"/>
      <c r="M97" s="47"/>
      <c r="N97" s="47"/>
      <c r="O97" s="47"/>
      <c r="P97" s="47"/>
      <c r="Q97" s="47"/>
      <c r="R97" s="47"/>
    </row>
    <row r="98" spans="1:18" x14ac:dyDescent="0.25">
      <c r="A98" s="48"/>
      <c r="B98" s="42"/>
      <c r="C98" s="43" t="e">
        <f>VLOOKUP(B98,專案說明!$B$2:$C$30,2,FALSE)</f>
        <v>#N/A</v>
      </c>
      <c r="D98" s="42"/>
      <c r="E98" s="113" t="e">
        <f>VLOOKUP($D98,科目說明!$A$1:$B$48,2,FALSE)</f>
        <v>#N/A</v>
      </c>
      <c r="F98" s="45">
        <f t="shared" si="2"/>
        <v>0</v>
      </c>
      <c r="G98" s="46"/>
      <c r="H98" s="46"/>
      <c r="I98" s="46"/>
      <c r="J98" s="47"/>
      <c r="K98" s="47"/>
      <c r="L98" s="47"/>
      <c r="M98" s="47"/>
      <c r="N98" s="47"/>
      <c r="O98" s="47"/>
      <c r="P98" s="47"/>
      <c r="Q98" s="47"/>
      <c r="R98" s="47"/>
    </row>
    <row r="99" spans="1:18" x14ac:dyDescent="0.25">
      <c r="A99" s="48"/>
      <c r="B99" s="42"/>
      <c r="C99" s="43" t="e">
        <f>VLOOKUP(B99,專案說明!$B$2:$C$30,2,FALSE)</f>
        <v>#N/A</v>
      </c>
      <c r="D99" s="42"/>
      <c r="E99" s="113" t="e">
        <f>VLOOKUP($D99,科目說明!$A$1:$B$48,2,FALSE)</f>
        <v>#N/A</v>
      </c>
      <c r="F99" s="45">
        <f t="shared" si="2"/>
        <v>0</v>
      </c>
      <c r="G99" s="46"/>
      <c r="H99" s="46"/>
      <c r="I99" s="46"/>
      <c r="J99" s="47"/>
      <c r="K99" s="47"/>
      <c r="L99" s="47"/>
      <c r="M99" s="47"/>
      <c r="N99" s="47"/>
      <c r="O99" s="47"/>
      <c r="P99" s="47"/>
      <c r="Q99" s="47"/>
      <c r="R99" s="47"/>
    </row>
    <row r="100" spans="1:18" x14ac:dyDescent="0.25">
      <c r="A100" s="48"/>
      <c r="B100" s="42"/>
      <c r="C100" s="43" t="e">
        <f>VLOOKUP(B100,專案說明!$B$2:$C$30,2,FALSE)</f>
        <v>#N/A</v>
      </c>
      <c r="D100" s="42"/>
      <c r="E100" s="113" t="e">
        <f>VLOOKUP($D100,科目說明!$A$1:$B$48,2,FALSE)</f>
        <v>#N/A</v>
      </c>
      <c r="F100" s="45">
        <f t="shared" si="2"/>
        <v>0</v>
      </c>
      <c r="G100" s="46"/>
      <c r="H100" s="46"/>
      <c r="I100" s="46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x14ac:dyDescent="0.25">
      <c r="A101" s="48"/>
      <c r="B101" s="42"/>
      <c r="C101" s="43" t="e">
        <f>VLOOKUP(B101,專案說明!$B$2:$C$30,2,FALSE)</f>
        <v>#N/A</v>
      </c>
      <c r="D101" s="42"/>
      <c r="E101" s="113" t="e">
        <f>VLOOKUP($D101,科目說明!$A$1:$B$48,2,FALSE)</f>
        <v>#N/A</v>
      </c>
      <c r="F101" s="45">
        <f t="shared" si="2"/>
        <v>0</v>
      </c>
      <c r="G101" s="46"/>
      <c r="H101" s="46"/>
      <c r="I101" s="46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x14ac:dyDescent="0.25">
      <c r="A102" s="48"/>
      <c r="B102" s="42"/>
      <c r="C102" s="43" t="e">
        <f>VLOOKUP(B102,專案說明!$B$2:$C$30,2,FALSE)</f>
        <v>#N/A</v>
      </c>
      <c r="D102" s="42"/>
      <c r="E102" s="113" t="e">
        <f>VLOOKUP($D102,科目說明!$A$1:$B$48,2,FALSE)</f>
        <v>#N/A</v>
      </c>
      <c r="F102" s="45">
        <f t="shared" si="2"/>
        <v>0</v>
      </c>
      <c r="G102" s="46"/>
      <c r="H102" s="46"/>
      <c r="I102" s="46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x14ac:dyDescent="0.25">
      <c r="A103" s="48"/>
      <c r="B103" s="42"/>
      <c r="C103" s="43" t="e">
        <f>VLOOKUP(B103,專案說明!$B$2:$C$30,2,FALSE)</f>
        <v>#N/A</v>
      </c>
      <c r="D103" s="42"/>
      <c r="E103" s="113" t="e">
        <f>VLOOKUP($D103,科目說明!$A$1:$B$48,2,FALSE)</f>
        <v>#N/A</v>
      </c>
      <c r="F103" s="45">
        <f t="shared" si="2"/>
        <v>0</v>
      </c>
      <c r="G103" s="46"/>
      <c r="H103" s="46"/>
      <c r="I103" s="46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x14ac:dyDescent="0.25">
      <c r="A104" s="48"/>
      <c r="B104" s="42"/>
      <c r="C104" s="43" t="e">
        <f>VLOOKUP(B104,專案說明!$B$2:$C$30,2,FALSE)</f>
        <v>#N/A</v>
      </c>
      <c r="D104" s="42"/>
      <c r="E104" s="113" t="e">
        <f>VLOOKUP($D104,科目說明!$A$1:$B$48,2,FALSE)</f>
        <v>#N/A</v>
      </c>
      <c r="F104" s="45">
        <f t="shared" si="2"/>
        <v>0</v>
      </c>
      <c r="G104" s="46"/>
      <c r="H104" s="46"/>
      <c r="I104" s="46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x14ac:dyDescent="0.25">
      <c r="A105" s="48"/>
      <c r="B105" s="42"/>
      <c r="C105" s="43" t="e">
        <f>VLOOKUP(B105,專案說明!$B$2:$C$30,2,FALSE)</f>
        <v>#N/A</v>
      </c>
      <c r="D105" s="42"/>
      <c r="E105" s="113" t="e">
        <f>VLOOKUP($D105,科目說明!$A$1:$B$48,2,FALSE)</f>
        <v>#N/A</v>
      </c>
      <c r="F105" s="45">
        <f t="shared" si="2"/>
        <v>0</v>
      </c>
      <c r="G105" s="46"/>
      <c r="H105" s="46"/>
      <c r="I105" s="46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x14ac:dyDescent="0.25">
      <c r="A106" s="48"/>
      <c r="B106" s="42"/>
      <c r="C106" s="43" t="e">
        <f>VLOOKUP(B106,專案說明!$B$2:$C$30,2,FALSE)</f>
        <v>#N/A</v>
      </c>
      <c r="D106" s="42"/>
      <c r="E106" s="113" t="e">
        <f>VLOOKUP($D106,科目說明!$A$1:$B$48,2,FALSE)</f>
        <v>#N/A</v>
      </c>
      <c r="F106" s="45">
        <f t="shared" si="2"/>
        <v>0</v>
      </c>
      <c r="G106" s="46"/>
      <c r="H106" s="46"/>
      <c r="I106" s="46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x14ac:dyDescent="0.25">
      <c r="A107" s="48"/>
      <c r="B107" s="42"/>
      <c r="C107" s="43" t="e">
        <f>VLOOKUP(B107,專案說明!$B$2:$C$30,2,FALSE)</f>
        <v>#N/A</v>
      </c>
      <c r="D107" s="42"/>
      <c r="E107" s="113" t="e">
        <f>VLOOKUP($D107,科目說明!$A$1:$B$48,2,FALSE)</f>
        <v>#N/A</v>
      </c>
      <c r="F107" s="45">
        <f t="shared" si="2"/>
        <v>0</v>
      </c>
      <c r="G107" s="46"/>
      <c r="H107" s="46"/>
      <c r="I107" s="46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x14ac:dyDescent="0.25">
      <c r="A108" s="48"/>
      <c r="B108" s="42"/>
      <c r="C108" s="43" t="e">
        <f>VLOOKUP(B108,專案說明!$B$2:$C$30,2,FALSE)</f>
        <v>#N/A</v>
      </c>
      <c r="D108" s="42"/>
      <c r="E108" s="113" t="e">
        <f>VLOOKUP($D108,科目說明!$A$1:$B$48,2,FALSE)</f>
        <v>#N/A</v>
      </c>
      <c r="F108" s="45">
        <f t="shared" si="2"/>
        <v>0</v>
      </c>
      <c r="G108" s="46"/>
      <c r="H108" s="46"/>
      <c r="I108" s="46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x14ac:dyDescent="0.25">
      <c r="A109" s="48"/>
      <c r="B109" s="42"/>
      <c r="C109" s="43" t="e">
        <f>VLOOKUP(B109,專案說明!$B$2:$C$30,2,FALSE)</f>
        <v>#N/A</v>
      </c>
      <c r="D109" s="42"/>
      <c r="E109" s="113" t="e">
        <f>VLOOKUP($D109,科目說明!$A$1:$B$48,2,FALSE)</f>
        <v>#N/A</v>
      </c>
      <c r="F109" s="45">
        <f t="shared" si="2"/>
        <v>0</v>
      </c>
      <c r="G109" s="46"/>
      <c r="H109" s="46"/>
      <c r="I109" s="46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x14ac:dyDescent="0.25">
      <c r="A110" s="48"/>
      <c r="B110" s="42"/>
      <c r="C110" s="43" t="e">
        <f>VLOOKUP(B110,專案說明!$B$2:$C$30,2,FALSE)</f>
        <v>#N/A</v>
      </c>
      <c r="D110" s="42"/>
      <c r="E110" s="113" t="e">
        <f>VLOOKUP($D110,科目說明!$A$1:$B$48,2,FALSE)</f>
        <v>#N/A</v>
      </c>
      <c r="F110" s="45">
        <f t="shared" si="2"/>
        <v>0</v>
      </c>
      <c r="G110" s="46"/>
      <c r="H110" s="46"/>
      <c r="I110" s="46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x14ac:dyDescent="0.25">
      <c r="A111" s="48"/>
      <c r="B111" s="42"/>
      <c r="C111" s="43" t="e">
        <f>VLOOKUP(B111,專案說明!$B$2:$C$30,2,FALSE)</f>
        <v>#N/A</v>
      </c>
      <c r="D111" s="42"/>
      <c r="E111" s="113" t="e">
        <f>VLOOKUP($D111,科目說明!$A$1:$B$48,2,FALSE)</f>
        <v>#N/A</v>
      </c>
      <c r="F111" s="45">
        <f t="shared" si="2"/>
        <v>0</v>
      </c>
      <c r="G111" s="46"/>
      <c r="H111" s="46"/>
      <c r="I111" s="46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x14ac:dyDescent="0.25">
      <c r="A112" s="48"/>
      <c r="B112" s="42"/>
      <c r="C112" s="43" t="e">
        <f>VLOOKUP(B112,專案說明!$B$2:$C$30,2,FALSE)</f>
        <v>#N/A</v>
      </c>
      <c r="D112" s="42"/>
      <c r="E112" s="113" t="e">
        <f>VLOOKUP($D112,科目說明!$A$1:$B$48,2,FALSE)</f>
        <v>#N/A</v>
      </c>
      <c r="F112" s="45">
        <f t="shared" si="2"/>
        <v>0</v>
      </c>
      <c r="G112" s="46"/>
      <c r="H112" s="46"/>
      <c r="I112" s="46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x14ac:dyDescent="0.25">
      <c r="A113" s="48"/>
      <c r="B113" s="42"/>
      <c r="C113" s="43" t="e">
        <f>VLOOKUP(B113,專案說明!$B$2:$C$30,2,FALSE)</f>
        <v>#N/A</v>
      </c>
      <c r="D113" s="42"/>
      <c r="E113" s="113" t="e">
        <f>VLOOKUP($D113,科目說明!$A$1:$B$48,2,FALSE)</f>
        <v>#N/A</v>
      </c>
      <c r="F113" s="45">
        <f t="shared" si="2"/>
        <v>0</v>
      </c>
      <c r="G113" s="46"/>
      <c r="H113" s="46"/>
      <c r="I113" s="46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x14ac:dyDescent="0.25">
      <c r="A114" s="48"/>
      <c r="B114" s="42"/>
      <c r="C114" s="43" t="e">
        <f>VLOOKUP(B114,專案說明!$B$2:$C$30,2,FALSE)</f>
        <v>#N/A</v>
      </c>
      <c r="D114" s="42"/>
      <c r="E114" s="113" t="e">
        <f>VLOOKUP($D114,科目說明!$A$1:$B$48,2,FALSE)</f>
        <v>#N/A</v>
      </c>
      <c r="F114" s="45">
        <f t="shared" si="2"/>
        <v>0</v>
      </c>
      <c r="G114" s="46"/>
      <c r="H114" s="46"/>
      <c r="I114" s="46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x14ac:dyDescent="0.25">
      <c r="A115" s="48"/>
      <c r="B115" s="42"/>
      <c r="C115" s="43" t="e">
        <f>VLOOKUP(B115,專案說明!$B$2:$C$30,2,FALSE)</f>
        <v>#N/A</v>
      </c>
      <c r="D115" s="42"/>
      <c r="E115" s="113" t="e">
        <f>VLOOKUP($D115,科目說明!$A$1:$B$48,2,FALSE)</f>
        <v>#N/A</v>
      </c>
      <c r="F115" s="45">
        <f t="shared" si="2"/>
        <v>0</v>
      </c>
      <c r="G115" s="46"/>
      <c r="H115" s="46"/>
      <c r="I115" s="46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x14ac:dyDescent="0.25">
      <c r="A116" s="48"/>
      <c r="B116" s="42"/>
      <c r="C116" s="43" t="e">
        <f>VLOOKUP(B116,專案說明!$B$2:$C$30,2,FALSE)</f>
        <v>#N/A</v>
      </c>
      <c r="D116" s="42"/>
      <c r="E116" s="113" t="e">
        <f>VLOOKUP($D116,科目說明!$A$1:$B$48,2,FALSE)</f>
        <v>#N/A</v>
      </c>
      <c r="F116" s="45">
        <f t="shared" si="2"/>
        <v>0</v>
      </c>
      <c r="G116" s="46"/>
      <c r="H116" s="46"/>
      <c r="I116" s="46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x14ac:dyDescent="0.25">
      <c r="A117" s="48"/>
      <c r="B117" s="42"/>
      <c r="C117" s="43" t="e">
        <f>VLOOKUP(B117,專案說明!$B$2:$C$30,2,FALSE)</f>
        <v>#N/A</v>
      </c>
      <c r="D117" s="42"/>
      <c r="E117" s="113" t="e">
        <f>VLOOKUP($D117,科目說明!$A$1:$B$48,2,FALSE)</f>
        <v>#N/A</v>
      </c>
      <c r="F117" s="45">
        <f t="shared" si="2"/>
        <v>0</v>
      </c>
      <c r="G117" s="46"/>
      <c r="H117" s="46"/>
      <c r="I117" s="46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x14ac:dyDescent="0.25">
      <c r="A118" s="48"/>
      <c r="B118" s="42"/>
      <c r="C118" s="43" t="e">
        <f>VLOOKUP(B118,專案說明!$B$2:$C$30,2,FALSE)</f>
        <v>#N/A</v>
      </c>
      <c r="D118" s="42"/>
      <c r="E118" s="113" t="e">
        <f>VLOOKUP($D118,科目說明!$A$1:$B$48,2,FALSE)</f>
        <v>#N/A</v>
      </c>
      <c r="F118" s="45">
        <f t="shared" si="2"/>
        <v>0</v>
      </c>
      <c r="G118" s="46"/>
      <c r="H118" s="46"/>
      <c r="I118" s="46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x14ac:dyDescent="0.25">
      <c r="A119" s="48"/>
      <c r="B119" s="42"/>
      <c r="C119" s="43" t="e">
        <f>VLOOKUP(B119,專案說明!$B$2:$C$30,2,FALSE)</f>
        <v>#N/A</v>
      </c>
      <c r="D119" s="42"/>
      <c r="E119" s="113" t="e">
        <f>VLOOKUP($D119,科目說明!$A$1:$B$48,2,FALSE)</f>
        <v>#N/A</v>
      </c>
      <c r="F119" s="45">
        <f t="shared" si="2"/>
        <v>0</v>
      </c>
      <c r="G119" s="46"/>
      <c r="H119" s="46"/>
      <c r="I119" s="46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x14ac:dyDescent="0.25">
      <c r="A120" s="48"/>
      <c r="B120" s="42"/>
      <c r="C120" s="43" t="e">
        <f>VLOOKUP(B120,專案說明!$B$2:$C$30,2,FALSE)</f>
        <v>#N/A</v>
      </c>
      <c r="D120" s="42"/>
      <c r="E120" s="113" t="e">
        <f>VLOOKUP($D120,科目說明!$A$1:$B$48,2,FALSE)</f>
        <v>#N/A</v>
      </c>
      <c r="F120" s="45">
        <f t="shared" si="2"/>
        <v>0</v>
      </c>
      <c r="G120" s="46"/>
      <c r="H120" s="46"/>
      <c r="I120" s="46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x14ac:dyDescent="0.25">
      <c r="A121" s="48"/>
      <c r="B121" s="42"/>
      <c r="C121" s="43" t="e">
        <f>VLOOKUP(B121,專案說明!$B$2:$C$30,2,FALSE)</f>
        <v>#N/A</v>
      </c>
      <c r="D121" s="42"/>
      <c r="E121" s="113" t="e">
        <f>VLOOKUP($D121,科目說明!$A$1:$B$48,2,FALSE)</f>
        <v>#N/A</v>
      </c>
      <c r="F121" s="45">
        <f t="shared" si="2"/>
        <v>0</v>
      </c>
      <c r="G121" s="46"/>
      <c r="H121" s="46"/>
      <c r="I121" s="46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x14ac:dyDescent="0.25">
      <c r="A122" s="48"/>
      <c r="B122" s="42"/>
      <c r="C122" s="43" t="e">
        <f>VLOOKUP(B122,專案說明!$B$2:$C$30,2,FALSE)</f>
        <v>#N/A</v>
      </c>
      <c r="D122" s="42"/>
      <c r="E122" s="113" t="e">
        <f>VLOOKUP($D122,科目說明!$A$1:$B$48,2,FALSE)</f>
        <v>#N/A</v>
      </c>
      <c r="F122" s="45">
        <f t="shared" si="2"/>
        <v>0</v>
      </c>
      <c r="G122" s="46"/>
      <c r="H122" s="46"/>
      <c r="I122" s="46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x14ac:dyDescent="0.25">
      <c r="A123" s="48"/>
      <c r="B123" s="42"/>
      <c r="C123" s="43" t="e">
        <f>VLOOKUP(B123,專案說明!$B$2:$C$30,2,FALSE)</f>
        <v>#N/A</v>
      </c>
      <c r="D123" s="42"/>
      <c r="E123" s="113" t="e">
        <f>VLOOKUP($D123,科目說明!$A$1:$B$48,2,FALSE)</f>
        <v>#N/A</v>
      </c>
      <c r="F123" s="45">
        <f t="shared" si="2"/>
        <v>0</v>
      </c>
      <c r="G123" s="46"/>
      <c r="H123" s="46"/>
      <c r="I123" s="46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x14ac:dyDescent="0.25">
      <c r="A124" s="48"/>
      <c r="B124" s="42"/>
      <c r="C124" s="43" t="e">
        <f>VLOOKUP(B124,專案說明!$B$2:$C$30,2,FALSE)</f>
        <v>#N/A</v>
      </c>
      <c r="D124" s="42"/>
      <c r="E124" s="113" t="e">
        <f>VLOOKUP($D124,科目說明!$A$1:$B$48,2,FALSE)</f>
        <v>#N/A</v>
      </c>
      <c r="F124" s="45">
        <f t="shared" si="2"/>
        <v>0</v>
      </c>
      <c r="G124" s="46"/>
      <c r="H124" s="46"/>
      <c r="I124" s="46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x14ac:dyDescent="0.25">
      <c r="A125" s="48"/>
      <c r="B125" s="42"/>
      <c r="C125" s="43" t="e">
        <f>VLOOKUP(B125,專案說明!$B$2:$C$30,2,FALSE)</f>
        <v>#N/A</v>
      </c>
      <c r="D125" s="42"/>
      <c r="E125" s="113" t="e">
        <f>VLOOKUP($D125,科目說明!$A$1:$B$48,2,FALSE)</f>
        <v>#N/A</v>
      </c>
      <c r="F125" s="45">
        <f t="shared" si="2"/>
        <v>0</v>
      </c>
      <c r="G125" s="46"/>
      <c r="H125" s="46"/>
      <c r="I125" s="46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x14ac:dyDescent="0.25">
      <c r="A126" s="48"/>
      <c r="B126" s="42"/>
      <c r="C126" s="43" t="e">
        <f>VLOOKUP(B126,專案說明!$B$2:$C$30,2,FALSE)</f>
        <v>#N/A</v>
      </c>
      <c r="D126" s="42"/>
      <c r="E126" s="113" t="e">
        <f>VLOOKUP($D126,科目說明!$A$1:$B$48,2,FALSE)</f>
        <v>#N/A</v>
      </c>
      <c r="F126" s="45">
        <f t="shared" si="2"/>
        <v>0</v>
      </c>
      <c r="G126" s="46"/>
      <c r="H126" s="46"/>
      <c r="I126" s="46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x14ac:dyDescent="0.25">
      <c r="A127" s="48"/>
      <c r="B127" s="42"/>
      <c r="C127" s="43" t="e">
        <f>VLOOKUP(B127,專案說明!$B$2:$C$30,2,FALSE)</f>
        <v>#N/A</v>
      </c>
      <c r="D127" s="42"/>
      <c r="E127" s="113" t="e">
        <f>VLOOKUP($D127,科目說明!$A$1:$B$48,2,FALSE)</f>
        <v>#N/A</v>
      </c>
      <c r="F127" s="45">
        <f t="shared" si="2"/>
        <v>0</v>
      </c>
      <c r="G127" s="46"/>
      <c r="H127" s="46"/>
      <c r="I127" s="46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x14ac:dyDescent="0.25">
      <c r="A128" s="48"/>
      <c r="B128" s="42"/>
      <c r="C128" s="43" t="e">
        <f>VLOOKUP(B128,專案說明!$B$2:$C$30,2,FALSE)</f>
        <v>#N/A</v>
      </c>
      <c r="D128" s="42"/>
      <c r="E128" s="113" t="e">
        <f>VLOOKUP($D128,科目說明!$A$1:$B$48,2,FALSE)</f>
        <v>#N/A</v>
      </c>
      <c r="F128" s="45">
        <f t="shared" si="2"/>
        <v>0</v>
      </c>
      <c r="G128" s="46"/>
      <c r="H128" s="46"/>
      <c r="I128" s="46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x14ac:dyDescent="0.25">
      <c r="A129" s="48"/>
      <c r="B129" s="42"/>
      <c r="C129" s="43" t="e">
        <f>VLOOKUP(B129,專案說明!$B$2:$C$30,2,FALSE)</f>
        <v>#N/A</v>
      </c>
      <c r="D129" s="42"/>
      <c r="E129" s="113" t="e">
        <f>VLOOKUP($D129,科目說明!$A$1:$B$48,2,FALSE)</f>
        <v>#N/A</v>
      </c>
      <c r="F129" s="45">
        <f t="shared" si="2"/>
        <v>0</v>
      </c>
      <c r="G129" s="46"/>
      <c r="H129" s="46"/>
      <c r="I129" s="46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x14ac:dyDescent="0.25">
      <c r="A130" s="48"/>
      <c r="B130" s="42"/>
      <c r="C130" s="43" t="e">
        <f>VLOOKUP(B130,專案說明!$B$2:$C$30,2,FALSE)</f>
        <v>#N/A</v>
      </c>
      <c r="D130" s="42"/>
      <c r="E130" s="113" t="e">
        <f>VLOOKUP($D130,科目說明!$A$1:$B$48,2,FALSE)</f>
        <v>#N/A</v>
      </c>
      <c r="F130" s="45">
        <f t="shared" ref="F130:F193" si="3">SUM(G130:R130)</f>
        <v>0</v>
      </c>
      <c r="G130" s="46"/>
      <c r="H130" s="46"/>
      <c r="I130" s="46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x14ac:dyDescent="0.25">
      <c r="A131" s="48"/>
      <c r="B131" s="42"/>
      <c r="C131" s="43" t="e">
        <f>VLOOKUP(B131,專案說明!$B$2:$C$30,2,FALSE)</f>
        <v>#N/A</v>
      </c>
      <c r="D131" s="42"/>
      <c r="E131" s="113" t="e">
        <f>VLOOKUP($D131,科目說明!$A$1:$B$48,2,FALSE)</f>
        <v>#N/A</v>
      </c>
      <c r="F131" s="45">
        <f t="shared" si="3"/>
        <v>0</v>
      </c>
      <c r="G131" s="46"/>
      <c r="H131" s="46"/>
      <c r="I131" s="46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x14ac:dyDescent="0.25">
      <c r="A132" s="48"/>
      <c r="B132" s="42"/>
      <c r="C132" s="43" t="e">
        <f>VLOOKUP(B132,專案說明!$B$2:$C$30,2,FALSE)</f>
        <v>#N/A</v>
      </c>
      <c r="D132" s="42"/>
      <c r="E132" s="113" t="e">
        <f>VLOOKUP($D132,科目說明!$A$1:$B$48,2,FALSE)</f>
        <v>#N/A</v>
      </c>
      <c r="F132" s="45">
        <f t="shared" si="3"/>
        <v>0</v>
      </c>
      <c r="G132" s="46"/>
      <c r="H132" s="46"/>
      <c r="I132" s="46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x14ac:dyDescent="0.25">
      <c r="A133" s="48"/>
      <c r="B133" s="42"/>
      <c r="C133" s="43" t="e">
        <f>VLOOKUP(B133,專案說明!$B$2:$C$30,2,FALSE)</f>
        <v>#N/A</v>
      </c>
      <c r="D133" s="42"/>
      <c r="E133" s="113" t="e">
        <f>VLOOKUP($D133,科目說明!$A$1:$B$48,2,FALSE)</f>
        <v>#N/A</v>
      </c>
      <c r="F133" s="45">
        <f t="shared" si="3"/>
        <v>0</v>
      </c>
      <c r="G133" s="46"/>
      <c r="H133" s="46"/>
      <c r="I133" s="46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x14ac:dyDescent="0.25">
      <c r="A134" s="48"/>
      <c r="B134" s="42"/>
      <c r="C134" s="43" t="e">
        <f>VLOOKUP(B134,專案說明!$B$2:$C$30,2,FALSE)</f>
        <v>#N/A</v>
      </c>
      <c r="D134" s="42"/>
      <c r="E134" s="113" t="e">
        <f>VLOOKUP($D134,科目說明!$A$1:$B$48,2,FALSE)</f>
        <v>#N/A</v>
      </c>
      <c r="F134" s="45">
        <f t="shared" si="3"/>
        <v>0</v>
      </c>
      <c r="G134" s="46"/>
      <c r="H134" s="46"/>
      <c r="I134" s="46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x14ac:dyDescent="0.25">
      <c r="A135" s="48"/>
      <c r="B135" s="42"/>
      <c r="C135" s="43" t="e">
        <f>VLOOKUP(B135,專案說明!$B$2:$C$30,2,FALSE)</f>
        <v>#N/A</v>
      </c>
      <c r="D135" s="42"/>
      <c r="E135" s="113" t="e">
        <f>VLOOKUP($D135,科目說明!$A$1:$B$48,2,FALSE)</f>
        <v>#N/A</v>
      </c>
      <c r="F135" s="45">
        <f t="shared" si="3"/>
        <v>0</v>
      </c>
      <c r="G135" s="46"/>
      <c r="H135" s="46"/>
      <c r="I135" s="46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x14ac:dyDescent="0.25">
      <c r="A136" s="48"/>
      <c r="B136" s="42"/>
      <c r="C136" s="43" t="e">
        <f>VLOOKUP(B136,專案說明!$B$2:$C$30,2,FALSE)</f>
        <v>#N/A</v>
      </c>
      <c r="D136" s="42"/>
      <c r="E136" s="113" t="e">
        <f>VLOOKUP($D136,科目說明!$A$1:$B$48,2,FALSE)</f>
        <v>#N/A</v>
      </c>
      <c r="F136" s="45">
        <f t="shared" si="3"/>
        <v>0</v>
      </c>
      <c r="G136" s="46"/>
      <c r="H136" s="46"/>
      <c r="I136" s="46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x14ac:dyDescent="0.25">
      <c r="A137" s="48"/>
      <c r="B137" s="42"/>
      <c r="C137" s="43" t="e">
        <f>VLOOKUP(B137,專案說明!$B$2:$C$30,2,FALSE)</f>
        <v>#N/A</v>
      </c>
      <c r="D137" s="42"/>
      <c r="E137" s="113" t="e">
        <f>VLOOKUP($D137,科目說明!$A$1:$B$48,2,FALSE)</f>
        <v>#N/A</v>
      </c>
      <c r="F137" s="45">
        <f t="shared" si="3"/>
        <v>0</v>
      </c>
      <c r="G137" s="46"/>
      <c r="H137" s="46"/>
      <c r="I137" s="46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x14ac:dyDescent="0.25">
      <c r="A138" s="48"/>
      <c r="B138" s="42"/>
      <c r="C138" s="43" t="e">
        <f>VLOOKUP(B138,專案說明!$B$2:$C$30,2,FALSE)</f>
        <v>#N/A</v>
      </c>
      <c r="D138" s="42"/>
      <c r="E138" s="113" t="e">
        <f>VLOOKUP($D138,科目說明!$A$1:$B$48,2,FALSE)</f>
        <v>#N/A</v>
      </c>
      <c r="F138" s="45">
        <f t="shared" si="3"/>
        <v>0</v>
      </c>
      <c r="G138" s="46"/>
      <c r="H138" s="46"/>
      <c r="I138" s="46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x14ac:dyDescent="0.25">
      <c r="A139" s="48"/>
      <c r="B139" s="42"/>
      <c r="C139" s="43" t="e">
        <f>VLOOKUP(B139,專案說明!$B$2:$C$30,2,FALSE)</f>
        <v>#N/A</v>
      </c>
      <c r="D139" s="42"/>
      <c r="E139" s="113" t="e">
        <f>VLOOKUP($D139,科目說明!$A$1:$B$48,2,FALSE)</f>
        <v>#N/A</v>
      </c>
      <c r="F139" s="45">
        <f t="shared" si="3"/>
        <v>0</v>
      </c>
      <c r="G139" s="46"/>
      <c r="H139" s="46"/>
      <c r="I139" s="46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x14ac:dyDescent="0.25">
      <c r="A140" s="48"/>
      <c r="B140" s="42"/>
      <c r="C140" s="43" t="e">
        <f>VLOOKUP(B140,專案說明!$B$2:$C$30,2,FALSE)</f>
        <v>#N/A</v>
      </c>
      <c r="D140" s="42"/>
      <c r="E140" s="113" t="e">
        <f>VLOOKUP($D140,科目說明!$A$1:$B$48,2,FALSE)</f>
        <v>#N/A</v>
      </c>
      <c r="F140" s="45">
        <f t="shared" si="3"/>
        <v>0</v>
      </c>
      <c r="G140" s="46"/>
      <c r="H140" s="46"/>
      <c r="I140" s="46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x14ac:dyDescent="0.25">
      <c r="A141" s="48"/>
      <c r="B141" s="42"/>
      <c r="C141" s="43" t="e">
        <f>VLOOKUP(B141,專案說明!$B$2:$C$30,2,FALSE)</f>
        <v>#N/A</v>
      </c>
      <c r="D141" s="42"/>
      <c r="E141" s="113" t="e">
        <f>VLOOKUP($D141,科目說明!$A$1:$B$48,2,FALSE)</f>
        <v>#N/A</v>
      </c>
      <c r="F141" s="45">
        <f t="shared" si="3"/>
        <v>0</v>
      </c>
      <c r="G141" s="46"/>
      <c r="H141" s="46"/>
      <c r="I141" s="46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x14ac:dyDescent="0.25">
      <c r="A142" s="48"/>
      <c r="B142" s="42"/>
      <c r="C142" s="43" t="e">
        <f>VLOOKUP(B142,專案說明!$B$2:$C$30,2,FALSE)</f>
        <v>#N/A</v>
      </c>
      <c r="D142" s="42"/>
      <c r="E142" s="113" t="e">
        <f>VLOOKUP($D142,科目說明!$A$1:$B$48,2,FALSE)</f>
        <v>#N/A</v>
      </c>
      <c r="F142" s="45">
        <f t="shared" si="3"/>
        <v>0</v>
      </c>
      <c r="G142" s="46"/>
      <c r="H142" s="46"/>
      <c r="I142" s="46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x14ac:dyDescent="0.25">
      <c r="A143" s="48"/>
      <c r="B143" s="42"/>
      <c r="C143" s="43" t="e">
        <f>VLOOKUP(B143,專案說明!$B$2:$C$30,2,FALSE)</f>
        <v>#N/A</v>
      </c>
      <c r="D143" s="42"/>
      <c r="E143" s="113" t="e">
        <f>VLOOKUP($D143,科目說明!$A$1:$B$48,2,FALSE)</f>
        <v>#N/A</v>
      </c>
      <c r="F143" s="45">
        <f t="shared" si="3"/>
        <v>0</v>
      </c>
      <c r="G143" s="46"/>
      <c r="H143" s="46"/>
      <c r="I143" s="46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x14ac:dyDescent="0.25">
      <c r="A144" s="48"/>
      <c r="B144" s="42"/>
      <c r="C144" s="43" t="e">
        <f>VLOOKUP(B144,專案說明!$B$2:$C$30,2,FALSE)</f>
        <v>#N/A</v>
      </c>
      <c r="D144" s="42"/>
      <c r="E144" s="113" t="e">
        <f>VLOOKUP($D144,科目說明!$A$1:$B$48,2,FALSE)</f>
        <v>#N/A</v>
      </c>
      <c r="F144" s="45">
        <f t="shared" si="3"/>
        <v>0</v>
      </c>
      <c r="G144" s="46"/>
      <c r="H144" s="46"/>
      <c r="I144" s="46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x14ac:dyDescent="0.25">
      <c r="A145" s="48"/>
      <c r="B145" s="42"/>
      <c r="C145" s="43" t="e">
        <f>VLOOKUP(B145,專案說明!$B$2:$C$30,2,FALSE)</f>
        <v>#N/A</v>
      </c>
      <c r="D145" s="42"/>
      <c r="E145" s="113" t="e">
        <f>VLOOKUP($D145,科目說明!$A$1:$B$48,2,FALSE)</f>
        <v>#N/A</v>
      </c>
      <c r="F145" s="45">
        <f t="shared" si="3"/>
        <v>0</v>
      </c>
      <c r="G145" s="46"/>
      <c r="H145" s="46"/>
      <c r="I145" s="46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x14ac:dyDescent="0.25">
      <c r="A146" s="48"/>
      <c r="B146" s="42"/>
      <c r="C146" s="43" t="e">
        <f>VLOOKUP(B146,專案說明!$B$2:$C$30,2,FALSE)</f>
        <v>#N/A</v>
      </c>
      <c r="D146" s="42"/>
      <c r="E146" s="113" t="e">
        <f>VLOOKUP($D146,科目說明!$A$1:$B$48,2,FALSE)</f>
        <v>#N/A</v>
      </c>
      <c r="F146" s="45">
        <f t="shared" si="3"/>
        <v>0</v>
      </c>
      <c r="G146" s="46"/>
      <c r="H146" s="46"/>
      <c r="I146" s="46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x14ac:dyDescent="0.25">
      <c r="A147" s="48"/>
      <c r="B147" s="42"/>
      <c r="C147" s="43" t="e">
        <f>VLOOKUP(B147,專案說明!$B$2:$C$30,2,FALSE)</f>
        <v>#N/A</v>
      </c>
      <c r="D147" s="42"/>
      <c r="E147" s="113" t="e">
        <f>VLOOKUP($D147,科目說明!$A$1:$B$48,2,FALSE)</f>
        <v>#N/A</v>
      </c>
      <c r="F147" s="45">
        <f t="shared" si="3"/>
        <v>0</v>
      </c>
      <c r="G147" s="46"/>
      <c r="H147" s="46"/>
      <c r="I147" s="46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x14ac:dyDescent="0.25">
      <c r="A148" s="48"/>
      <c r="B148" s="42"/>
      <c r="C148" s="43" t="e">
        <f>VLOOKUP(B148,專案說明!$B$2:$C$30,2,FALSE)</f>
        <v>#N/A</v>
      </c>
      <c r="D148" s="42"/>
      <c r="E148" s="113" t="e">
        <f>VLOOKUP($D148,科目說明!$A$1:$B$48,2,FALSE)</f>
        <v>#N/A</v>
      </c>
      <c r="F148" s="45">
        <f t="shared" si="3"/>
        <v>0</v>
      </c>
      <c r="G148" s="46"/>
      <c r="H148" s="46"/>
      <c r="I148" s="46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x14ac:dyDescent="0.25">
      <c r="A149" s="48"/>
      <c r="B149" s="42"/>
      <c r="C149" s="43" t="e">
        <f>VLOOKUP(B149,專案說明!$B$2:$C$30,2,FALSE)</f>
        <v>#N/A</v>
      </c>
      <c r="D149" s="42"/>
      <c r="E149" s="113" t="e">
        <f>VLOOKUP($D149,科目說明!$A$1:$B$48,2,FALSE)</f>
        <v>#N/A</v>
      </c>
      <c r="F149" s="45">
        <f t="shared" si="3"/>
        <v>0</v>
      </c>
      <c r="G149" s="46"/>
      <c r="H149" s="46"/>
      <c r="I149" s="46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x14ac:dyDescent="0.25">
      <c r="A150" s="48"/>
      <c r="B150" s="42"/>
      <c r="C150" s="43" t="e">
        <f>VLOOKUP(B150,專案說明!$B$2:$C$30,2,FALSE)</f>
        <v>#N/A</v>
      </c>
      <c r="D150" s="42"/>
      <c r="E150" s="113" t="e">
        <f>VLOOKUP($D150,科目說明!$A$1:$B$48,2,FALSE)</f>
        <v>#N/A</v>
      </c>
      <c r="F150" s="45">
        <f t="shared" si="3"/>
        <v>0</v>
      </c>
      <c r="G150" s="46"/>
      <c r="H150" s="46"/>
      <c r="I150" s="46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1:18" x14ac:dyDescent="0.25">
      <c r="A151" s="48"/>
      <c r="B151" s="42"/>
      <c r="C151" s="43" t="e">
        <f>VLOOKUP(B151,專案說明!$B$2:$C$30,2,FALSE)</f>
        <v>#N/A</v>
      </c>
      <c r="D151" s="42"/>
      <c r="E151" s="113" t="e">
        <f>VLOOKUP($D151,科目說明!$A$1:$B$48,2,FALSE)</f>
        <v>#N/A</v>
      </c>
      <c r="F151" s="45">
        <f t="shared" si="3"/>
        <v>0</v>
      </c>
      <c r="G151" s="46"/>
      <c r="H151" s="46"/>
      <c r="I151" s="46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x14ac:dyDescent="0.25">
      <c r="A152" s="48"/>
      <c r="B152" s="42"/>
      <c r="C152" s="43" t="e">
        <f>VLOOKUP(B152,專案說明!$B$2:$C$30,2,FALSE)</f>
        <v>#N/A</v>
      </c>
      <c r="D152" s="42"/>
      <c r="E152" s="113" t="e">
        <f>VLOOKUP($D152,科目說明!$A$1:$B$48,2,FALSE)</f>
        <v>#N/A</v>
      </c>
      <c r="F152" s="45">
        <f t="shared" si="3"/>
        <v>0</v>
      </c>
      <c r="G152" s="46"/>
      <c r="H152" s="46"/>
      <c r="I152" s="46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x14ac:dyDescent="0.25">
      <c r="A153" s="48"/>
      <c r="B153" s="42"/>
      <c r="C153" s="43" t="e">
        <f>VLOOKUP(B153,專案說明!$B$2:$C$30,2,FALSE)</f>
        <v>#N/A</v>
      </c>
      <c r="D153" s="42"/>
      <c r="E153" s="113" t="e">
        <f>VLOOKUP($D153,科目說明!$A$1:$B$48,2,FALSE)</f>
        <v>#N/A</v>
      </c>
      <c r="F153" s="45">
        <f t="shared" si="3"/>
        <v>0</v>
      </c>
      <c r="G153" s="46"/>
      <c r="H153" s="46"/>
      <c r="I153" s="46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1:18" x14ac:dyDescent="0.25">
      <c r="A154" s="48"/>
      <c r="B154" s="42"/>
      <c r="C154" s="43" t="e">
        <f>VLOOKUP(B154,專案說明!$B$2:$C$30,2,FALSE)</f>
        <v>#N/A</v>
      </c>
      <c r="D154" s="42"/>
      <c r="E154" s="113" t="e">
        <f>VLOOKUP($D154,科目說明!$A$1:$B$48,2,FALSE)</f>
        <v>#N/A</v>
      </c>
      <c r="F154" s="45">
        <f t="shared" si="3"/>
        <v>0</v>
      </c>
      <c r="G154" s="46"/>
      <c r="H154" s="46"/>
      <c r="I154" s="46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1:18" x14ac:dyDescent="0.25">
      <c r="A155" s="48"/>
      <c r="B155" s="42"/>
      <c r="C155" s="43" t="e">
        <f>VLOOKUP(B155,專案說明!$B$2:$C$30,2,FALSE)</f>
        <v>#N/A</v>
      </c>
      <c r="D155" s="42"/>
      <c r="E155" s="113" t="e">
        <f>VLOOKUP($D155,科目說明!$A$1:$B$48,2,FALSE)</f>
        <v>#N/A</v>
      </c>
      <c r="F155" s="45">
        <f t="shared" si="3"/>
        <v>0</v>
      </c>
      <c r="G155" s="46"/>
      <c r="H155" s="46"/>
      <c r="I155" s="46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x14ac:dyDescent="0.25">
      <c r="A156" s="48"/>
      <c r="B156" s="42"/>
      <c r="C156" s="43" t="e">
        <f>VLOOKUP(B156,專案說明!$B$2:$C$30,2,FALSE)</f>
        <v>#N/A</v>
      </c>
      <c r="D156" s="42"/>
      <c r="E156" s="113" t="e">
        <f>VLOOKUP($D156,科目說明!$A$1:$B$48,2,FALSE)</f>
        <v>#N/A</v>
      </c>
      <c r="F156" s="45">
        <f t="shared" si="3"/>
        <v>0</v>
      </c>
      <c r="G156" s="46"/>
      <c r="H156" s="46"/>
      <c r="I156" s="46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1:18" x14ac:dyDescent="0.25">
      <c r="A157" s="48"/>
      <c r="B157" s="42"/>
      <c r="C157" s="43" t="e">
        <f>VLOOKUP(B157,專案說明!$B$2:$C$30,2,FALSE)</f>
        <v>#N/A</v>
      </c>
      <c r="D157" s="42"/>
      <c r="E157" s="113" t="e">
        <f>VLOOKUP($D157,科目說明!$A$1:$B$48,2,FALSE)</f>
        <v>#N/A</v>
      </c>
      <c r="F157" s="45">
        <f t="shared" si="3"/>
        <v>0</v>
      </c>
      <c r="G157" s="46"/>
      <c r="H157" s="46"/>
      <c r="I157" s="46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1:18" x14ac:dyDescent="0.25">
      <c r="A158" s="48"/>
      <c r="B158" s="42"/>
      <c r="C158" s="43" t="e">
        <f>VLOOKUP(B158,專案說明!$B$2:$C$30,2,FALSE)</f>
        <v>#N/A</v>
      </c>
      <c r="D158" s="42"/>
      <c r="E158" s="113" t="e">
        <f>VLOOKUP($D158,科目說明!$A$1:$B$48,2,FALSE)</f>
        <v>#N/A</v>
      </c>
      <c r="F158" s="45">
        <f t="shared" si="3"/>
        <v>0</v>
      </c>
      <c r="G158" s="46"/>
      <c r="H158" s="46"/>
      <c r="I158" s="46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1:18" x14ac:dyDescent="0.25">
      <c r="A159" s="48"/>
      <c r="B159" s="42"/>
      <c r="C159" s="43" t="e">
        <f>VLOOKUP(B159,專案說明!$B$2:$C$30,2,FALSE)</f>
        <v>#N/A</v>
      </c>
      <c r="D159" s="42"/>
      <c r="E159" s="113" t="e">
        <f>VLOOKUP($D159,科目說明!$A$1:$B$48,2,FALSE)</f>
        <v>#N/A</v>
      </c>
      <c r="F159" s="45">
        <f t="shared" si="3"/>
        <v>0</v>
      </c>
      <c r="G159" s="46"/>
      <c r="H159" s="46"/>
      <c r="I159" s="46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 x14ac:dyDescent="0.25">
      <c r="A160" s="48"/>
      <c r="B160" s="42"/>
      <c r="C160" s="43" t="e">
        <f>VLOOKUP(B160,專案說明!$B$2:$C$30,2,FALSE)</f>
        <v>#N/A</v>
      </c>
      <c r="D160" s="42"/>
      <c r="E160" s="113" t="e">
        <f>VLOOKUP($D160,科目說明!$A$1:$B$48,2,FALSE)</f>
        <v>#N/A</v>
      </c>
      <c r="F160" s="45">
        <f t="shared" si="3"/>
        <v>0</v>
      </c>
      <c r="G160" s="46"/>
      <c r="H160" s="46"/>
      <c r="I160" s="46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1:18" x14ac:dyDescent="0.25">
      <c r="A161" s="48"/>
      <c r="B161" s="42"/>
      <c r="C161" s="43" t="e">
        <f>VLOOKUP(B161,專案說明!$B$2:$C$30,2,FALSE)</f>
        <v>#N/A</v>
      </c>
      <c r="D161" s="42"/>
      <c r="E161" s="113" t="e">
        <f>VLOOKUP($D161,科目說明!$A$1:$B$48,2,FALSE)</f>
        <v>#N/A</v>
      </c>
      <c r="F161" s="45">
        <f t="shared" si="3"/>
        <v>0</v>
      </c>
      <c r="G161" s="46"/>
      <c r="H161" s="46"/>
      <c r="I161" s="46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1:18" x14ac:dyDescent="0.25">
      <c r="A162" s="48"/>
      <c r="B162" s="42"/>
      <c r="C162" s="43" t="e">
        <f>VLOOKUP(B162,專案說明!$B$2:$C$30,2,FALSE)</f>
        <v>#N/A</v>
      </c>
      <c r="D162" s="42"/>
      <c r="E162" s="113" t="e">
        <f>VLOOKUP($D162,科目說明!$A$1:$B$48,2,FALSE)</f>
        <v>#N/A</v>
      </c>
      <c r="F162" s="45">
        <f t="shared" si="3"/>
        <v>0</v>
      </c>
      <c r="G162" s="46"/>
      <c r="H162" s="46"/>
      <c r="I162" s="46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8" x14ac:dyDescent="0.25">
      <c r="A163" s="48"/>
      <c r="B163" s="42"/>
      <c r="C163" s="43" t="e">
        <f>VLOOKUP(B163,專案說明!$B$2:$C$30,2,FALSE)</f>
        <v>#N/A</v>
      </c>
      <c r="D163" s="42"/>
      <c r="E163" s="113" t="e">
        <f>VLOOKUP($D163,科目說明!$A$1:$B$48,2,FALSE)</f>
        <v>#N/A</v>
      </c>
      <c r="F163" s="45">
        <f t="shared" si="3"/>
        <v>0</v>
      </c>
      <c r="G163" s="46"/>
      <c r="H163" s="46"/>
      <c r="I163" s="46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1:18" x14ac:dyDescent="0.25">
      <c r="A164" s="48"/>
      <c r="B164" s="42"/>
      <c r="C164" s="43" t="e">
        <f>VLOOKUP(B164,專案說明!$B$2:$C$30,2,FALSE)</f>
        <v>#N/A</v>
      </c>
      <c r="D164" s="42"/>
      <c r="E164" s="113" t="e">
        <f>VLOOKUP($D164,科目說明!$A$1:$B$48,2,FALSE)</f>
        <v>#N/A</v>
      </c>
      <c r="F164" s="45">
        <f t="shared" si="3"/>
        <v>0</v>
      </c>
      <c r="G164" s="46"/>
      <c r="H164" s="46"/>
      <c r="I164" s="46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1:18" x14ac:dyDescent="0.25">
      <c r="A165" s="48"/>
      <c r="B165" s="42"/>
      <c r="C165" s="43" t="e">
        <f>VLOOKUP(B165,專案說明!$B$2:$C$30,2,FALSE)</f>
        <v>#N/A</v>
      </c>
      <c r="D165" s="42"/>
      <c r="E165" s="113" t="e">
        <f>VLOOKUP($D165,科目說明!$A$1:$B$48,2,FALSE)</f>
        <v>#N/A</v>
      </c>
      <c r="F165" s="45">
        <f t="shared" si="3"/>
        <v>0</v>
      </c>
      <c r="G165" s="46"/>
      <c r="H165" s="46"/>
      <c r="I165" s="46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x14ac:dyDescent="0.25">
      <c r="A166" s="48"/>
      <c r="B166" s="42"/>
      <c r="C166" s="43" t="e">
        <f>VLOOKUP(B166,專案說明!$B$2:$C$30,2,FALSE)</f>
        <v>#N/A</v>
      </c>
      <c r="D166" s="42"/>
      <c r="E166" s="113" t="e">
        <f>VLOOKUP($D166,科目說明!$A$1:$B$48,2,FALSE)</f>
        <v>#N/A</v>
      </c>
      <c r="F166" s="45">
        <f t="shared" si="3"/>
        <v>0</v>
      </c>
      <c r="G166" s="46"/>
      <c r="H166" s="46"/>
      <c r="I166" s="46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1:18" x14ac:dyDescent="0.25">
      <c r="A167" s="48"/>
      <c r="B167" s="42"/>
      <c r="C167" s="43" t="e">
        <f>VLOOKUP(B167,專案說明!$B$2:$C$30,2,FALSE)</f>
        <v>#N/A</v>
      </c>
      <c r="D167" s="42"/>
      <c r="E167" s="113" t="e">
        <f>VLOOKUP($D167,科目說明!$A$1:$B$48,2,FALSE)</f>
        <v>#N/A</v>
      </c>
      <c r="F167" s="45">
        <f t="shared" si="3"/>
        <v>0</v>
      </c>
      <c r="G167" s="46"/>
      <c r="H167" s="46"/>
      <c r="I167" s="46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x14ac:dyDescent="0.25">
      <c r="A168" s="48"/>
      <c r="B168" s="42"/>
      <c r="C168" s="43" t="e">
        <f>VLOOKUP(B168,專案說明!$B$2:$C$30,2,FALSE)</f>
        <v>#N/A</v>
      </c>
      <c r="D168" s="42"/>
      <c r="E168" s="113" t="e">
        <f>VLOOKUP($D168,科目說明!$A$1:$B$48,2,FALSE)</f>
        <v>#N/A</v>
      </c>
      <c r="F168" s="45">
        <f t="shared" si="3"/>
        <v>0</v>
      </c>
      <c r="G168" s="46"/>
      <c r="H168" s="46"/>
      <c r="I168" s="46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1:18" x14ac:dyDescent="0.25">
      <c r="A169" s="48"/>
      <c r="B169" s="42"/>
      <c r="C169" s="43" t="e">
        <f>VLOOKUP(B169,專案說明!$B$2:$C$30,2,FALSE)</f>
        <v>#N/A</v>
      </c>
      <c r="D169" s="42"/>
      <c r="E169" s="113" t="e">
        <f>VLOOKUP($D169,科目說明!$A$1:$B$48,2,FALSE)</f>
        <v>#N/A</v>
      </c>
      <c r="F169" s="45">
        <f t="shared" si="3"/>
        <v>0</v>
      </c>
      <c r="G169" s="46"/>
      <c r="H169" s="46"/>
      <c r="I169" s="46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x14ac:dyDescent="0.25">
      <c r="A170" s="48"/>
      <c r="B170" s="42"/>
      <c r="C170" s="43" t="e">
        <f>VLOOKUP(B170,專案說明!$B$2:$C$30,2,FALSE)</f>
        <v>#N/A</v>
      </c>
      <c r="D170" s="42"/>
      <c r="E170" s="113" t="e">
        <f>VLOOKUP($D170,科目說明!$A$1:$B$48,2,FALSE)</f>
        <v>#N/A</v>
      </c>
      <c r="F170" s="45">
        <f t="shared" si="3"/>
        <v>0</v>
      </c>
      <c r="G170" s="46"/>
      <c r="H170" s="46"/>
      <c r="I170" s="46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1:18" x14ac:dyDescent="0.25">
      <c r="A171" s="48"/>
      <c r="B171" s="42"/>
      <c r="C171" s="43" t="e">
        <f>VLOOKUP(B171,專案說明!$B$2:$C$30,2,FALSE)</f>
        <v>#N/A</v>
      </c>
      <c r="D171" s="42"/>
      <c r="E171" s="113" t="e">
        <f>VLOOKUP($D171,科目說明!$A$1:$B$48,2,FALSE)</f>
        <v>#N/A</v>
      </c>
      <c r="F171" s="45">
        <f t="shared" si="3"/>
        <v>0</v>
      </c>
      <c r="G171" s="46"/>
      <c r="H171" s="46"/>
      <c r="I171" s="46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x14ac:dyDescent="0.25">
      <c r="A172" s="48"/>
      <c r="B172" s="42"/>
      <c r="C172" s="43" t="e">
        <f>VLOOKUP(B172,專案說明!$B$2:$C$30,2,FALSE)</f>
        <v>#N/A</v>
      </c>
      <c r="D172" s="42"/>
      <c r="E172" s="113" t="e">
        <f>VLOOKUP($D172,科目說明!$A$1:$B$48,2,FALSE)</f>
        <v>#N/A</v>
      </c>
      <c r="F172" s="45">
        <f t="shared" si="3"/>
        <v>0</v>
      </c>
      <c r="G172" s="46"/>
      <c r="H172" s="46"/>
      <c r="I172" s="46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x14ac:dyDescent="0.25">
      <c r="A173" s="48"/>
      <c r="B173" s="42"/>
      <c r="C173" s="43" t="e">
        <f>VLOOKUP(B173,專案說明!$B$2:$C$30,2,FALSE)</f>
        <v>#N/A</v>
      </c>
      <c r="D173" s="42"/>
      <c r="E173" s="113" t="e">
        <f>VLOOKUP($D173,科目說明!$A$1:$B$48,2,FALSE)</f>
        <v>#N/A</v>
      </c>
      <c r="F173" s="45">
        <f t="shared" si="3"/>
        <v>0</v>
      </c>
      <c r="G173" s="46"/>
      <c r="H173" s="46"/>
      <c r="I173" s="46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1:18" x14ac:dyDescent="0.25">
      <c r="A174" s="48"/>
      <c r="B174" s="42"/>
      <c r="C174" s="43" t="e">
        <f>VLOOKUP(B174,專案說明!$B$2:$C$30,2,FALSE)</f>
        <v>#N/A</v>
      </c>
      <c r="D174" s="42"/>
      <c r="E174" s="113" t="e">
        <f>VLOOKUP($D174,科目說明!$A$1:$B$48,2,FALSE)</f>
        <v>#N/A</v>
      </c>
      <c r="F174" s="45">
        <f t="shared" si="3"/>
        <v>0</v>
      </c>
      <c r="G174" s="46"/>
      <c r="H174" s="46"/>
      <c r="I174" s="46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1:18" x14ac:dyDescent="0.25">
      <c r="A175" s="48"/>
      <c r="B175" s="42"/>
      <c r="C175" s="43" t="e">
        <f>VLOOKUP(B175,專案說明!$B$2:$C$30,2,FALSE)</f>
        <v>#N/A</v>
      </c>
      <c r="D175" s="42"/>
      <c r="E175" s="113" t="e">
        <f>VLOOKUP($D175,科目說明!$A$1:$B$48,2,FALSE)</f>
        <v>#N/A</v>
      </c>
      <c r="F175" s="45">
        <f t="shared" si="3"/>
        <v>0</v>
      </c>
      <c r="G175" s="46"/>
      <c r="H175" s="46"/>
      <c r="I175" s="46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8" x14ac:dyDescent="0.25">
      <c r="A176" s="48"/>
      <c r="B176" s="42"/>
      <c r="C176" s="43" t="e">
        <f>VLOOKUP(B176,專案說明!$B$2:$C$30,2,FALSE)</f>
        <v>#N/A</v>
      </c>
      <c r="D176" s="42"/>
      <c r="E176" s="113" t="e">
        <f>VLOOKUP($D176,科目說明!$A$1:$B$48,2,FALSE)</f>
        <v>#N/A</v>
      </c>
      <c r="F176" s="45">
        <f t="shared" si="3"/>
        <v>0</v>
      </c>
      <c r="G176" s="46"/>
      <c r="H176" s="46"/>
      <c r="I176" s="46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x14ac:dyDescent="0.25">
      <c r="A177" s="48"/>
      <c r="B177" s="42"/>
      <c r="C177" s="43" t="e">
        <f>VLOOKUP(B177,專案說明!$B$2:$C$30,2,FALSE)</f>
        <v>#N/A</v>
      </c>
      <c r="D177" s="42"/>
      <c r="E177" s="113" t="e">
        <f>VLOOKUP($D177,科目說明!$A$1:$B$48,2,FALSE)</f>
        <v>#N/A</v>
      </c>
      <c r="F177" s="45">
        <f t="shared" si="3"/>
        <v>0</v>
      </c>
      <c r="G177" s="46"/>
      <c r="H177" s="46"/>
      <c r="I177" s="46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x14ac:dyDescent="0.25">
      <c r="A178" s="48"/>
      <c r="B178" s="42"/>
      <c r="C178" s="43" t="e">
        <f>VLOOKUP(B178,專案說明!$B$2:$C$30,2,FALSE)</f>
        <v>#N/A</v>
      </c>
      <c r="D178" s="42"/>
      <c r="E178" s="113" t="e">
        <f>VLOOKUP($D178,科目說明!$A$1:$B$48,2,FALSE)</f>
        <v>#N/A</v>
      </c>
      <c r="F178" s="45">
        <f t="shared" si="3"/>
        <v>0</v>
      </c>
      <c r="G178" s="46"/>
      <c r="H178" s="46"/>
      <c r="I178" s="46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x14ac:dyDescent="0.25">
      <c r="A179" s="48"/>
      <c r="B179" s="42"/>
      <c r="C179" s="43" t="e">
        <f>VLOOKUP(B179,專案說明!$B$2:$C$30,2,FALSE)</f>
        <v>#N/A</v>
      </c>
      <c r="D179" s="42"/>
      <c r="E179" s="113" t="e">
        <f>VLOOKUP($D179,科目說明!$A$1:$B$48,2,FALSE)</f>
        <v>#N/A</v>
      </c>
      <c r="F179" s="45">
        <f t="shared" si="3"/>
        <v>0</v>
      </c>
      <c r="G179" s="46"/>
      <c r="H179" s="46"/>
      <c r="I179" s="46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x14ac:dyDescent="0.25">
      <c r="A180" s="48"/>
      <c r="B180" s="42"/>
      <c r="C180" s="43" t="e">
        <f>VLOOKUP(B180,專案說明!$B$2:$C$30,2,FALSE)</f>
        <v>#N/A</v>
      </c>
      <c r="D180" s="42"/>
      <c r="E180" s="113" t="e">
        <f>VLOOKUP($D180,科目說明!$A$1:$B$48,2,FALSE)</f>
        <v>#N/A</v>
      </c>
      <c r="F180" s="45">
        <f t="shared" si="3"/>
        <v>0</v>
      </c>
      <c r="G180" s="46"/>
      <c r="H180" s="46"/>
      <c r="I180" s="46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x14ac:dyDescent="0.25">
      <c r="A181" s="48"/>
      <c r="B181" s="42"/>
      <c r="C181" s="43" t="e">
        <f>VLOOKUP(B181,專案說明!$B$2:$C$30,2,FALSE)</f>
        <v>#N/A</v>
      </c>
      <c r="D181" s="42"/>
      <c r="E181" s="113" t="e">
        <f>VLOOKUP($D181,科目說明!$A$1:$B$48,2,FALSE)</f>
        <v>#N/A</v>
      </c>
      <c r="F181" s="45">
        <f t="shared" si="3"/>
        <v>0</v>
      </c>
      <c r="G181" s="46"/>
      <c r="H181" s="46"/>
      <c r="I181" s="46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x14ac:dyDescent="0.25">
      <c r="A182" s="48"/>
      <c r="B182" s="42"/>
      <c r="C182" s="43" t="e">
        <f>VLOOKUP(B182,專案說明!$B$2:$C$30,2,FALSE)</f>
        <v>#N/A</v>
      </c>
      <c r="D182" s="42"/>
      <c r="E182" s="113" t="e">
        <f>VLOOKUP($D182,科目說明!$A$1:$B$48,2,FALSE)</f>
        <v>#N/A</v>
      </c>
      <c r="F182" s="45">
        <f t="shared" si="3"/>
        <v>0</v>
      </c>
      <c r="G182" s="46"/>
      <c r="H182" s="46"/>
      <c r="I182" s="46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x14ac:dyDescent="0.25">
      <c r="A183" s="48"/>
      <c r="B183" s="42"/>
      <c r="C183" s="43" t="e">
        <f>VLOOKUP(B183,專案說明!$B$2:$C$30,2,FALSE)</f>
        <v>#N/A</v>
      </c>
      <c r="D183" s="42"/>
      <c r="E183" s="113" t="e">
        <f>VLOOKUP($D183,科目說明!$A$1:$B$48,2,FALSE)</f>
        <v>#N/A</v>
      </c>
      <c r="F183" s="45">
        <f t="shared" si="3"/>
        <v>0</v>
      </c>
      <c r="G183" s="46"/>
      <c r="H183" s="46"/>
      <c r="I183" s="46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1:18" x14ac:dyDescent="0.25">
      <c r="A184" s="48"/>
      <c r="B184" s="42"/>
      <c r="C184" s="43" t="e">
        <f>VLOOKUP(B184,專案說明!$B$2:$C$30,2,FALSE)</f>
        <v>#N/A</v>
      </c>
      <c r="D184" s="42"/>
      <c r="E184" s="113" t="e">
        <f>VLOOKUP($D184,科目說明!$A$1:$B$48,2,FALSE)</f>
        <v>#N/A</v>
      </c>
      <c r="F184" s="45">
        <f t="shared" si="3"/>
        <v>0</v>
      </c>
      <c r="G184" s="46"/>
      <c r="H184" s="46"/>
      <c r="I184" s="46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1:18" x14ac:dyDescent="0.25">
      <c r="A185" s="48"/>
      <c r="B185" s="42"/>
      <c r="C185" s="43" t="e">
        <f>VLOOKUP(B185,專案說明!$B$2:$C$30,2,FALSE)</f>
        <v>#N/A</v>
      </c>
      <c r="D185" s="42"/>
      <c r="E185" s="113" t="e">
        <f>VLOOKUP($D185,科目說明!$A$1:$B$48,2,FALSE)</f>
        <v>#N/A</v>
      </c>
      <c r="F185" s="45">
        <f t="shared" si="3"/>
        <v>0</v>
      </c>
      <c r="G185" s="46"/>
      <c r="H185" s="46"/>
      <c r="I185" s="46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1:18" x14ac:dyDescent="0.25">
      <c r="A186" s="48"/>
      <c r="B186" s="42"/>
      <c r="C186" s="43" t="e">
        <f>VLOOKUP(B186,專案說明!$B$2:$C$30,2,FALSE)</f>
        <v>#N/A</v>
      </c>
      <c r="D186" s="42"/>
      <c r="E186" s="113" t="e">
        <f>VLOOKUP($D186,科目說明!$A$1:$B$48,2,FALSE)</f>
        <v>#N/A</v>
      </c>
      <c r="F186" s="45">
        <f t="shared" si="3"/>
        <v>0</v>
      </c>
      <c r="G186" s="46"/>
      <c r="H186" s="46"/>
      <c r="I186" s="46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1:18" x14ac:dyDescent="0.25">
      <c r="A187" s="48"/>
      <c r="B187" s="42"/>
      <c r="C187" s="43" t="e">
        <f>VLOOKUP(B187,專案說明!$B$2:$C$30,2,FALSE)</f>
        <v>#N/A</v>
      </c>
      <c r="D187" s="42"/>
      <c r="E187" s="113" t="e">
        <f>VLOOKUP($D187,科目說明!$A$1:$B$48,2,FALSE)</f>
        <v>#N/A</v>
      </c>
      <c r="F187" s="45">
        <f t="shared" si="3"/>
        <v>0</v>
      </c>
      <c r="G187" s="46"/>
      <c r="H187" s="46"/>
      <c r="I187" s="46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1:18" x14ac:dyDescent="0.25">
      <c r="A188" s="48"/>
      <c r="B188" s="42"/>
      <c r="C188" s="43" t="e">
        <f>VLOOKUP(B188,專案說明!$B$2:$C$30,2,FALSE)</f>
        <v>#N/A</v>
      </c>
      <c r="D188" s="42"/>
      <c r="E188" s="113" t="e">
        <f>VLOOKUP($D188,科目說明!$A$1:$B$48,2,FALSE)</f>
        <v>#N/A</v>
      </c>
      <c r="F188" s="45">
        <f t="shared" si="3"/>
        <v>0</v>
      </c>
      <c r="G188" s="46"/>
      <c r="H188" s="46"/>
      <c r="I188" s="46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x14ac:dyDescent="0.25">
      <c r="A189" s="48"/>
      <c r="B189" s="42"/>
      <c r="C189" s="43" t="e">
        <f>VLOOKUP(B189,專案說明!$B$2:$C$30,2,FALSE)</f>
        <v>#N/A</v>
      </c>
      <c r="D189" s="42"/>
      <c r="E189" s="113" t="e">
        <f>VLOOKUP($D189,科目說明!$A$1:$B$48,2,FALSE)</f>
        <v>#N/A</v>
      </c>
      <c r="F189" s="45">
        <f t="shared" si="3"/>
        <v>0</v>
      </c>
      <c r="G189" s="46"/>
      <c r="H189" s="46"/>
      <c r="I189" s="46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1:18" x14ac:dyDescent="0.25">
      <c r="A190" s="48"/>
      <c r="B190" s="42"/>
      <c r="C190" s="43" t="e">
        <f>VLOOKUP(B190,專案說明!$B$2:$C$30,2,FALSE)</f>
        <v>#N/A</v>
      </c>
      <c r="D190" s="42"/>
      <c r="E190" s="113" t="e">
        <f>VLOOKUP($D190,科目說明!$A$1:$B$48,2,FALSE)</f>
        <v>#N/A</v>
      </c>
      <c r="F190" s="45">
        <f t="shared" si="3"/>
        <v>0</v>
      </c>
      <c r="G190" s="46"/>
      <c r="H190" s="46"/>
      <c r="I190" s="46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x14ac:dyDescent="0.25">
      <c r="A191" s="48"/>
      <c r="B191" s="42"/>
      <c r="C191" s="43" t="e">
        <f>VLOOKUP(B191,專案說明!$B$2:$C$30,2,FALSE)</f>
        <v>#N/A</v>
      </c>
      <c r="D191" s="42"/>
      <c r="E191" s="113" t="e">
        <f>VLOOKUP($D191,科目說明!$A$1:$B$48,2,FALSE)</f>
        <v>#N/A</v>
      </c>
      <c r="F191" s="45">
        <f t="shared" si="3"/>
        <v>0</v>
      </c>
      <c r="G191" s="46"/>
      <c r="H191" s="46"/>
      <c r="I191" s="46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x14ac:dyDescent="0.25">
      <c r="A192" s="48"/>
      <c r="B192" s="42"/>
      <c r="C192" s="43" t="e">
        <f>VLOOKUP(B192,專案說明!$B$2:$C$30,2,FALSE)</f>
        <v>#N/A</v>
      </c>
      <c r="D192" s="42"/>
      <c r="E192" s="113" t="e">
        <f>VLOOKUP($D192,科目說明!$A$1:$B$48,2,FALSE)</f>
        <v>#N/A</v>
      </c>
      <c r="F192" s="45">
        <f t="shared" si="3"/>
        <v>0</v>
      </c>
      <c r="G192" s="46"/>
      <c r="H192" s="46"/>
      <c r="I192" s="46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x14ac:dyDescent="0.25">
      <c r="A193" s="48"/>
      <c r="B193" s="42"/>
      <c r="C193" s="43" t="e">
        <f>VLOOKUP(B193,專案說明!$B$2:$C$30,2,FALSE)</f>
        <v>#N/A</v>
      </c>
      <c r="D193" s="42"/>
      <c r="E193" s="113" t="e">
        <f>VLOOKUP($D193,科目說明!$A$1:$B$48,2,FALSE)</f>
        <v>#N/A</v>
      </c>
      <c r="F193" s="45">
        <f t="shared" si="3"/>
        <v>0</v>
      </c>
      <c r="G193" s="46"/>
      <c r="H193" s="46"/>
      <c r="I193" s="46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x14ac:dyDescent="0.25">
      <c r="A194" s="48"/>
      <c r="B194" s="42"/>
      <c r="C194" s="43" t="e">
        <f>VLOOKUP(B194,專案說明!$B$2:$C$30,2,FALSE)</f>
        <v>#N/A</v>
      </c>
      <c r="D194" s="42"/>
      <c r="E194" s="113" t="e">
        <f>VLOOKUP($D194,科目說明!$A$1:$B$48,2,FALSE)</f>
        <v>#N/A</v>
      </c>
      <c r="F194" s="45">
        <f t="shared" ref="F194:F200" si="4">SUM(G194:R194)</f>
        <v>0</v>
      </c>
      <c r="G194" s="46"/>
      <c r="H194" s="46"/>
      <c r="I194" s="46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x14ac:dyDescent="0.25">
      <c r="A195" s="48"/>
      <c r="B195" s="42"/>
      <c r="C195" s="43" t="e">
        <f>VLOOKUP(B195,專案說明!$B$2:$C$30,2,FALSE)</f>
        <v>#N/A</v>
      </c>
      <c r="D195" s="42"/>
      <c r="E195" s="113" t="e">
        <f>VLOOKUP($D195,科目說明!$A$1:$B$48,2,FALSE)</f>
        <v>#N/A</v>
      </c>
      <c r="F195" s="45">
        <f t="shared" si="4"/>
        <v>0</v>
      </c>
      <c r="G195" s="46"/>
      <c r="H195" s="46"/>
      <c r="I195" s="46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x14ac:dyDescent="0.25">
      <c r="A196" s="48"/>
      <c r="B196" s="42"/>
      <c r="C196" s="43" t="e">
        <f>VLOOKUP(B196,專案說明!$B$2:$C$30,2,FALSE)</f>
        <v>#N/A</v>
      </c>
      <c r="D196" s="42"/>
      <c r="E196" s="113" t="e">
        <f>VLOOKUP($D196,科目說明!$A$1:$B$48,2,FALSE)</f>
        <v>#N/A</v>
      </c>
      <c r="F196" s="45">
        <f t="shared" si="4"/>
        <v>0</v>
      </c>
      <c r="G196" s="46"/>
      <c r="H196" s="46"/>
      <c r="I196" s="46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x14ac:dyDescent="0.25">
      <c r="A197" s="48"/>
      <c r="B197" s="42"/>
      <c r="C197" s="43" t="e">
        <f>VLOOKUP(B197,專案說明!$B$2:$C$30,2,FALSE)</f>
        <v>#N/A</v>
      </c>
      <c r="D197" s="42"/>
      <c r="E197" s="113" t="e">
        <f>VLOOKUP($D197,科目說明!$A$1:$B$48,2,FALSE)</f>
        <v>#N/A</v>
      </c>
      <c r="F197" s="45">
        <f t="shared" si="4"/>
        <v>0</v>
      </c>
      <c r="G197" s="46"/>
      <c r="H197" s="46"/>
      <c r="I197" s="46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x14ac:dyDescent="0.25">
      <c r="A198" s="48"/>
      <c r="B198" s="42"/>
      <c r="C198" s="43" t="e">
        <f>VLOOKUP(B198,專案說明!$B$2:$C$30,2,FALSE)</f>
        <v>#N/A</v>
      </c>
      <c r="D198" s="42"/>
      <c r="E198" s="113" t="e">
        <f>VLOOKUP($D198,科目說明!$A$1:$B$48,2,FALSE)</f>
        <v>#N/A</v>
      </c>
      <c r="F198" s="45">
        <f t="shared" si="4"/>
        <v>0</v>
      </c>
      <c r="G198" s="46"/>
      <c r="H198" s="46"/>
      <c r="I198" s="46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x14ac:dyDescent="0.25">
      <c r="A199" s="48"/>
      <c r="B199" s="42"/>
      <c r="C199" s="43" t="e">
        <f>VLOOKUP(B199,專案說明!$B$2:$C$30,2,FALSE)</f>
        <v>#N/A</v>
      </c>
      <c r="D199" s="42"/>
      <c r="E199" s="113" t="e">
        <f>VLOOKUP($D199,科目說明!$A$1:$B$48,2,FALSE)</f>
        <v>#N/A</v>
      </c>
      <c r="F199" s="45">
        <f t="shared" si="4"/>
        <v>0</v>
      </c>
      <c r="G199" s="46"/>
      <c r="H199" s="46"/>
      <c r="I199" s="46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x14ac:dyDescent="0.25">
      <c r="A200" s="48"/>
      <c r="B200" s="42"/>
      <c r="C200" s="43" t="e">
        <f>VLOOKUP(B200,專案說明!$B$2:$C$30,2,FALSE)</f>
        <v>#N/A</v>
      </c>
      <c r="D200" s="42"/>
      <c r="E200" s="113" t="e">
        <f>VLOOKUP($D200,科目說明!$A$1:$B$48,2,FALSE)</f>
        <v>#N/A</v>
      </c>
      <c r="F200" s="45">
        <f t="shared" si="4"/>
        <v>0</v>
      </c>
      <c r="G200" s="46"/>
      <c r="H200" s="46"/>
      <c r="I200" s="46"/>
      <c r="J200" s="47"/>
      <c r="K200" s="47"/>
      <c r="L200" s="47"/>
      <c r="M200" s="47"/>
      <c r="N200" s="47"/>
      <c r="O200" s="47"/>
      <c r="P200" s="47"/>
      <c r="Q200" s="47"/>
      <c r="R200" s="47"/>
    </row>
  </sheetData>
  <mergeCells count="1">
    <mergeCell ref="A2:C2"/>
  </mergeCells>
  <phoneticPr fontId="10" type="noConversion"/>
  <dataValidations count="3">
    <dataValidation type="list" allowBlank="1" showInputMessage="1" showErrorMessage="1" sqref="B5:B200">
      <formula1>專案名稱</formula1>
    </dataValidation>
    <dataValidation type="list" allowBlank="1" showInputMessage="1" showErrorMessage="1" sqref="A5:A200">
      <formula1>員工姓名</formula1>
    </dataValidation>
    <dataValidation type="list" allowBlank="1" showInputMessage="1" showErrorMessage="1" sqref="D5:D200">
      <formula1>會計科目</formula1>
    </dataValidation>
  </dataValidations>
  <pageMargins left="0.25" right="0.24" top="1" bottom="1" header="0.5" footer="0.5"/>
  <pageSetup paperSize="9" scale="44" orientation="landscape" horizontalDpi="4294967292" r:id="rId1"/>
  <headerFooter alignWithMargins="0"/>
  <colBreaks count="2" manualBreakCount="2">
    <brk id="7" min="1" max="62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2"/>
  <sheetViews>
    <sheetView zoomScale="75" zoomScaleNormal="75" workbookViewId="0">
      <selection activeCell="O21" sqref="O21"/>
    </sheetView>
  </sheetViews>
  <sheetFormatPr defaultColWidth="8.875" defaultRowHeight="16.5" x14ac:dyDescent="0.25"/>
  <cols>
    <col min="1" max="1" width="16.125" style="59" customWidth="1"/>
    <col min="2" max="2" width="11.5" style="59" customWidth="1"/>
    <col min="3" max="3" width="17.625" style="91" customWidth="1"/>
    <col min="4" max="4" width="5.875" style="59" customWidth="1"/>
    <col min="5" max="5" width="7.625" style="59" customWidth="1"/>
    <col min="6" max="6" width="18.625" style="59" customWidth="1"/>
    <col min="7" max="7" width="17.75" style="93" customWidth="1"/>
    <col min="8" max="8" width="5.75" style="59" customWidth="1"/>
    <col min="9" max="9" width="7.625" style="59" customWidth="1"/>
    <col min="10" max="10" width="15.5" style="59" customWidth="1"/>
    <col min="11" max="11" width="19.5" style="59" customWidth="1"/>
    <col min="12" max="16384" width="8.875" style="59"/>
  </cols>
  <sheetData>
    <row r="1" spans="1:11" ht="25.15" customHeight="1" x14ac:dyDescent="0.25">
      <c r="A1" s="56" t="s">
        <v>191</v>
      </c>
      <c r="B1" s="57"/>
      <c r="C1" s="58"/>
      <c r="E1" s="56" t="s">
        <v>192</v>
      </c>
      <c r="F1" s="57"/>
      <c r="G1" s="60"/>
      <c r="I1" s="56" t="s">
        <v>193</v>
      </c>
      <c r="J1" s="57"/>
      <c r="K1" s="58"/>
    </row>
    <row r="2" spans="1:11" ht="22.15" customHeight="1" thickBot="1" x14ac:dyDescent="0.3">
      <c r="A2" s="61" t="s">
        <v>194</v>
      </c>
      <c r="B2" s="62"/>
      <c r="C2" s="63"/>
      <c r="E2" s="61" t="s">
        <v>194</v>
      </c>
      <c r="F2" s="62"/>
      <c r="G2" s="63"/>
      <c r="I2" s="64" t="s">
        <v>194</v>
      </c>
      <c r="J2" s="65"/>
      <c r="K2" s="66"/>
    </row>
    <row r="3" spans="1:11" ht="21" customHeight="1" thickBot="1" x14ac:dyDescent="0.3">
      <c r="A3" s="67" t="s">
        <v>195</v>
      </c>
      <c r="B3" s="67" t="s">
        <v>0</v>
      </c>
      <c r="C3" s="68" t="s">
        <v>196</v>
      </c>
      <c r="E3" s="69" t="s">
        <v>197</v>
      </c>
      <c r="F3" s="70" t="s">
        <v>198</v>
      </c>
      <c r="G3" s="71" t="s">
        <v>199</v>
      </c>
      <c r="I3" s="69" t="s">
        <v>200</v>
      </c>
      <c r="J3" s="69" t="s">
        <v>201</v>
      </c>
      <c r="K3" s="72" t="s">
        <v>202</v>
      </c>
    </row>
    <row r="4" spans="1:11" x14ac:dyDescent="0.25">
      <c r="A4" s="73" t="s">
        <v>1</v>
      </c>
      <c r="B4" s="74">
        <v>6201000</v>
      </c>
      <c r="C4" s="75"/>
      <c r="E4" s="76" t="s">
        <v>203</v>
      </c>
      <c r="F4" s="77" t="s">
        <v>204</v>
      </c>
      <c r="G4" s="75"/>
      <c r="H4" s="78"/>
      <c r="I4" s="79" t="s">
        <v>205</v>
      </c>
      <c r="J4" s="80" t="s">
        <v>206</v>
      </c>
      <c r="K4" s="75"/>
    </row>
    <row r="5" spans="1:11" x14ac:dyDescent="0.25">
      <c r="A5" s="81" t="s">
        <v>2</v>
      </c>
      <c r="B5" s="82">
        <v>6202000</v>
      </c>
      <c r="C5" s="75"/>
      <c r="E5" s="76" t="s">
        <v>207</v>
      </c>
      <c r="F5" s="83" t="s">
        <v>208</v>
      </c>
      <c r="G5" s="75"/>
      <c r="H5" s="78"/>
      <c r="I5" s="84" t="s">
        <v>209</v>
      </c>
      <c r="J5" s="85" t="s">
        <v>210</v>
      </c>
      <c r="K5" s="75"/>
    </row>
    <row r="6" spans="1:11" x14ac:dyDescent="0.25">
      <c r="A6" s="81" t="s">
        <v>3</v>
      </c>
      <c r="B6" s="82">
        <v>6203000</v>
      </c>
      <c r="C6" s="75"/>
      <c r="E6" s="76" t="s">
        <v>211</v>
      </c>
      <c r="F6" s="83" t="s">
        <v>212</v>
      </c>
      <c r="G6" s="75"/>
      <c r="H6" s="78"/>
      <c r="I6" s="86" t="s">
        <v>213</v>
      </c>
      <c r="J6" s="87" t="s">
        <v>214</v>
      </c>
      <c r="K6" s="75"/>
    </row>
    <row r="7" spans="1:11" x14ac:dyDescent="0.25">
      <c r="A7" s="81" t="s">
        <v>4</v>
      </c>
      <c r="B7" s="82">
        <v>6204000</v>
      </c>
      <c r="C7" s="75"/>
      <c r="E7" s="76" t="s">
        <v>215</v>
      </c>
      <c r="F7" s="14" t="s">
        <v>131</v>
      </c>
      <c r="G7" s="75"/>
      <c r="H7" s="78"/>
      <c r="I7" s="88" t="s">
        <v>216</v>
      </c>
      <c r="J7" s="87" t="s">
        <v>217</v>
      </c>
      <c r="K7" s="75"/>
    </row>
    <row r="8" spans="1:11" x14ac:dyDescent="0.25">
      <c r="A8" s="81" t="s">
        <v>5</v>
      </c>
      <c r="B8" s="82">
        <v>6205000</v>
      </c>
      <c r="C8" s="75"/>
      <c r="E8" s="76" t="s">
        <v>218</v>
      </c>
      <c r="F8" s="14" t="s">
        <v>219</v>
      </c>
      <c r="G8" s="75"/>
      <c r="H8" s="78"/>
      <c r="I8" s="89"/>
      <c r="J8" s="89"/>
      <c r="K8" s="90"/>
    </row>
    <row r="9" spans="1:11" x14ac:dyDescent="0.25">
      <c r="A9" s="81" t="s">
        <v>6</v>
      </c>
      <c r="B9" s="82">
        <v>6206000</v>
      </c>
      <c r="C9" s="75"/>
      <c r="E9" s="76" t="s">
        <v>220</v>
      </c>
      <c r="F9" s="14" t="s">
        <v>221</v>
      </c>
      <c r="G9" s="75"/>
      <c r="H9" s="78"/>
    </row>
    <row r="10" spans="1:11" x14ac:dyDescent="0.25">
      <c r="A10" s="81" t="s">
        <v>7</v>
      </c>
      <c r="B10" s="82">
        <v>6207000</v>
      </c>
      <c r="C10" s="75"/>
      <c r="E10" s="76" t="s">
        <v>222</v>
      </c>
      <c r="F10" s="14" t="s">
        <v>223</v>
      </c>
      <c r="G10" s="75"/>
      <c r="H10" s="78"/>
    </row>
    <row r="11" spans="1:11" x14ac:dyDescent="0.25">
      <c r="A11" s="81" t="s">
        <v>8</v>
      </c>
      <c r="B11" s="82">
        <v>6208000</v>
      </c>
      <c r="C11" s="75"/>
      <c r="E11" s="76" t="s">
        <v>224</v>
      </c>
      <c r="F11" s="14" t="s">
        <v>225</v>
      </c>
      <c r="G11" s="75"/>
      <c r="H11" s="78"/>
    </row>
    <row r="12" spans="1:11" x14ac:dyDescent="0.25">
      <c r="A12" s="81" t="s">
        <v>226</v>
      </c>
      <c r="B12" s="82">
        <v>6209000</v>
      </c>
      <c r="C12" s="75"/>
      <c r="E12" s="76" t="s">
        <v>227</v>
      </c>
      <c r="F12" s="14" t="s">
        <v>228</v>
      </c>
      <c r="G12" s="75"/>
      <c r="H12" s="78"/>
    </row>
    <row r="13" spans="1:11" x14ac:dyDescent="0.25">
      <c r="A13" s="81" t="s">
        <v>9</v>
      </c>
      <c r="B13" s="82">
        <v>6210000</v>
      </c>
      <c r="C13" s="75"/>
      <c r="E13" s="76" t="s">
        <v>229</v>
      </c>
      <c r="F13" s="14" t="s">
        <v>230</v>
      </c>
      <c r="G13" s="75"/>
      <c r="H13" s="78"/>
    </row>
    <row r="14" spans="1:11" x14ac:dyDescent="0.25">
      <c r="A14" s="81" t="s">
        <v>10</v>
      </c>
      <c r="B14" s="82">
        <v>6211000</v>
      </c>
      <c r="C14" s="75"/>
      <c r="E14" s="76" t="s">
        <v>231</v>
      </c>
      <c r="F14" s="14" t="s">
        <v>232</v>
      </c>
      <c r="G14" s="75"/>
      <c r="H14" s="78"/>
    </row>
    <row r="15" spans="1:11" x14ac:dyDescent="0.25">
      <c r="A15" s="81" t="s">
        <v>11</v>
      </c>
      <c r="B15" s="82">
        <v>6212000</v>
      </c>
      <c r="C15" s="75"/>
      <c r="E15" s="76" t="s">
        <v>233</v>
      </c>
      <c r="F15" s="14" t="s">
        <v>234</v>
      </c>
      <c r="G15" s="75"/>
      <c r="H15" s="78"/>
    </row>
    <row r="16" spans="1:11" x14ac:dyDescent="0.25">
      <c r="A16" s="81" t="s">
        <v>12</v>
      </c>
      <c r="B16" s="82">
        <v>6213000</v>
      </c>
      <c r="C16" s="75"/>
      <c r="E16" s="76" t="s">
        <v>235</v>
      </c>
      <c r="F16" s="14" t="s">
        <v>236</v>
      </c>
      <c r="G16" s="75"/>
      <c r="H16" s="78"/>
    </row>
    <row r="17" spans="1:8" x14ac:dyDescent="0.25">
      <c r="A17" s="81" t="s">
        <v>237</v>
      </c>
      <c r="B17" s="82">
        <v>6215000</v>
      </c>
      <c r="C17" s="75"/>
      <c r="E17" s="76" t="s">
        <v>238</v>
      </c>
      <c r="F17" s="14" t="s">
        <v>239</v>
      </c>
      <c r="G17" s="75"/>
      <c r="H17" s="78"/>
    </row>
    <row r="18" spans="1:8" x14ac:dyDescent="0.25">
      <c r="A18" s="81" t="s">
        <v>13</v>
      </c>
      <c r="B18" s="82">
        <v>6217000</v>
      </c>
      <c r="C18" s="75"/>
      <c r="E18" s="76" t="s">
        <v>240</v>
      </c>
      <c r="F18" s="14" t="s">
        <v>241</v>
      </c>
      <c r="G18" s="75"/>
      <c r="H18" s="89"/>
    </row>
    <row r="19" spans="1:8" x14ac:dyDescent="0.25">
      <c r="A19" s="81" t="s">
        <v>14</v>
      </c>
      <c r="B19" s="82">
        <v>6218000</v>
      </c>
      <c r="C19" s="75"/>
      <c r="E19" s="76" t="s">
        <v>242</v>
      </c>
      <c r="F19" s="14" t="s">
        <v>243</v>
      </c>
      <c r="G19" s="75"/>
      <c r="H19" s="78"/>
    </row>
    <row r="20" spans="1:8" x14ac:dyDescent="0.25">
      <c r="A20" s="81" t="s">
        <v>15</v>
      </c>
      <c r="B20" s="82">
        <v>6219000</v>
      </c>
      <c r="C20" s="75"/>
      <c r="E20" s="76" t="s">
        <v>244</v>
      </c>
      <c r="F20" s="14" t="s">
        <v>245</v>
      </c>
      <c r="G20" s="75"/>
      <c r="H20" s="78"/>
    </row>
    <row r="21" spans="1:8" x14ac:dyDescent="0.25">
      <c r="A21" s="81" t="s">
        <v>16</v>
      </c>
      <c r="B21" s="82">
        <v>6220000</v>
      </c>
      <c r="C21" s="75"/>
      <c r="E21" s="76" t="s">
        <v>246</v>
      </c>
      <c r="F21" s="14" t="s">
        <v>247</v>
      </c>
      <c r="G21" s="75"/>
      <c r="H21" s="78"/>
    </row>
    <row r="22" spans="1:8" x14ac:dyDescent="0.25">
      <c r="A22" s="81" t="s">
        <v>17</v>
      </c>
      <c r="B22" s="82">
        <v>6222000</v>
      </c>
      <c r="C22" s="75"/>
      <c r="E22" s="76" t="s">
        <v>248</v>
      </c>
      <c r="F22" s="15" t="s">
        <v>249</v>
      </c>
      <c r="G22" s="75"/>
      <c r="H22" s="89"/>
    </row>
    <row r="23" spans="1:8" x14ac:dyDescent="0.25">
      <c r="A23" s="81" t="s">
        <v>18</v>
      </c>
      <c r="B23" s="82">
        <v>6223000</v>
      </c>
      <c r="C23" s="75"/>
      <c r="E23" s="76" t="s">
        <v>250</v>
      </c>
      <c r="F23" s="15" t="s">
        <v>251</v>
      </c>
      <c r="G23" s="75"/>
      <c r="H23" s="89"/>
    </row>
    <row r="24" spans="1:8" x14ac:dyDescent="0.25">
      <c r="A24" s="81" t="s">
        <v>252</v>
      </c>
      <c r="B24" s="82">
        <v>6224000</v>
      </c>
      <c r="C24" s="75"/>
      <c r="E24" s="76" t="s">
        <v>253</v>
      </c>
      <c r="F24" s="15" t="s">
        <v>254</v>
      </c>
      <c r="G24" s="75"/>
      <c r="H24" s="89"/>
    </row>
    <row r="25" spans="1:8" x14ac:dyDescent="0.25">
      <c r="A25" s="81" t="s">
        <v>19</v>
      </c>
      <c r="B25" s="82">
        <v>6226000</v>
      </c>
      <c r="C25" s="75"/>
      <c r="E25" s="76" t="s">
        <v>255</v>
      </c>
      <c r="F25" s="15" t="s">
        <v>256</v>
      </c>
      <c r="G25" s="75"/>
      <c r="H25" s="89"/>
    </row>
    <row r="26" spans="1:8" x14ac:dyDescent="0.25">
      <c r="A26" s="81" t="s">
        <v>20</v>
      </c>
      <c r="B26" s="82">
        <v>6227000</v>
      </c>
      <c r="C26" s="75"/>
      <c r="E26" s="76" t="s">
        <v>257</v>
      </c>
      <c r="F26" s="15" t="s">
        <v>258</v>
      </c>
      <c r="G26" s="75"/>
      <c r="H26" s="89"/>
    </row>
    <row r="27" spans="1:8" x14ac:dyDescent="0.25">
      <c r="A27" s="81" t="s">
        <v>21</v>
      </c>
      <c r="B27" s="82">
        <v>6228000</v>
      </c>
      <c r="C27" s="75"/>
      <c r="E27" s="76" t="s">
        <v>259</v>
      </c>
      <c r="F27" s="15" t="s">
        <v>260</v>
      </c>
      <c r="G27" s="75"/>
      <c r="H27" s="89"/>
    </row>
    <row r="28" spans="1:8" x14ac:dyDescent="0.25">
      <c r="A28" s="81" t="s">
        <v>22</v>
      </c>
      <c r="B28" s="82">
        <v>6249000</v>
      </c>
      <c r="C28" s="75"/>
      <c r="E28" s="76" t="s">
        <v>261</v>
      </c>
      <c r="F28" s="15" t="s">
        <v>262</v>
      </c>
      <c r="G28" s="75"/>
      <c r="H28" s="89"/>
    </row>
    <row r="29" spans="1:8" x14ac:dyDescent="0.25">
      <c r="E29" s="76" t="s">
        <v>263</v>
      </c>
      <c r="F29" s="15" t="s">
        <v>264</v>
      </c>
      <c r="G29" s="75"/>
      <c r="H29" s="78"/>
    </row>
    <row r="30" spans="1:8" x14ac:dyDescent="0.25">
      <c r="E30" s="92" t="s">
        <v>265</v>
      </c>
      <c r="F30" s="15" t="s">
        <v>266</v>
      </c>
      <c r="G30" s="75"/>
      <c r="H30" s="78"/>
    </row>
    <row r="31" spans="1:8" x14ac:dyDescent="0.25">
      <c r="E31" s="78"/>
      <c r="F31" s="89"/>
      <c r="G31" s="89"/>
      <c r="H31" s="78"/>
    </row>
    <row r="32" spans="1:8" x14ac:dyDescent="0.25">
      <c r="E32" s="78"/>
      <c r="F32" s="89"/>
      <c r="G32" s="89"/>
      <c r="H32" s="78"/>
    </row>
    <row r="33" spans="5:8" x14ac:dyDescent="0.25">
      <c r="E33" s="78"/>
      <c r="F33" s="89"/>
      <c r="G33" s="89"/>
      <c r="H33" s="78"/>
    </row>
    <row r="34" spans="5:8" x14ac:dyDescent="0.25">
      <c r="E34" s="78"/>
      <c r="F34" s="89"/>
      <c r="G34" s="89"/>
      <c r="H34" s="78"/>
    </row>
    <row r="35" spans="5:8" x14ac:dyDescent="0.25">
      <c r="E35" s="78"/>
      <c r="F35" s="78"/>
      <c r="G35" s="89"/>
      <c r="H35" s="78"/>
    </row>
    <row r="36" spans="5:8" x14ac:dyDescent="0.25">
      <c r="E36" s="78"/>
      <c r="F36" s="78"/>
      <c r="G36" s="78"/>
      <c r="H36" s="90"/>
    </row>
    <row r="37" spans="5:8" x14ac:dyDescent="0.25">
      <c r="E37" s="78"/>
      <c r="F37" s="78"/>
      <c r="G37" s="78"/>
      <c r="H37" s="90"/>
    </row>
    <row r="38" spans="5:8" x14ac:dyDescent="0.25">
      <c r="E38" s="78"/>
      <c r="F38" s="78"/>
      <c r="G38" s="78"/>
      <c r="H38" s="90"/>
    </row>
    <row r="39" spans="5:8" x14ac:dyDescent="0.25">
      <c r="E39" s="78"/>
      <c r="F39" s="78"/>
      <c r="G39" s="78"/>
      <c r="H39" s="90"/>
    </row>
    <row r="40" spans="5:8" x14ac:dyDescent="0.25">
      <c r="E40" s="78"/>
      <c r="F40" s="78"/>
      <c r="G40" s="78"/>
      <c r="H40" s="90"/>
    </row>
    <row r="41" spans="5:8" x14ac:dyDescent="0.25">
      <c r="E41" s="78"/>
      <c r="F41" s="78"/>
      <c r="G41" s="78"/>
      <c r="H41" s="78"/>
    </row>
    <row r="42" spans="5:8" x14ac:dyDescent="0.25">
      <c r="E42" s="78"/>
      <c r="F42" s="78"/>
      <c r="G42" s="78"/>
      <c r="H42" s="78"/>
    </row>
    <row r="43" spans="5:8" x14ac:dyDescent="0.25">
      <c r="E43" s="78"/>
      <c r="F43" s="78"/>
      <c r="G43" s="78"/>
      <c r="H43" s="78"/>
    </row>
    <row r="44" spans="5:8" x14ac:dyDescent="0.25">
      <c r="E44" s="78"/>
      <c r="F44" s="78"/>
      <c r="G44" s="78"/>
      <c r="H44" s="78"/>
    </row>
    <row r="45" spans="5:8" x14ac:dyDescent="0.25">
      <c r="E45" s="78"/>
      <c r="F45" s="78"/>
      <c r="G45" s="78"/>
      <c r="H45" s="78"/>
    </row>
    <row r="46" spans="5:8" x14ac:dyDescent="0.25">
      <c r="E46" s="78"/>
      <c r="F46" s="78"/>
      <c r="G46" s="78"/>
      <c r="H46" s="78"/>
    </row>
    <row r="47" spans="5:8" x14ac:dyDescent="0.25">
      <c r="E47" s="78"/>
      <c r="G47" s="78"/>
      <c r="H47" s="78"/>
    </row>
    <row r="48" spans="5:8" x14ac:dyDescent="0.25">
      <c r="H48" s="78"/>
    </row>
    <row r="49" spans="8:8" x14ac:dyDescent="0.25">
      <c r="H49" s="78"/>
    </row>
    <row r="50" spans="8:8" x14ac:dyDescent="0.25">
      <c r="H50" s="78"/>
    </row>
    <row r="51" spans="8:8" x14ac:dyDescent="0.25">
      <c r="H51" s="78"/>
    </row>
    <row r="52" spans="8:8" x14ac:dyDescent="0.25">
      <c r="H52" s="78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1:R200"/>
  <sheetViews>
    <sheetView zoomScale="75" zoomScaleNormal="75" zoomScaleSheetLayoutView="75" workbookViewId="0">
      <selection activeCell="A2" sqref="A2:C2"/>
    </sheetView>
  </sheetViews>
  <sheetFormatPr defaultColWidth="8.875" defaultRowHeight="16.5" x14ac:dyDescent="0.25"/>
  <cols>
    <col min="1" max="1" width="11" style="18" customWidth="1"/>
    <col min="2" max="2" width="23" style="18" customWidth="1"/>
    <col min="3" max="3" width="9" style="18" customWidth="1"/>
    <col min="4" max="4" width="16.25" style="18" customWidth="1"/>
    <col min="5" max="5" width="13" style="18" customWidth="1"/>
    <col min="6" max="6" width="13.625" style="18" customWidth="1"/>
    <col min="7" max="18" width="10.75" style="26" customWidth="1"/>
    <col min="19" max="16384" width="8.875" style="19"/>
  </cols>
  <sheetData>
    <row r="1" spans="1:18" x14ac:dyDescent="0.25">
      <c r="F1" s="38" t="s">
        <v>267</v>
      </c>
      <c r="G1" s="34" t="s">
        <v>268</v>
      </c>
      <c r="H1" s="34" t="s">
        <v>49</v>
      </c>
      <c r="I1" s="34" t="s">
        <v>50</v>
      </c>
      <c r="J1" s="34" t="s">
        <v>51</v>
      </c>
      <c r="K1" s="34" t="s">
        <v>52</v>
      </c>
      <c r="L1" s="34" t="s">
        <v>53</v>
      </c>
      <c r="M1" s="34" t="s">
        <v>54</v>
      </c>
      <c r="N1" s="34" t="s">
        <v>55</v>
      </c>
      <c r="O1" s="34" t="s">
        <v>56</v>
      </c>
      <c r="P1" s="34" t="s">
        <v>57</v>
      </c>
      <c r="Q1" s="34" t="s">
        <v>58</v>
      </c>
      <c r="R1" s="34" t="s">
        <v>59</v>
      </c>
    </row>
    <row r="2" spans="1:18" s="20" customFormat="1" x14ac:dyDescent="0.25">
      <c r="A2" s="120"/>
      <c r="B2" s="120"/>
      <c r="C2" s="120"/>
      <c r="D2" s="18"/>
      <c r="E2" s="18"/>
      <c r="F2" s="33">
        <f>SUBTOTAL(9, F5:F200)</f>
        <v>2580590</v>
      </c>
      <c r="G2" s="33">
        <f t="shared" ref="G2:R2" si="0">SUBTOTAL(9, G5:G200)</f>
        <v>791879</v>
      </c>
      <c r="H2" s="33">
        <f t="shared" si="0"/>
        <v>158201</v>
      </c>
      <c r="I2" s="33">
        <f t="shared" si="0"/>
        <v>158201</v>
      </c>
      <c r="J2" s="33">
        <f>SUBTOTAL(9, J5:J200)</f>
        <v>162701</v>
      </c>
      <c r="K2" s="33">
        <f t="shared" si="0"/>
        <v>166701</v>
      </c>
      <c r="L2" s="33">
        <f t="shared" si="0"/>
        <v>162701</v>
      </c>
      <c r="M2" s="33">
        <f t="shared" si="0"/>
        <v>162701</v>
      </c>
      <c r="N2" s="33">
        <f t="shared" si="0"/>
        <v>166701</v>
      </c>
      <c r="O2" s="33">
        <f t="shared" si="0"/>
        <v>162701</v>
      </c>
      <c r="P2" s="33">
        <f t="shared" si="0"/>
        <v>162701</v>
      </c>
      <c r="Q2" s="33">
        <f t="shared" si="0"/>
        <v>162701</v>
      </c>
      <c r="R2" s="33">
        <f t="shared" si="0"/>
        <v>162701</v>
      </c>
    </row>
    <row r="3" spans="1:18" s="20" customFormat="1" x14ac:dyDescent="0.25">
      <c r="A3" s="37"/>
      <c r="B3" s="18"/>
      <c r="C3" s="37"/>
      <c r="D3" s="18"/>
      <c r="E3" s="18"/>
      <c r="F3" s="22"/>
      <c r="G3" s="22"/>
      <c r="H3" s="22"/>
      <c r="I3" s="22"/>
      <c r="J3" s="23"/>
      <c r="K3" s="23"/>
      <c r="L3" s="23"/>
      <c r="M3" s="23"/>
      <c r="N3" s="23"/>
      <c r="O3" s="23"/>
      <c r="P3" s="23"/>
      <c r="Q3" s="23"/>
      <c r="R3" s="23"/>
    </row>
    <row r="4" spans="1:18" s="24" customFormat="1" ht="33.6" customHeight="1" x14ac:dyDescent="0.25">
      <c r="A4" s="39" t="s">
        <v>269</v>
      </c>
      <c r="B4" s="39" t="s">
        <v>270</v>
      </c>
      <c r="C4" s="40" t="s">
        <v>271</v>
      </c>
      <c r="D4" s="39" t="s">
        <v>272</v>
      </c>
      <c r="E4" s="41" t="s">
        <v>273</v>
      </c>
      <c r="F4" s="29" t="s">
        <v>274</v>
      </c>
      <c r="G4" s="31">
        <v>201001</v>
      </c>
      <c r="H4" s="31">
        <v>201002</v>
      </c>
      <c r="I4" s="31">
        <v>201003</v>
      </c>
      <c r="J4" s="31">
        <v>201004</v>
      </c>
      <c r="K4" s="31">
        <v>201005</v>
      </c>
      <c r="L4" s="31">
        <v>201006</v>
      </c>
      <c r="M4" s="31">
        <v>201007</v>
      </c>
      <c r="N4" s="31">
        <v>201008</v>
      </c>
      <c r="O4" s="31">
        <v>201009</v>
      </c>
      <c r="P4" s="31">
        <v>201010</v>
      </c>
      <c r="Q4" s="31">
        <v>201011</v>
      </c>
      <c r="R4" s="31">
        <v>201012</v>
      </c>
    </row>
    <row r="5" spans="1:18" s="25" customFormat="1" x14ac:dyDescent="0.25">
      <c r="A5" s="42" t="s">
        <v>124</v>
      </c>
      <c r="B5" s="42" t="s">
        <v>125</v>
      </c>
      <c r="C5" s="43" t="str">
        <f>VLOOKUP(B5,[2]專案說明!$B$2:$C$30,2,FALSE)</f>
        <v>P-01</v>
      </c>
      <c r="D5" s="42" t="s">
        <v>275</v>
      </c>
      <c r="E5" s="44">
        <f>VLOOKUP($D5,[2]科目說明!$A$1:$B$48,2,FALSE)</f>
        <v>6206000</v>
      </c>
      <c r="F5" s="45">
        <f t="shared" ref="F5:F62" si="1">SUM(G5:R5)</f>
        <v>24000</v>
      </c>
      <c r="G5" s="46">
        <v>2000</v>
      </c>
      <c r="H5" s="46">
        <v>2000</v>
      </c>
      <c r="I5" s="46">
        <v>2000</v>
      </c>
      <c r="J5" s="47">
        <v>2000</v>
      </c>
      <c r="K5" s="47">
        <v>2000</v>
      </c>
      <c r="L5" s="47">
        <v>2000</v>
      </c>
      <c r="M5" s="47">
        <v>2000</v>
      </c>
      <c r="N5" s="47">
        <v>2000</v>
      </c>
      <c r="O5" s="47">
        <v>2000</v>
      </c>
      <c r="P5" s="47">
        <v>2000</v>
      </c>
      <c r="Q5" s="47">
        <v>2000</v>
      </c>
      <c r="R5" s="47">
        <v>2000</v>
      </c>
    </row>
    <row r="6" spans="1:18" s="25" customFormat="1" x14ac:dyDescent="0.25">
      <c r="A6" s="42" t="s">
        <v>124</v>
      </c>
      <c r="B6" s="42" t="s">
        <v>127</v>
      </c>
      <c r="C6" s="43" t="str">
        <f>VLOOKUP(B6,[2]專案說明!$B$2:$C$30,2,FALSE)</f>
        <v>P-02</v>
      </c>
      <c r="D6" s="42" t="s">
        <v>276</v>
      </c>
      <c r="E6" s="44">
        <f>VLOOKUP($D6,[2]科目說明!$A$1:$B$48,2,FALSE)</f>
        <v>6203000</v>
      </c>
      <c r="F6" s="45">
        <f t="shared" si="1"/>
        <v>900</v>
      </c>
      <c r="G6" s="46">
        <v>900</v>
      </c>
      <c r="H6" s="46"/>
      <c r="I6" s="46"/>
      <c r="J6" s="47"/>
      <c r="K6" s="47"/>
      <c r="L6" s="47"/>
      <c r="M6" s="47"/>
      <c r="N6" s="47"/>
      <c r="O6" s="47"/>
      <c r="P6" s="47"/>
      <c r="Q6" s="47"/>
      <c r="R6" s="47"/>
    </row>
    <row r="7" spans="1:18" s="25" customFormat="1" x14ac:dyDescent="0.25">
      <c r="A7" s="42" t="s">
        <v>124</v>
      </c>
      <c r="B7" s="43" t="s">
        <v>277</v>
      </c>
      <c r="C7" s="43" t="str">
        <f>VLOOKUP(B7,[2]專案說明!$B$2:$C$30,2,FALSE)</f>
        <v>P-03</v>
      </c>
      <c r="D7" s="42" t="s">
        <v>276</v>
      </c>
      <c r="E7" s="44">
        <f>VLOOKUP($D7,[2]科目說明!$A$1:$B$48,2,FALSE)</f>
        <v>6203000</v>
      </c>
      <c r="F7" s="45">
        <f t="shared" si="1"/>
        <v>12800</v>
      </c>
      <c r="G7" s="46">
        <v>12800</v>
      </c>
      <c r="H7" s="46"/>
      <c r="I7" s="46"/>
      <c r="J7" s="47"/>
      <c r="K7" s="47"/>
      <c r="L7" s="47"/>
      <c r="M7" s="47"/>
      <c r="N7" s="47"/>
      <c r="O7" s="47"/>
      <c r="P7" s="47"/>
      <c r="Q7" s="47"/>
      <c r="R7" s="47"/>
    </row>
    <row r="8" spans="1:18" s="25" customFormat="1" x14ac:dyDescent="0.25">
      <c r="A8" s="42" t="s">
        <v>124</v>
      </c>
      <c r="B8" s="43" t="s">
        <v>278</v>
      </c>
      <c r="C8" s="43" t="str">
        <f>VLOOKUP(B8,[2]專案說明!$B$2:$C$30,2,FALSE)</f>
        <v>P-04</v>
      </c>
      <c r="D8" s="42" t="s">
        <v>276</v>
      </c>
      <c r="E8" s="44">
        <f>VLOOKUP($D8,[2]科目說明!$A$1:$B$48,2,FALSE)</f>
        <v>6203000</v>
      </c>
      <c r="F8" s="45">
        <f t="shared" si="1"/>
        <v>180</v>
      </c>
      <c r="G8" s="46">
        <v>180</v>
      </c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</row>
    <row r="9" spans="1:18" s="25" customFormat="1" x14ac:dyDescent="0.25">
      <c r="A9" s="42" t="s">
        <v>124</v>
      </c>
      <c r="B9" s="43" t="s">
        <v>279</v>
      </c>
      <c r="C9" s="43" t="str">
        <f>VLOOKUP(B9,[2]專案說明!$B$2:$C$30,2,FALSE)</f>
        <v>P-05</v>
      </c>
      <c r="D9" s="42" t="s">
        <v>276</v>
      </c>
      <c r="E9" s="44">
        <f>VLOOKUP($D9,[2]科目說明!$A$1:$B$48,2,FALSE)</f>
        <v>6203000</v>
      </c>
      <c r="F9" s="45">
        <f t="shared" si="1"/>
        <v>2160</v>
      </c>
      <c r="G9" s="46">
        <v>2160</v>
      </c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</row>
    <row r="10" spans="1:18" s="25" customFormat="1" x14ac:dyDescent="0.25">
      <c r="A10" s="42" t="s">
        <v>124</v>
      </c>
      <c r="B10" s="43" t="s">
        <v>280</v>
      </c>
      <c r="C10" s="43" t="str">
        <f>VLOOKUP(B10,[2]專案說明!$B$2:$C$30,2,FALSE)</f>
        <v>P-06</v>
      </c>
      <c r="D10" s="42" t="s">
        <v>281</v>
      </c>
      <c r="E10" s="44">
        <f>VLOOKUP($D10,[2]科目說明!$A$1:$B$48,2,FALSE)</f>
        <v>6205000</v>
      </c>
      <c r="F10" s="45">
        <f t="shared" si="1"/>
        <v>2500</v>
      </c>
      <c r="G10" s="46">
        <v>2500</v>
      </c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</row>
    <row r="11" spans="1:18" s="25" customFormat="1" x14ac:dyDescent="0.25">
      <c r="A11" s="42" t="s">
        <v>124</v>
      </c>
      <c r="B11" s="43" t="s">
        <v>282</v>
      </c>
      <c r="C11" s="43" t="str">
        <f>VLOOKUP(B11,[2]專案說明!$B$2:$C$30,2,FALSE)</f>
        <v>P-06</v>
      </c>
      <c r="D11" s="42" t="s">
        <v>283</v>
      </c>
      <c r="E11" s="44">
        <f>VLOOKUP($D11,[2]科目說明!$A$1:$B$48,2,FALSE)</f>
        <v>6208000</v>
      </c>
      <c r="F11" s="45">
        <f t="shared" si="1"/>
        <v>36000</v>
      </c>
      <c r="G11" s="46">
        <v>3000</v>
      </c>
      <c r="H11" s="46">
        <v>3000</v>
      </c>
      <c r="I11" s="46">
        <v>3000</v>
      </c>
      <c r="J11" s="47">
        <v>3000</v>
      </c>
      <c r="K11" s="47">
        <v>3000</v>
      </c>
      <c r="L11" s="47">
        <v>3000</v>
      </c>
      <c r="M11" s="47">
        <v>3000</v>
      </c>
      <c r="N11" s="47">
        <v>3000</v>
      </c>
      <c r="O11" s="47">
        <v>3000</v>
      </c>
      <c r="P11" s="47">
        <v>3000</v>
      </c>
      <c r="Q11" s="47">
        <v>3000</v>
      </c>
      <c r="R11" s="47">
        <v>3000</v>
      </c>
    </row>
    <row r="12" spans="1:18" s="25" customFormat="1" x14ac:dyDescent="0.25">
      <c r="A12" s="42" t="s">
        <v>124</v>
      </c>
      <c r="B12" s="43" t="s">
        <v>284</v>
      </c>
      <c r="C12" s="43" t="str">
        <f>VLOOKUP(B12,[2]專案說明!$B$2:$C$30,2,FALSE)</f>
        <v>P-07</v>
      </c>
      <c r="D12" s="42" t="s">
        <v>275</v>
      </c>
      <c r="E12" s="44">
        <f>VLOOKUP($D12,[2]科目說明!$A$1:$B$48,2,FALSE)</f>
        <v>6206000</v>
      </c>
      <c r="F12" s="45">
        <f t="shared" si="1"/>
        <v>10800</v>
      </c>
      <c r="G12" s="46">
        <v>900</v>
      </c>
      <c r="H12" s="46">
        <v>900</v>
      </c>
      <c r="I12" s="46">
        <v>900</v>
      </c>
      <c r="J12" s="47">
        <v>900</v>
      </c>
      <c r="K12" s="47">
        <v>900</v>
      </c>
      <c r="L12" s="47">
        <v>900</v>
      </c>
      <c r="M12" s="47">
        <v>900</v>
      </c>
      <c r="N12" s="47">
        <v>900</v>
      </c>
      <c r="O12" s="47">
        <v>900</v>
      </c>
      <c r="P12" s="47">
        <v>900</v>
      </c>
      <c r="Q12" s="47">
        <v>900</v>
      </c>
      <c r="R12" s="47">
        <v>900</v>
      </c>
    </row>
    <row r="13" spans="1:18" s="25" customFormat="1" x14ac:dyDescent="0.25">
      <c r="A13" s="42" t="s">
        <v>124</v>
      </c>
      <c r="B13" s="43" t="s">
        <v>285</v>
      </c>
      <c r="C13" s="43" t="str">
        <f>VLOOKUP(B13,[2]專案說明!$B$2:$C$30,2,FALSE)</f>
        <v>P-08</v>
      </c>
      <c r="D13" s="42" t="s">
        <v>5</v>
      </c>
      <c r="E13" s="44">
        <f>VLOOKUP($D13,[2]科目說明!$A$1:$B$48,2,FALSE)</f>
        <v>6205000</v>
      </c>
      <c r="F13" s="45">
        <f t="shared" si="1"/>
        <v>3600</v>
      </c>
      <c r="G13" s="46">
        <v>300</v>
      </c>
      <c r="H13" s="46">
        <v>300</v>
      </c>
      <c r="I13" s="46">
        <v>300</v>
      </c>
      <c r="J13" s="47">
        <v>300</v>
      </c>
      <c r="K13" s="47">
        <v>300</v>
      </c>
      <c r="L13" s="47">
        <v>300</v>
      </c>
      <c r="M13" s="47">
        <v>300</v>
      </c>
      <c r="N13" s="47">
        <v>300</v>
      </c>
      <c r="O13" s="47">
        <v>300</v>
      </c>
      <c r="P13" s="47">
        <v>300</v>
      </c>
      <c r="Q13" s="47">
        <v>300</v>
      </c>
      <c r="R13" s="47">
        <v>300</v>
      </c>
    </row>
    <row r="14" spans="1:18" s="25" customFormat="1" x14ac:dyDescent="0.25">
      <c r="A14" s="42" t="s">
        <v>124</v>
      </c>
      <c r="B14" s="43" t="s">
        <v>286</v>
      </c>
      <c r="C14" s="43" t="str">
        <f>VLOOKUP(B14,[2]專案說明!$B$2:$C$30,2,FALSE)</f>
        <v>P-09</v>
      </c>
      <c r="D14" s="42" t="s">
        <v>275</v>
      </c>
      <c r="E14" s="44">
        <f>VLOOKUP($D14,[2]科目說明!$A$1:$B$48,2,FALSE)</f>
        <v>6206000</v>
      </c>
      <c r="F14" s="45">
        <f t="shared" si="1"/>
        <v>800</v>
      </c>
      <c r="G14" s="46">
        <v>800</v>
      </c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</row>
    <row r="15" spans="1:18" s="25" customFormat="1" x14ac:dyDescent="0.25">
      <c r="A15" s="42" t="s">
        <v>124</v>
      </c>
      <c r="B15" s="43" t="s">
        <v>287</v>
      </c>
      <c r="C15" s="43" t="str">
        <f>VLOOKUP(B15,[2]專案說明!$B$2:$C$30,2,FALSE)</f>
        <v>P-10</v>
      </c>
      <c r="D15" s="42" t="s">
        <v>288</v>
      </c>
      <c r="E15" s="44">
        <f>VLOOKUP($D15,[2]科目說明!$A$1:$B$48,2,FALSE)</f>
        <v>6217000</v>
      </c>
      <c r="F15" s="45">
        <f t="shared" si="1"/>
        <v>100000</v>
      </c>
      <c r="G15" s="46">
        <v>100000</v>
      </c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</row>
    <row r="16" spans="1:18" s="25" customFormat="1" x14ac:dyDescent="0.25">
      <c r="A16" s="42" t="s">
        <v>124</v>
      </c>
      <c r="B16" s="43" t="s">
        <v>289</v>
      </c>
      <c r="C16" s="43" t="str">
        <f>VLOOKUP(B16,[2]專案說明!$B$2:$C$30,2,FALSE)</f>
        <v>P-11</v>
      </c>
      <c r="D16" s="42" t="s">
        <v>288</v>
      </c>
      <c r="E16" s="44">
        <f>VLOOKUP($D16,[2]科目說明!$A$1:$B$48,2,FALSE)</f>
        <v>6217000</v>
      </c>
      <c r="F16" s="45">
        <f t="shared" si="1"/>
        <v>30000</v>
      </c>
      <c r="G16" s="46">
        <v>30000</v>
      </c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25" customFormat="1" x14ac:dyDescent="0.25">
      <c r="A17" s="42" t="s">
        <v>124</v>
      </c>
      <c r="B17" s="43" t="s">
        <v>290</v>
      </c>
      <c r="C17" s="43" t="str">
        <f>VLOOKUP(B17,[2]專案說明!$B$2:$C$30,2,FALSE)</f>
        <v>P-12</v>
      </c>
      <c r="D17" s="42" t="s">
        <v>291</v>
      </c>
      <c r="E17" s="44">
        <f>VLOOKUP($D17,[2]科目說明!$A$1:$B$48,2,FALSE)</f>
        <v>6223000</v>
      </c>
      <c r="F17" s="45">
        <f t="shared" si="1"/>
        <v>60000</v>
      </c>
      <c r="G17" s="46">
        <v>5000</v>
      </c>
      <c r="H17" s="46">
        <v>5000</v>
      </c>
      <c r="I17" s="46">
        <v>5000</v>
      </c>
      <c r="J17" s="47">
        <v>5000</v>
      </c>
      <c r="K17" s="47">
        <v>5000</v>
      </c>
      <c r="L17" s="47">
        <v>5000</v>
      </c>
      <c r="M17" s="47">
        <v>5000</v>
      </c>
      <c r="N17" s="47">
        <v>5000</v>
      </c>
      <c r="O17" s="47">
        <v>5000</v>
      </c>
      <c r="P17" s="47">
        <v>5000</v>
      </c>
      <c r="Q17" s="47">
        <v>5000</v>
      </c>
      <c r="R17" s="47">
        <v>5000</v>
      </c>
    </row>
    <row r="18" spans="1:18" s="25" customFormat="1" x14ac:dyDescent="0.25">
      <c r="A18" s="42" t="s">
        <v>124</v>
      </c>
      <c r="B18" s="43" t="s">
        <v>292</v>
      </c>
      <c r="C18" s="43" t="str">
        <f>VLOOKUP(B18,[2]專案說明!$B$2:$C$30,2,FALSE)</f>
        <v>P-13</v>
      </c>
      <c r="D18" s="42" t="s">
        <v>293</v>
      </c>
      <c r="E18" s="44">
        <f>VLOOKUP($D18,[2]科目說明!$A$1:$B$48,2,FALSE)</f>
        <v>6226000</v>
      </c>
      <c r="F18" s="45">
        <f t="shared" si="1"/>
        <v>4838</v>
      </c>
      <c r="G18" s="46">
        <v>4838</v>
      </c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25" customFormat="1" x14ac:dyDescent="0.25">
      <c r="A19" s="42" t="s">
        <v>124</v>
      </c>
      <c r="B19" s="43" t="s">
        <v>294</v>
      </c>
      <c r="C19" s="43" t="str">
        <f>VLOOKUP(B19,[2]專案說明!$B$2:$C$30,2,FALSE)</f>
        <v>P-14</v>
      </c>
      <c r="D19" s="42" t="s">
        <v>293</v>
      </c>
      <c r="E19" s="44">
        <f>VLOOKUP($D19,[2]科目說明!$A$1:$B$48,2,FALSE)</f>
        <v>6226000</v>
      </c>
      <c r="F19" s="45">
        <f t="shared" si="1"/>
        <v>20000</v>
      </c>
      <c r="G19" s="46">
        <v>20000</v>
      </c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25" customFormat="1" x14ac:dyDescent="0.25">
      <c r="A20" s="42" t="s">
        <v>124</v>
      </c>
      <c r="B20" s="43" t="s">
        <v>152</v>
      </c>
      <c r="C20" s="43" t="str">
        <f>VLOOKUP(B20,[2]專案說明!$B$2:$C$30,2,FALSE)</f>
        <v>P-15</v>
      </c>
      <c r="D20" s="42" t="s">
        <v>295</v>
      </c>
      <c r="E20" s="44">
        <f>VLOOKUP($D20,[2]科目說明!$A$1:$B$48,2,FALSE)</f>
        <v>6228000</v>
      </c>
      <c r="F20" s="45">
        <f t="shared" si="1"/>
        <v>7200</v>
      </c>
      <c r="G20" s="46">
        <v>600</v>
      </c>
      <c r="H20" s="46">
        <v>600</v>
      </c>
      <c r="I20" s="46">
        <v>600</v>
      </c>
      <c r="J20" s="47">
        <v>600</v>
      </c>
      <c r="K20" s="47">
        <v>600</v>
      </c>
      <c r="L20" s="47">
        <v>600</v>
      </c>
      <c r="M20" s="47">
        <v>600</v>
      </c>
      <c r="N20" s="47">
        <v>600</v>
      </c>
      <c r="O20" s="47">
        <v>600</v>
      </c>
      <c r="P20" s="47">
        <v>600</v>
      </c>
      <c r="Q20" s="47">
        <v>600</v>
      </c>
      <c r="R20" s="47">
        <v>600</v>
      </c>
    </row>
    <row r="21" spans="1:18" s="25" customFormat="1" x14ac:dyDescent="0.25">
      <c r="A21" s="42" t="s">
        <v>124</v>
      </c>
      <c r="B21" s="43" t="s">
        <v>154</v>
      </c>
      <c r="C21" s="43" t="str">
        <f>VLOOKUP(B21,[2]專案說明!$B$2:$C$30,2,FALSE)</f>
        <v>P-15</v>
      </c>
      <c r="D21" s="42" t="s">
        <v>21</v>
      </c>
      <c r="E21" s="44">
        <f>VLOOKUP($D21,[2]科目說明!$A$1:$B$48,2,FALSE)</f>
        <v>6228000</v>
      </c>
      <c r="F21" s="45">
        <f t="shared" si="1"/>
        <v>1000</v>
      </c>
      <c r="G21" s="46">
        <v>1000</v>
      </c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25" customFormat="1" x14ac:dyDescent="0.25">
      <c r="A22" s="42" t="s">
        <v>124</v>
      </c>
      <c r="B22" s="43" t="s">
        <v>296</v>
      </c>
      <c r="C22" s="43" t="str">
        <f>VLOOKUP(B22,[2]專案說明!$B$2:$C$30,2,FALSE)</f>
        <v>P-16</v>
      </c>
      <c r="D22" s="42" t="s">
        <v>297</v>
      </c>
      <c r="E22" s="44">
        <f>VLOOKUP($D22,[2]科目說明!$A$1:$B$48,2,FALSE)</f>
        <v>6220000</v>
      </c>
      <c r="F22" s="45">
        <f t="shared" si="1"/>
        <v>40000</v>
      </c>
      <c r="G22" s="46">
        <v>40000</v>
      </c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</row>
    <row r="23" spans="1:18" x14ac:dyDescent="0.25">
      <c r="A23" s="42" t="s">
        <v>124</v>
      </c>
      <c r="B23" s="43" t="s">
        <v>298</v>
      </c>
      <c r="C23" s="43" t="str">
        <f>VLOOKUP(B23,[2]專案說明!$B$2:$C$30,2,FALSE)</f>
        <v>P-17</v>
      </c>
      <c r="D23" s="42" t="s">
        <v>298</v>
      </c>
      <c r="E23" s="44">
        <f>VLOOKUP($D23,[2]科目說明!$A$1:$B$48,2,FALSE)</f>
        <v>6201000</v>
      </c>
      <c r="F23" s="45">
        <f t="shared" si="1"/>
        <v>498000</v>
      </c>
      <c r="G23" s="46">
        <v>40000</v>
      </c>
      <c r="H23" s="46">
        <v>40000</v>
      </c>
      <c r="I23" s="46">
        <v>40000</v>
      </c>
      <c r="J23" s="47">
        <v>42000</v>
      </c>
      <c r="K23" s="47">
        <v>42000</v>
      </c>
      <c r="L23" s="47">
        <v>42000</v>
      </c>
      <c r="M23" s="47">
        <v>42000</v>
      </c>
      <c r="N23" s="47">
        <v>42000</v>
      </c>
      <c r="O23" s="47">
        <v>42000</v>
      </c>
      <c r="P23" s="47">
        <v>42000</v>
      </c>
      <c r="Q23" s="47">
        <v>42000</v>
      </c>
      <c r="R23" s="47">
        <v>42000</v>
      </c>
    </row>
    <row r="24" spans="1:18" x14ac:dyDescent="0.25">
      <c r="A24" s="48" t="s">
        <v>158</v>
      </c>
      <c r="B24" s="42" t="s">
        <v>298</v>
      </c>
      <c r="C24" s="43" t="str">
        <f>VLOOKUP(B24,[2]專案說明!$B$2:$C$30,2,FALSE)</f>
        <v>P-17</v>
      </c>
      <c r="D24" s="42" t="s">
        <v>298</v>
      </c>
      <c r="E24" s="44">
        <f>VLOOKUP($D24,[2]科目說明!$A$1:$B$48,2,FALSE)</f>
        <v>6201000</v>
      </c>
      <c r="F24" s="45">
        <f t="shared" si="1"/>
        <v>369000</v>
      </c>
      <c r="G24" s="46">
        <v>30000</v>
      </c>
      <c r="H24" s="46">
        <v>30000</v>
      </c>
      <c r="I24" s="46">
        <v>30000</v>
      </c>
      <c r="J24" s="47">
        <v>31000</v>
      </c>
      <c r="K24" s="47">
        <v>31000</v>
      </c>
      <c r="L24" s="47">
        <v>31000</v>
      </c>
      <c r="M24" s="47">
        <v>31000</v>
      </c>
      <c r="N24" s="47">
        <v>31000</v>
      </c>
      <c r="O24" s="47">
        <v>31000</v>
      </c>
      <c r="P24" s="47">
        <v>31000</v>
      </c>
      <c r="Q24" s="47">
        <v>31000</v>
      </c>
      <c r="R24" s="47">
        <v>31000</v>
      </c>
    </row>
    <row r="25" spans="1:18" x14ac:dyDescent="0.25">
      <c r="A25" s="48" t="s">
        <v>159</v>
      </c>
      <c r="B25" s="42" t="s">
        <v>1</v>
      </c>
      <c r="C25" s="43" t="str">
        <f>VLOOKUP(B25,[2]專案說明!$B$2:$C$30,2,FALSE)</f>
        <v>P-17</v>
      </c>
      <c r="D25" s="42" t="s">
        <v>1</v>
      </c>
      <c r="E25" s="44">
        <f>VLOOKUP($D25,[2]科目說明!$A$1:$B$48,2,FALSE)</f>
        <v>6201000</v>
      </c>
      <c r="F25" s="45">
        <f t="shared" si="1"/>
        <v>340500</v>
      </c>
      <c r="G25" s="46">
        <v>28000</v>
      </c>
      <c r="H25" s="46">
        <v>28000</v>
      </c>
      <c r="I25" s="46">
        <v>28000</v>
      </c>
      <c r="J25" s="47">
        <v>28500</v>
      </c>
      <c r="K25" s="47">
        <v>28500</v>
      </c>
      <c r="L25" s="47">
        <v>28500</v>
      </c>
      <c r="M25" s="47">
        <v>28500</v>
      </c>
      <c r="N25" s="47">
        <v>28500</v>
      </c>
      <c r="O25" s="47">
        <v>28500</v>
      </c>
      <c r="P25" s="47">
        <v>28500</v>
      </c>
      <c r="Q25" s="47">
        <v>28500</v>
      </c>
      <c r="R25" s="47">
        <v>28500</v>
      </c>
    </row>
    <row r="26" spans="1:18" x14ac:dyDescent="0.25">
      <c r="A26" s="48" t="s">
        <v>160</v>
      </c>
      <c r="B26" s="42" t="s">
        <v>1</v>
      </c>
      <c r="C26" s="43" t="str">
        <f>VLOOKUP(B26,[2]專案說明!$B$2:$C$30,2,FALSE)</f>
        <v>P-17</v>
      </c>
      <c r="D26" s="42" t="s">
        <v>1</v>
      </c>
      <c r="E26" s="44">
        <f>VLOOKUP($D26,[2]科目說明!$A$1:$B$48,2,FALSE)</f>
        <v>6201000</v>
      </c>
      <c r="F26" s="45">
        <f t="shared" si="1"/>
        <v>369000</v>
      </c>
      <c r="G26" s="46">
        <v>30000</v>
      </c>
      <c r="H26" s="46">
        <v>30000</v>
      </c>
      <c r="I26" s="46">
        <v>30000</v>
      </c>
      <c r="J26" s="47">
        <v>31000</v>
      </c>
      <c r="K26" s="47">
        <v>31000</v>
      </c>
      <c r="L26" s="47">
        <v>31000</v>
      </c>
      <c r="M26" s="47">
        <v>31000</v>
      </c>
      <c r="N26" s="47">
        <v>31000</v>
      </c>
      <c r="O26" s="47">
        <v>31000</v>
      </c>
      <c r="P26" s="47">
        <v>31000</v>
      </c>
      <c r="Q26" s="47">
        <v>31000</v>
      </c>
      <c r="R26" s="47">
        <v>31000</v>
      </c>
    </row>
    <row r="27" spans="1:18" x14ac:dyDescent="0.25">
      <c r="A27" s="42" t="s">
        <v>124</v>
      </c>
      <c r="B27" s="43" t="s">
        <v>299</v>
      </c>
      <c r="C27" s="43" t="str">
        <f>VLOOKUP(B27,[2]專案說明!$B$2:$C$30,2,FALSE)</f>
        <v>P-18</v>
      </c>
      <c r="D27" s="42" t="s">
        <v>300</v>
      </c>
      <c r="E27" s="44">
        <f>VLOOKUP($D27,[2]科目說明!$A$1:$B$48,2,FALSE)</f>
        <v>6202000</v>
      </c>
      <c r="F27" s="45">
        <f t="shared" si="1"/>
        <v>60000</v>
      </c>
      <c r="G27" s="46">
        <v>5000</v>
      </c>
      <c r="H27" s="46">
        <v>5000</v>
      </c>
      <c r="I27" s="46">
        <v>5000</v>
      </c>
      <c r="J27" s="47">
        <v>5000</v>
      </c>
      <c r="K27" s="47">
        <v>5000</v>
      </c>
      <c r="L27" s="47">
        <v>5000</v>
      </c>
      <c r="M27" s="47">
        <v>5000</v>
      </c>
      <c r="N27" s="47">
        <v>5000</v>
      </c>
      <c r="O27" s="47">
        <v>5000</v>
      </c>
      <c r="P27" s="47">
        <v>5000</v>
      </c>
      <c r="Q27" s="47">
        <v>5000</v>
      </c>
      <c r="R27" s="47">
        <v>5000</v>
      </c>
    </row>
    <row r="28" spans="1:18" x14ac:dyDescent="0.25">
      <c r="A28" s="42" t="s">
        <v>124</v>
      </c>
      <c r="B28" s="42" t="s">
        <v>299</v>
      </c>
      <c r="C28" s="43" t="str">
        <f>VLOOKUP(B28,[2]專案說明!$B$2:$C$30,2,FALSE)</f>
        <v>P-18</v>
      </c>
      <c r="D28" s="42" t="s">
        <v>301</v>
      </c>
      <c r="E28" s="44">
        <f>VLOOKUP($D28,[2]科目說明!$A$1:$B$48,2,FALSE)</f>
        <v>6249000</v>
      </c>
      <c r="F28" s="45">
        <f t="shared" si="1"/>
        <v>6000</v>
      </c>
      <c r="G28" s="46">
        <v>500</v>
      </c>
      <c r="H28" s="46">
        <v>500</v>
      </c>
      <c r="I28" s="46">
        <v>500</v>
      </c>
      <c r="J28" s="47">
        <v>500</v>
      </c>
      <c r="K28" s="47">
        <v>500</v>
      </c>
      <c r="L28" s="47">
        <v>500</v>
      </c>
      <c r="M28" s="47">
        <v>500</v>
      </c>
      <c r="N28" s="47">
        <v>500</v>
      </c>
      <c r="O28" s="47">
        <v>500</v>
      </c>
      <c r="P28" s="47">
        <v>500</v>
      </c>
      <c r="Q28" s="47">
        <v>500</v>
      </c>
      <c r="R28" s="47">
        <v>500</v>
      </c>
    </row>
    <row r="29" spans="1:18" x14ac:dyDescent="0.25">
      <c r="A29" s="42" t="s">
        <v>124</v>
      </c>
      <c r="B29" s="42" t="s">
        <v>302</v>
      </c>
      <c r="C29" s="43" t="str">
        <f>VLOOKUP(B29,[2]專案說明!$B$2:$C$30,2,FALSE)</f>
        <v>P-19</v>
      </c>
      <c r="D29" s="42" t="s">
        <v>9</v>
      </c>
      <c r="E29" s="44">
        <f>VLOOKUP($D29,[2]科目說明!$A$1:$B$48,2,FALSE)</f>
        <v>6210000</v>
      </c>
      <c r="F29" s="45">
        <f t="shared" si="1"/>
        <v>24000</v>
      </c>
      <c r="G29" s="46">
        <v>2000</v>
      </c>
      <c r="H29" s="46">
        <v>2000</v>
      </c>
      <c r="I29" s="46">
        <v>2000</v>
      </c>
      <c r="J29" s="46">
        <v>2000</v>
      </c>
      <c r="K29" s="46">
        <v>2000</v>
      </c>
      <c r="L29" s="46">
        <v>2000</v>
      </c>
      <c r="M29" s="46">
        <v>2000</v>
      </c>
      <c r="N29" s="46">
        <v>2000</v>
      </c>
      <c r="O29" s="46">
        <v>2000</v>
      </c>
      <c r="P29" s="46">
        <v>2000</v>
      </c>
      <c r="Q29" s="46">
        <v>2000</v>
      </c>
      <c r="R29" s="46">
        <v>2000</v>
      </c>
    </row>
    <row r="30" spans="1:18" x14ac:dyDescent="0.25">
      <c r="A30" s="48" t="s">
        <v>158</v>
      </c>
      <c r="B30" s="42" t="s">
        <v>302</v>
      </c>
      <c r="C30" s="43" t="str">
        <f>VLOOKUP(B30,[2]專案說明!$B$2:$C$30,2,FALSE)</f>
        <v>P-19</v>
      </c>
      <c r="D30" s="42" t="s">
        <v>9</v>
      </c>
      <c r="E30" s="44">
        <f>VLOOKUP($D30,[2]科目說明!$A$1:$B$48,2,FALSE)</f>
        <v>6210000</v>
      </c>
      <c r="F30" s="45">
        <f t="shared" si="1"/>
        <v>16548</v>
      </c>
      <c r="G30" s="46">
        <v>1379</v>
      </c>
      <c r="H30" s="46">
        <v>1379</v>
      </c>
      <c r="I30" s="46">
        <v>1379</v>
      </c>
      <c r="J30" s="46">
        <v>1379</v>
      </c>
      <c r="K30" s="46">
        <v>1379</v>
      </c>
      <c r="L30" s="46">
        <v>1379</v>
      </c>
      <c r="M30" s="46">
        <v>1379</v>
      </c>
      <c r="N30" s="46">
        <v>1379</v>
      </c>
      <c r="O30" s="46">
        <v>1379</v>
      </c>
      <c r="P30" s="46">
        <v>1379</v>
      </c>
      <c r="Q30" s="46">
        <v>1379</v>
      </c>
      <c r="R30" s="46">
        <v>1379</v>
      </c>
    </row>
    <row r="31" spans="1:18" x14ac:dyDescent="0.25">
      <c r="A31" s="48" t="s">
        <v>159</v>
      </c>
      <c r="B31" s="42" t="s">
        <v>166</v>
      </c>
      <c r="C31" s="43" t="str">
        <f>VLOOKUP(B31,[2]專案說明!$B$2:$C$30,2,FALSE)</f>
        <v>P-19</v>
      </c>
      <c r="D31" s="42" t="s">
        <v>9</v>
      </c>
      <c r="E31" s="44">
        <f>VLOOKUP($D31,[2]科目說明!$A$1:$B$48,2,FALSE)</f>
        <v>6210000</v>
      </c>
      <c r="F31" s="45">
        <f t="shared" si="1"/>
        <v>15732</v>
      </c>
      <c r="G31" s="46">
        <v>1311</v>
      </c>
      <c r="H31" s="46">
        <v>1311</v>
      </c>
      <c r="I31" s="46">
        <v>1311</v>
      </c>
      <c r="J31" s="46">
        <v>1311</v>
      </c>
      <c r="K31" s="46">
        <v>1311</v>
      </c>
      <c r="L31" s="46">
        <v>1311</v>
      </c>
      <c r="M31" s="46">
        <v>1311</v>
      </c>
      <c r="N31" s="46">
        <v>1311</v>
      </c>
      <c r="O31" s="46">
        <v>1311</v>
      </c>
      <c r="P31" s="46">
        <v>1311</v>
      </c>
      <c r="Q31" s="46">
        <v>1311</v>
      </c>
      <c r="R31" s="46">
        <v>1311</v>
      </c>
    </row>
    <row r="32" spans="1:18" x14ac:dyDescent="0.25">
      <c r="A32" s="48" t="s">
        <v>160</v>
      </c>
      <c r="B32" s="42" t="s">
        <v>166</v>
      </c>
      <c r="C32" s="43" t="str">
        <f>VLOOKUP(B32,[2]專案說明!$B$2:$C$30,2,FALSE)</f>
        <v>P-19</v>
      </c>
      <c r="D32" s="42" t="s">
        <v>9</v>
      </c>
      <c r="E32" s="44">
        <f>VLOOKUP($D32,[2]科目說明!$A$1:$B$48,2,FALSE)</f>
        <v>6210000</v>
      </c>
      <c r="F32" s="45">
        <f t="shared" si="1"/>
        <v>16548</v>
      </c>
      <c r="G32" s="46">
        <v>1379</v>
      </c>
      <c r="H32" s="46">
        <v>1379</v>
      </c>
      <c r="I32" s="46">
        <v>1379</v>
      </c>
      <c r="J32" s="46">
        <v>1379</v>
      </c>
      <c r="K32" s="46">
        <v>1379</v>
      </c>
      <c r="L32" s="46">
        <v>1379</v>
      </c>
      <c r="M32" s="46">
        <v>1379</v>
      </c>
      <c r="N32" s="46">
        <v>1379</v>
      </c>
      <c r="O32" s="46">
        <v>1379</v>
      </c>
      <c r="P32" s="46">
        <v>1379</v>
      </c>
      <c r="Q32" s="46">
        <v>1379</v>
      </c>
      <c r="R32" s="46">
        <v>1379</v>
      </c>
    </row>
    <row r="33" spans="1:18" x14ac:dyDescent="0.25">
      <c r="A33" s="42" t="s">
        <v>124</v>
      </c>
      <c r="B33" s="42" t="s">
        <v>303</v>
      </c>
      <c r="C33" s="43" t="str">
        <f>VLOOKUP(B33,[2]專案說明!$B$2:$C$30,2,FALSE)</f>
        <v>P-20</v>
      </c>
      <c r="D33" s="42" t="s">
        <v>304</v>
      </c>
      <c r="E33" s="44">
        <f>VLOOKUP($D33,[2]科目說明!$A$1:$B$48,2,FALSE)</f>
        <v>6210000</v>
      </c>
      <c r="F33" s="45">
        <f t="shared" si="1"/>
        <v>27276</v>
      </c>
      <c r="G33" s="46">
        <v>2273</v>
      </c>
      <c r="H33" s="46">
        <v>2273</v>
      </c>
      <c r="I33" s="46">
        <v>2273</v>
      </c>
      <c r="J33" s="46">
        <v>2273</v>
      </c>
      <c r="K33" s="46">
        <v>2273</v>
      </c>
      <c r="L33" s="46">
        <v>2273</v>
      </c>
      <c r="M33" s="46">
        <v>2273</v>
      </c>
      <c r="N33" s="46">
        <v>2273</v>
      </c>
      <c r="O33" s="46">
        <v>2273</v>
      </c>
      <c r="P33" s="46">
        <v>2273</v>
      </c>
      <c r="Q33" s="46">
        <v>2273</v>
      </c>
      <c r="R33" s="46">
        <v>2273</v>
      </c>
    </row>
    <row r="34" spans="1:18" x14ac:dyDescent="0.25">
      <c r="A34" s="48" t="s">
        <v>158</v>
      </c>
      <c r="B34" s="42" t="s">
        <v>303</v>
      </c>
      <c r="C34" s="43" t="str">
        <f>VLOOKUP(B34,[2]專案說明!$B$2:$C$30,2,FALSE)</f>
        <v>P-20</v>
      </c>
      <c r="D34" s="42" t="s">
        <v>304</v>
      </c>
      <c r="E34" s="44">
        <f>VLOOKUP($D34,[2]科目說明!$A$1:$B$48,2,FALSE)</f>
        <v>6210000</v>
      </c>
      <c r="F34" s="45">
        <f t="shared" si="1"/>
        <v>19596</v>
      </c>
      <c r="G34" s="46">
        <v>1633</v>
      </c>
      <c r="H34" s="46">
        <v>1633</v>
      </c>
      <c r="I34" s="46">
        <v>1633</v>
      </c>
      <c r="J34" s="46">
        <v>1633</v>
      </c>
      <c r="K34" s="46">
        <v>1633</v>
      </c>
      <c r="L34" s="46">
        <v>1633</v>
      </c>
      <c r="M34" s="46">
        <v>1633</v>
      </c>
      <c r="N34" s="46">
        <v>1633</v>
      </c>
      <c r="O34" s="46">
        <v>1633</v>
      </c>
      <c r="P34" s="46">
        <v>1633</v>
      </c>
      <c r="Q34" s="46">
        <v>1633</v>
      </c>
      <c r="R34" s="46">
        <v>1633</v>
      </c>
    </row>
    <row r="35" spans="1:18" x14ac:dyDescent="0.25">
      <c r="A35" s="48" t="s">
        <v>159</v>
      </c>
      <c r="B35" s="42" t="s">
        <v>170</v>
      </c>
      <c r="C35" s="43" t="str">
        <f>VLOOKUP(B35,[2]專案說明!$B$2:$C$30,2,FALSE)</f>
        <v>P-20</v>
      </c>
      <c r="D35" s="42" t="s">
        <v>9</v>
      </c>
      <c r="E35" s="44">
        <f>VLOOKUP($D35,[2]科目說明!$A$1:$B$48,2,FALSE)</f>
        <v>6210000</v>
      </c>
      <c r="F35" s="45">
        <f t="shared" si="1"/>
        <v>15516</v>
      </c>
      <c r="G35" s="46">
        <v>1293</v>
      </c>
      <c r="H35" s="46">
        <v>1293</v>
      </c>
      <c r="I35" s="46">
        <v>1293</v>
      </c>
      <c r="J35" s="46">
        <v>1293</v>
      </c>
      <c r="K35" s="46">
        <v>1293</v>
      </c>
      <c r="L35" s="46">
        <v>1293</v>
      </c>
      <c r="M35" s="46">
        <v>1293</v>
      </c>
      <c r="N35" s="46">
        <v>1293</v>
      </c>
      <c r="O35" s="46">
        <v>1293</v>
      </c>
      <c r="P35" s="46">
        <v>1293</v>
      </c>
      <c r="Q35" s="46">
        <v>1293</v>
      </c>
      <c r="R35" s="46">
        <v>1293</v>
      </c>
    </row>
    <row r="36" spans="1:18" x14ac:dyDescent="0.25">
      <c r="A36" s="48" t="s">
        <v>160</v>
      </c>
      <c r="B36" s="42" t="s">
        <v>170</v>
      </c>
      <c r="C36" s="43" t="str">
        <f>VLOOKUP(B36,[2]專案說明!$B$2:$C$30,2,FALSE)</f>
        <v>P-20</v>
      </c>
      <c r="D36" s="42" t="s">
        <v>9</v>
      </c>
      <c r="E36" s="44">
        <f>VLOOKUP($D36,[2]科目說明!$A$1:$B$48,2,FALSE)</f>
        <v>6210000</v>
      </c>
      <c r="F36" s="45">
        <f t="shared" si="1"/>
        <v>19596</v>
      </c>
      <c r="G36" s="46">
        <v>1633</v>
      </c>
      <c r="H36" s="46">
        <v>1633</v>
      </c>
      <c r="I36" s="46">
        <v>1633</v>
      </c>
      <c r="J36" s="46">
        <v>1633</v>
      </c>
      <c r="K36" s="46">
        <v>1633</v>
      </c>
      <c r="L36" s="46">
        <v>1633</v>
      </c>
      <c r="M36" s="46">
        <v>1633</v>
      </c>
      <c r="N36" s="46">
        <v>1633</v>
      </c>
      <c r="O36" s="46">
        <v>1633</v>
      </c>
      <c r="P36" s="46">
        <v>1633</v>
      </c>
      <c r="Q36" s="46">
        <v>1633</v>
      </c>
      <c r="R36" s="46">
        <v>1633</v>
      </c>
    </row>
    <row r="37" spans="1:18" x14ac:dyDescent="0.25">
      <c r="A37" s="42" t="s">
        <v>124</v>
      </c>
      <c r="B37" s="42" t="s">
        <v>305</v>
      </c>
      <c r="C37" s="43" t="str">
        <f>VLOOKUP(B37,[2]專案說明!$B$2:$C$30,2,FALSE)</f>
        <v>P-21</v>
      </c>
      <c r="D37" s="42" t="s">
        <v>306</v>
      </c>
      <c r="E37" s="44">
        <f>VLOOKUP($D37,[2]科目說明!$A$1:$B$48,2,FALSE)</f>
        <v>6219000</v>
      </c>
      <c r="F37" s="45">
        <f t="shared" si="1"/>
        <v>500</v>
      </c>
      <c r="G37" s="46"/>
      <c r="H37" s="46"/>
      <c r="I37" s="46"/>
      <c r="J37" s="47"/>
      <c r="K37" s="47">
        <v>500</v>
      </c>
      <c r="L37" s="47"/>
      <c r="M37" s="47"/>
      <c r="N37" s="47"/>
      <c r="O37" s="47"/>
      <c r="P37" s="47"/>
      <c r="Q37" s="47"/>
      <c r="R37" s="47"/>
    </row>
    <row r="38" spans="1:18" x14ac:dyDescent="0.25">
      <c r="A38" s="48" t="s">
        <v>158</v>
      </c>
      <c r="B38" s="42" t="s">
        <v>305</v>
      </c>
      <c r="C38" s="43" t="str">
        <f>VLOOKUP(B38,[2]專案說明!$B$2:$C$30,2,FALSE)</f>
        <v>P-21</v>
      </c>
      <c r="D38" s="42" t="s">
        <v>306</v>
      </c>
      <c r="E38" s="44">
        <f>VLOOKUP($D38,[2]科目說明!$A$1:$B$48,2,FALSE)</f>
        <v>6219000</v>
      </c>
      <c r="F38" s="45">
        <f t="shared" si="1"/>
        <v>500</v>
      </c>
      <c r="G38" s="46"/>
      <c r="H38" s="46"/>
      <c r="I38" s="46"/>
      <c r="J38" s="47"/>
      <c r="K38" s="47">
        <v>500</v>
      </c>
      <c r="L38" s="47"/>
      <c r="M38" s="47"/>
      <c r="N38" s="47"/>
      <c r="O38" s="47"/>
      <c r="P38" s="47"/>
      <c r="Q38" s="47"/>
      <c r="R38" s="47"/>
    </row>
    <row r="39" spans="1:18" x14ac:dyDescent="0.25">
      <c r="A39" s="48" t="s">
        <v>159</v>
      </c>
      <c r="B39" s="42" t="s">
        <v>174</v>
      </c>
      <c r="C39" s="43" t="str">
        <f>VLOOKUP(B39,[2]專案說明!$B$2:$C$30,2,FALSE)</f>
        <v>P-21</v>
      </c>
      <c r="D39" s="42" t="s">
        <v>15</v>
      </c>
      <c r="E39" s="44">
        <f>VLOOKUP($D39,[2]科目說明!$A$1:$B$48,2,FALSE)</f>
        <v>6219000</v>
      </c>
      <c r="F39" s="45">
        <f>SUM(G39:R39)</f>
        <v>500</v>
      </c>
      <c r="G39" s="46"/>
      <c r="H39" s="46"/>
      <c r="I39" s="46"/>
      <c r="J39" s="47"/>
      <c r="K39" s="47">
        <v>500</v>
      </c>
      <c r="L39" s="47"/>
      <c r="M39" s="47"/>
      <c r="N39" s="47"/>
      <c r="O39" s="47"/>
      <c r="P39" s="47"/>
      <c r="Q39" s="47"/>
      <c r="R39" s="47"/>
    </row>
    <row r="40" spans="1:18" x14ac:dyDescent="0.25">
      <c r="A40" s="48" t="s">
        <v>160</v>
      </c>
      <c r="B40" s="42" t="s">
        <v>174</v>
      </c>
      <c r="C40" s="43" t="str">
        <f>VLOOKUP(B40,[2]專案說明!$B$2:$C$30,2,FALSE)</f>
        <v>P-21</v>
      </c>
      <c r="D40" s="42" t="s">
        <v>15</v>
      </c>
      <c r="E40" s="44">
        <f>VLOOKUP($D40,[2]科目說明!$A$1:$B$48,2,FALSE)</f>
        <v>6219000</v>
      </c>
      <c r="F40" s="45">
        <f>SUM(G40:R40)</f>
        <v>500</v>
      </c>
      <c r="G40" s="46"/>
      <c r="H40" s="46"/>
      <c r="I40" s="46"/>
      <c r="J40" s="47"/>
      <c r="K40" s="47">
        <v>500</v>
      </c>
      <c r="L40" s="47"/>
      <c r="M40" s="47"/>
      <c r="N40" s="47"/>
      <c r="O40" s="47"/>
      <c r="P40" s="47"/>
      <c r="Q40" s="47"/>
      <c r="R40" s="47"/>
    </row>
    <row r="41" spans="1:18" x14ac:dyDescent="0.25">
      <c r="A41" s="42" t="s">
        <v>124</v>
      </c>
      <c r="B41" s="42" t="s">
        <v>307</v>
      </c>
      <c r="C41" s="43" t="str">
        <f>VLOOKUP(B41,[2]專案說明!$B$2:$C$30,2,FALSE)</f>
        <v>P-22</v>
      </c>
      <c r="D41" s="42" t="s">
        <v>306</v>
      </c>
      <c r="E41" s="44">
        <f>VLOOKUP($D41,[2]科目說明!$A$1:$B$48,2,FALSE)</f>
        <v>6219000</v>
      </c>
      <c r="F41" s="45">
        <f t="shared" si="1"/>
        <v>500</v>
      </c>
      <c r="G41" s="46"/>
      <c r="H41" s="46"/>
      <c r="I41" s="46"/>
      <c r="J41" s="47"/>
      <c r="K41" s="47"/>
      <c r="L41" s="47"/>
      <c r="M41" s="47"/>
      <c r="N41" s="47">
        <v>500</v>
      </c>
      <c r="O41" s="47"/>
      <c r="P41" s="47"/>
      <c r="Q41" s="47"/>
      <c r="R41" s="47"/>
    </row>
    <row r="42" spans="1:18" x14ac:dyDescent="0.25">
      <c r="A42" s="48" t="s">
        <v>158</v>
      </c>
      <c r="B42" s="42" t="s">
        <v>307</v>
      </c>
      <c r="C42" s="43" t="str">
        <f>VLOOKUP(B42,[2]專案說明!$B$2:$C$30,2,FALSE)</f>
        <v>P-22</v>
      </c>
      <c r="D42" s="42" t="s">
        <v>306</v>
      </c>
      <c r="E42" s="44">
        <f>VLOOKUP($D42,[2]科目說明!$A$1:$B$48,2,FALSE)</f>
        <v>6219000</v>
      </c>
      <c r="F42" s="45">
        <f t="shared" si="1"/>
        <v>500</v>
      </c>
      <c r="G42" s="46"/>
      <c r="H42" s="46"/>
      <c r="I42" s="46"/>
      <c r="J42" s="47"/>
      <c r="K42" s="47"/>
      <c r="L42" s="47"/>
      <c r="M42" s="47"/>
      <c r="N42" s="47">
        <v>500</v>
      </c>
      <c r="O42" s="47"/>
      <c r="P42" s="47"/>
      <c r="Q42" s="47"/>
      <c r="R42" s="47"/>
    </row>
    <row r="43" spans="1:18" x14ac:dyDescent="0.25">
      <c r="A43" s="48" t="s">
        <v>159</v>
      </c>
      <c r="B43" s="42" t="s">
        <v>177</v>
      </c>
      <c r="C43" s="43" t="str">
        <f>VLOOKUP(B43,[2]專案說明!$B$2:$C$30,2,FALSE)</f>
        <v>P-22</v>
      </c>
      <c r="D43" s="42" t="s">
        <v>15</v>
      </c>
      <c r="E43" s="44">
        <f>VLOOKUP($D43,[2]科目說明!$A$1:$B$48,2,FALSE)</f>
        <v>6219000</v>
      </c>
      <c r="F43" s="45">
        <f>SUM(G43:R43)</f>
        <v>500</v>
      </c>
      <c r="G43" s="46"/>
      <c r="H43" s="46"/>
      <c r="I43" s="46"/>
      <c r="J43" s="47"/>
      <c r="K43" s="47"/>
      <c r="L43" s="47"/>
      <c r="M43" s="47"/>
      <c r="N43" s="47">
        <v>500</v>
      </c>
      <c r="O43" s="47"/>
      <c r="P43" s="47"/>
      <c r="Q43" s="47"/>
      <c r="R43" s="47"/>
    </row>
    <row r="44" spans="1:18" x14ac:dyDescent="0.25">
      <c r="A44" s="48" t="s">
        <v>160</v>
      </c>
      <c r="B44" s="42" t="s">
        <v>177</v>
      </c>
      <c r="C44" s="43" t="str">
        <f>VLOOKUP(B44,[2]專案說明!$B$2:$C$30,2,FALSE)</f>
        <v>P-22</v>
      </c>
      <c r="D44" s="42" t="s">
        <v>15</v>
      </c>
      <c r="E44" s="44">
        <f>VLOOKUP($D44,[2]科目說明!$A$1:$B$48,2,FALSE)</f>
        <v>6219000</v>
      </c>
      <c r="F44" s="45">
        <f>SUM(G44:R44)</f>
        <v>500</v>
      </c>
      <c r="G44" s="46"/>
      <c r="H44" s="46"/>
      <c r="I44" s="46"/>
      <c r="J44" s="47"/>
      <c r="K44" s="47"/>
      <c r="L44" s="47"/>
      <c r="M44" s="47"/>
      <c r="N44" s="47">
        <v>500</v>
      </c>
      <c r="O44" s="47"/>
      <c r="P44" s="47"/>
      <c r="Q44" s="47"/>
      <c r="R44" s="47"/>
    </row>
    <row r="45" spans="1:18" x14ac:dyDescent="0.25">
      <c r="A45" s="42" t="s">
        <v>124</v>
      </c>
      <c r="B45" s="42" t="s">
        <v>308</v>
      </c>
      <c r="C45" s="43" t="str">
        <f>VLOOKUP(B45,[2]專案說明!$B$2:$C$30,2,FALSE)</f>
        <v>P-23</v>
      </c>
      <c r="D45" s="42" t="s">
        <v>298</v>
      </c>
      <c r="E45" s="44">
        <f>VLOOKUP($D45,[2]科目說明!$A$1:$B$48,2,FALSE)</f>
        <v>6201000</v>
      </c>
      <c r="F45" s="45">
        <f t="shared" si="1"/>
        <v>5000</v>
      </c>
      <c r="G45" s="46">
        <v>5000</v>
      </c>
      <c r="H45" s="46"/>
      <c r="I45" s="46"/>
      <c r="J45" s="47"/>
      <c r="K45" s="47"/>
      <c r="L45" s="47"/>
      <c r="M45" s="47"/>
      <c r="N45" s="47"/>
      <c r="O45" s="47"/>
      <c r="P45" s="47"/>
      <c r="Q45" s="47"/>
      <c r="R45" s="47"/>
    </row>
    <row r="46" spans="1:18" x14ac:dyDescent="0.25">
      <c r="A46" s="48" t="s">
        <v>158</v>
      </c>
      <c r="B46" s="42" t="s">
        <v>308</v>
      </c>
      <c r="C46" s="43" t="str">
        <f>VLOOKUP(B46,[2]專案說明!$B$2:$C$30,2,FALSE)</f>
        <v>P-23</v>
      </c>
      <c r="D46" s="42" t="s">
        <v>298</v>
      </c>
      <c r="E46" s="44">
        <f>VLOOKUP($D46,[2]科目說明!$A$1:$B$48,2,FALSE)</f>
        <v>6201000</v>
      </c>
      <c r="F46" s="45">
        <f t="shared" si="1"/>
        <v>5000</v>
      </c>
      <c r="G46" s="46">
        <v>5000</v>
      </c>
      <c r="H46" s="46"/>
      <c r="I46" s="46"/>
      <c r="J46" s="47"/>
      <c r="K46" s="47"/>
      <c r="L46" s="47"/>
      <c r="M46" s="47"/>
      <c r="N46" s="47"/>
      <c r="O46" s="47"/>
      <c r="P46" s="47"/>
      <c r="Q46" s="47"/>
      <c r="R46" s="47"/>
    </row>
    <row r="47" spans="1:18" x14ac:dyDescent="0.25">
      <c r="A47" s="48" t="s">
        <v>159</v>
      </c>
      <c r="B47" s="42" t="s">
        <v>179</v>
      </c>
      <c r="C47" s="43" t="str">
        <f>VLOOKUP(B47,[2]專案說明!$B$2:$C$30,2,FALSE)</f>
        <v>P-23</v>
      </c>
      <c r="D47" s="42" t="s">
        <v>1</v>
      </c>
      <c r="E47" s="44">
        <f>VLOOKUP($D47,[2]科目說明!$A$1:$B$48,2,FALSE)</f>
        <v>6201000</v>
      </c>
      <c r="F47" s="45">
        <f t="shared" si="1"/>
        <v>5000</v>
      </c>
      <c r="G47" s="46">
        <v>5000</v>
      </c>
      <c r="H47" s="46"/>
      <c r="I47" s="46"/>
      <c r="J47" s="47"/>
      <c r="K47" s="47"/>
      <c r="L47" s="47"/>
      <c r="M47" s="47"/>
      <c r="N47" s="47"/>
      <c r="O47" s="47"/>
      <c r="P47" s="47"/>
      <c r="Q47" s="47"/>
      <c r="R47" s="47"/>
    </row>
    <row r="48" spans="1:18" x14ac:dyDescent="0.25">
      <c r="A48" s="48" t="s">
        <v>160</v>
      </c>
      <c r="B48" s="42" t="s">
        <v>179</v>
      </c>
      <c r="C48" s="43" t="str">
        <f>VLOOKUP(B48,[2]專案說明!$B$2:$C$30,2,FALSE)</f>
        <v>P-23</v>
      </c>
      <c r="D48" s="42" t="s">
        <v>1</v>
      </c>
      <c r="E48" s="44">
        <f>VLOOKUP($D48,[2]科目說明!$A$1:$B$48,2,FALSE)</f>
        <v>6201000</v>
      </c>
      <c r="F48" s="45">
        <f t="shared" si="1"/>
        <v>5000</v>
      </c>
      <c r="G48" s="46">
        <v>5000</v>
      </c>
      <c r="H48" s="46"/>
      <c r="I48" s="46"/>
      <c r="J48" s="47"/>
      <c r="K48" s="47"/>
      <c r="L48" s="47"/>
      <c r="M48" s="47"/>
      <c r="N48" s="47"/>
      <c r="O48" s="47"/>
      <c r="P48" s="47"/>
      <c r="Q48" s="47"/>
      <c r="R48" s="47"/>
    </row>
    <row r="49" spans="1:18" x14ac:dyDescent="0.25">
      <c r="A49" s="42" t="s">
        <v>124</v>
      </c>
      <c r="B49" s="42" t="s">
        <v>309</v>
      </c>
      <c r="C49" s="43" t="str">
        <f>VLOOKUP(B49,[2]專案說明!$B$2:$C$30,2,FALSE)</f>
        <v>P-24</v>
      </c>
      <c r="D49" s="42" t="s">
        <v>298</v>
      </c>
      <c r="E49" s="44">
        <f>VLOOKUP($D49,[2]科目說明!$A$1:$B$48,2,FALSE)</f>
        <v>6201000</v>
      </c>
      <c r="F49" s="45">
        <f t="shared" si="1"/>
        <v>500</v>
      </c>
      <c r="G49" s="46"/>
      <c r="H49" s="46"/>
      <c r="I49" s="46"/>
      <c r="J49" s="47"/>
      <c r="K49" s="47">
        <v>500</v>
      </c>
      <c r="L49" s="47"/>
      <c r="M49" s="47"/>
      <c r="N49" s="47"/>
      <c r="O49" s="47"/>
      <c r="P49" s="47"/>
      <c r="Q49" s="47"/>
      <c r="R49" s="47"/>
    </row>
    <row r="50" spans="1:18" x14ac:dyDescent="0.25">
      <c r="A50" s="48" t="s">
        <v>158</v>
      </c>
      <c r="B50" s="42" t="s">
        <v>309</v>
      </c>
      <c r="C50" s="43" t="str">
        <f>VLOOKUP(B50,[2]專案說明!$B$2:$C$30,2,FALSE)</f>
        <v>P-24</v>
      </c>
      <c r="D50" s="42" t="s">
        <v>298</v>
      </c>
      <c r="E50" s="44">
        <f>VLOOKUP($D50,[2]科目說明!$A$1:$B$48,2,FALSE)</f>
        <v>6201000</v>
      </c>
      <c r="F50" s="45">
        <f t="shared" si="1"/>
        <v>500</v>
      </c>
      <c r="G50" s="46"/>
      <c r="H50" s="46"/>
      <c r="I50" s="46"/>
      <c r="J50" s="47"/>
      <c r="K50" s="47">
        <v>500</v>
      </c>
      <c r="L50" s="47"/>
      <c r="M50" s="47"/>
      <c r="N50" s="47"/>
      <c r="O50" s="47"/>
      <c r="P50" s="47"/>
      <c r="Q50" s="47"/>
      <c r="R50" s="47"/>
    </row>
    <row r="51" spans="1:18" x14ac:dyDescent="0.25">
      <c r="A51" s="48" t="s">
        <v>159</v>
      </c>
      <c r="B51" s="42" t="s">
        <v>182</v>
      </c>
      <c r="C51" s="43" t="str">
        <f>VLOOKUP(B51,[2]專案說明!$B$2:$C$30,2,FALSE)</f>
        <v>P-24</v>
      </c>
      <c r="D51" s="42" t="s">
        <v>1</v>
      </c>
      <c r="E51" s="44">
        <f>VLOOKUP($D51,[2]科目說明!$A$1:$B$48,2,FALSE)</f>
        <v>6201000</v>
      </c>
      <c r="F51" s="45">
        <f>SUM(G51:R51)</f>
        <v>500</v>
      </c>
      <c r="G51" s="46"/>
      <c r="H51" s="46"/>
      <c r="I51" s="46"/>
      <c r="J51" s="47"/>
      <c r="K51" s="47">
        <v>500</v>
      </c>
      <c r="L51" s="47"/>
      <c r="M51" s="47"/>
      <c r="N51" s="47"/>
      <c r="O51" s="47"/>
      <c r="P51" s="47"/>
      <c r="Q51" s="47"/>
      <c r="R51" s="47"/>
    </row>
    <row r="52" spans="1:18" x14ac:dyDescent="0.25">
      <c r="A52" s="48" t="s">
        <v>160</v>
      </c>
      <c r="B52" s="42" t="s">
        <v>182</v>
      </c>
      <c r="C52" s="43" t="str">
        <f>VLOOKUP(B52,[2]專案說明!$B$2:$C$30,2,FALSE)</f>
        <v>P-24</v>
      </c>
      <c r="D52" s="42" t="s">
        <v>1</v>
      </c>
      <c r="E52" s="44">
        <f>VLOOKUP($D52,[2]科目說明!$A$1:$B$48,2,FALSE)</f>
        <v>6201000</v>
      </c>
      <c r="F52" s="45">
        <f>SUM(G52:R52)</f>
        <v>500</v>
      </c>
      <c r="G52" s="46"/>
      <c r="H52" s="46"/>
      <c r="I52" s="46"/>
      <c r="J52" s="47"/>
      <c r="K52" s="47">
        <v>500</v>
      </c>
      <c r="L52" s="47"/>
      <c r="M52" s="47"/>
      <c r="N52" s="47"/>
      <c r="O52" s="47"/>
      <c r="P52" s="47"/>
      <c r="Q52" s="47"/>
      <c r="R52" s="47"/>
    </row>
    <row r="53" spans="1:18" x14ac:dyDescent="0.25">
      <c r="A53" s="42" t="s">
        <v>124</v>
      </c>
      <c r="B53" s="42" t="s">
        <v>310</v>
      </c>
      <c r="C53" s="43" t="str">
        <f>VLOOKUP(B53,[2]專案說明!$B$2:$C$30,2,FALSE)</f>
        <v>P-25</v>
      </c>
      <c r="D53" s="42" t="s">
        <v>298</v>
      </c>
      <c r="E53" s="44">
        <f>VLOOKUP($D53,[2]科目說明!$A$1:$B$48,2,FALSE)</f>
        <v>6201000</v>
      </c>
      <c r="F53" s="45">
        <f t="shared" si="1"/>
        <v>500</v>
      </c>
      <c r="G53" s="46"/>
      <c r="H53" s="46"/>
      <c r="I53" s="46"/>
      <c r="J53" s="47"/>
      <c r="K53" s="47"/>
      <c r="L53" s="47"/>
      <c r="M53" s="47"/>
      <c r="N53" s="47">
        <v>500</v>
      </c>
      <c r="O53" s="47"/>
      <c r="P53" s="47"/>
      <c r="Q53" s="47"/>
      <c r="R53" s="47"/>
    </row>
    <row r="54" spans="1:18" x14ac:dyDescent="0.25">
      <c r="A54" s="48" t="s">
        <v>158</v>
      </c>
      <c r="B54" s="42" t="s">
        <v>310</v>
      </c>
      <c r="C54" s="43" t="str">
        <f>VLOOKUP(B54,[2]專案說明!$B$2:$C$30,2,FALSE)</f>
        <v>P-25</v>
      </c>
      <c r="D54" s="42" t="s">
        <v>298</v>
      </c>
      <c r="E54" s="44">
        <f>VLOOKUP($D54,[2]科目說明!$A$1:$B$48,2,FALSE)</f>
        <v>6201000</v>
      </c>
      <c r="F54" s="45">
        <f t="shared" si="1"/>
        <v>500</v>
      </c>
      <c r="G54" s="46"/>
      <c r="H54" s="46"/>
      <c r="I54" s="46"/>
      <c r="J54" s="47"/>
      <c r="K54" s="47"/>
      <c r="L54" s="47"/>
      <c r="M54" s="47"/>
      <c r="N54" s="47">
        <v>500</v>
      </c>
      <c r="O54" s="47"/>
      <c r="P54" s="47"/>
      <c r="Q54" s="47"/>
      <c r="R54" s="47"/>
    </row>
    <row r="55" spans="1:18" x14ac:dyDescent="0.25">
      <c r="A55" s="48" t="s">
        <v>159</v>
      </c>
      <c r="B55" s="42" t="s">
        <v>186</v>
      </c>
      <c r="C55" s="43" t="str">
        <f>VLOOKUP(B55,[2]專案說明!$B$2:$C$30,2,FALSE)</f>
        <v>P-25</v>
      </c>
      <c r="D55" s="42" t="s">
        <v>1</v>
      </c>
      <c r="E55" s="44">
        <f>VLOOKUP($D55,[2]科目說明!$A$1:$B$48,2,FALSE)</f>
        <v>6201000</v>
      </c>
      <c r="F55" s="45">
        <f>SUM(G55:R55)</f>
        <v>500</v>
      </c>
      <c r="G55" s="46"/>
      <c r="H55" s="46"/>
      <c r="I55" s="46"/>
      <c r="J55" s="47"/>
      <c r="K55" s="47"/>
      <c r="L55" s="47"/>
      <c r="M55" s="47"/>
      <c r="N55" s="47">
        <v>500</v>
      </c>
      <c r="O55" s="47"/>
      <c r="P55" s="47"/>
      <c r="Q55" s="47"/>
      <c r="R55" s="47"/>
    </row>
    <row r="56" spans="1:18" x14ac:dyDescent="0.25">
      <c r="A56" s="48" t="s">
        <v>160</v>
      </c>
      <c r="B56" s="42" t="s">
        <v>186</v>
      </c>
      <c r="C56" s="43" t="str">
        <f>VLOOKUP(B56,[2]專案說明!$B$2:$C$30,2,FALSE)</f>
        <v>P-25</v>
      </c>
      <c r="D56" s="42" t="s">
        <v>1</v>
      </c>
      <c r="E56" s="44">
        <f>VLOOKUP($D56,[2]科目說明!$A$1:$B$48,2,FALSE)</f>
        <v>6201000</v>
      </c>
      <c r="F56" s="45">
        <f>SUM(G56:R56)</f>
        <v>500</v>
      </c>
      <c r="G56" s="46"/>
      <c r="H56" s="46"/>
      <c r="I56" s="46"/>
      <c r="J56" s="47"/>
      <c r="K56" s="47"/>
      <c r="L56" s="47"/>
      <c r="M56" s="47"/>
      <c r="N56" s="47">
        <v>500</v>
      </c>
      <c r="O56" s="47"/>
      <c r="P56" s="47"/>
      <c r="Q56" s="47"/>
      <c r="R56" s="47"/>
    </row>
    <row r="57" spans="1:18" x14ac:dyDescent="0.25">
      <c r="A57" s="42" t="s">
        <v>124</v>
      </c>
      <c r="B57" s="42" t="s">
        <v>311</v>
      </c>
      <c r="C57" s="43" t="str">
        <f>VLOOKUP(B57,[2]專案說明!$B$2:$C$30,2,FALSE)</f>
        <v>P-26</v>
      </c>
      <c r="D57" s="42" t="s">
        <v>20</v>
      </c>
      <c r="E57" s="44">
        <f>VLOOKUP($D57,[2]科目說明!$A$1:$B$48,2,FALSE)</f>
        <v>6227000</v>
      </c>
      <c r="F57" s="45">
        <f>SUM(G57:R57)</f>
        <v>10000</v>
      </c>
      <c r="G57" s="46">
        <v>10000</v>
      </c>
      <c r="H57" s="46"/>
      <c r="I57" s="46"/>
      <c r="J57" s="47"/>
      <c r="K57" s="47"/>
      <c r="L57" s="47"/>
      <c r="M57" s="47"/>
      <c r="N57" s="47"/>
      <c r="O57" s="47"/>
      <c r="P57" s="47"/>
      <c r="Q57" s="47"/>
      <c r="R57" s="47"/>
    </row>
    <row r="58" spans="1:18" x14ac:dyDescent="0.25">
      <c r="A58" s="48" t="s">
        <v>158</v>
      </c>
      <c r="B58" s="42" t="s">
        <v>311</v>
      </c>
      <c r="C58" s="43" t="str">
        <f>VLOOKUP(B58,[2]專案說明!$B$2:$C$30,2,FALSE)</f>
        <v>P-26</v>
      </c>
      <c r="D58" s="42" t="s">
        <v>311</v>
      </c>
      <c r="E58" s="44">
        <f>VLOOKUP($D58,[2]科目說明!$A$1:$B$48,2,FALSE)</f>
        <v>6227000</v>
      </c>
      <c r="F58" s="45">
        <f t="shared" si="1"/>
        <v>5000</v>
      </c>
      <c r="G58" s="46">
        <v>5000</v>
      </c>
      <c r="H58" s="46"/>
      <c r="I58" s="46"/>
      <c r="J58" s="47"/>
      <c r="K58" s="47"/>
      <c r="L58" s="47"/>
      <c r="M58" s="47"/>
      <c r="N58" s="47"/>
      <c r="O58" s="47"/>
      <c r="P58" s="47"/>
      <c r="Q58" s="47"/>
      <c r="R58" s="47"/>
    </row>
    <row r="59" spans="1:18" x14ac:dyDescent="0.25">
      <c r="A59" s="48" t="s">
        <v>159</v>
      </c>
      <c r="B59" s="42" t="s">
        <v>20</v>
      </c>
      <c r="C59" s="43" t="str">
        <f>VLOOKUP(B59,[2]專案說明!$B$2:$C$30,2,FALSE)</f>
        <v>P-26</v>
      </c>
      <c r="D59" s="42" t="s">
        <v>20</v>
      </c>
      <c r="E59" s="44">
        <f>VLOOKUP($D59,[2]科目說明!$A$1:$B$48,2,FALSE)</f>
        <v>6227000</v>
      </c>
      <c r="F59" s="45">
        <f>SUM(G59:R59)</f>
        <v>2500</v>
      </c>
      <c r="G59" s="46">
        <v>2500</v>
      </c>
      <c r="H59" s="46"/>
      <c r="I59" s="46"/>
      <c r="J59" s="47"/>
      <c r="K59" s="47"/>
      <c r="L59" s="47"/>
      <c r="M59" s="47"/>
      <c r="N59" s="47"/>
      <c r="O59" s="47"/>
      <c r="P59" s="47"/>
      <c r="Q59" s="47"/>
      <c r="R59" s="47"/>
    </row>
    <row r="60" spans="1:18" x14ac:dyDescent="0.25">
      <c r="A60" s="48" t="s">
        <v>160</v>
      </c>
      <c r="B60" s="42" t="s">
        <v>20</v>
      </c>
      <c r="C60" s="43" t="str">
        <f>VLOOKUP(B60,[2]專案說明!$B$2:$C$30,2,FALSE)</f>
        <v>P-26</v>
      </c>
      <c r="D60" s="42" t="s">
        <v>20</v>
      </c>
      <c r="E60" s="44">
        <f>VLOOKUP($D60,[2]科目說明!$A$1:$B$48,2,FALSE)</f>
        <v>6227000</v>
      </c>
      <c r="F60" s="45">
        <f>SUM(G60:R60)</f>
        <v>5000</v>
      </c>
      <c r="G60" s="46">
        <v>5000</v>
      </c>
      <c r="H60" s="46"/>
      <c r="I60" s="46"/>
      <c r="J60" s="47"/>
      <c r="K60" s="47"/>
      <c r="L60" s="47"/>
      <c r="M60" s="47"/>
      <c r="N60" s="47"/>
      <c r="O60" s="47"/>
      <c r="P60" s="47"/>
      <c r="Q60" s="47"/>
      <c r="R60" s="47"/>
    </row>
    <row r="61" spans="1:18" x14ac:dyDescent="0.25">
      <c r="A61" s="48" t="s">
        <v>124</v>
      </c>
      <c r="B61" s="42" t="s">
        <v>312</v>
      </c>
      <c r="C61" s="43" t="str">
        <f>VLOOKUP(B61,[2]專案說明!$B$2:$C$30,2,FALSE)</f>
        <v>P-27</v>
      </c>
      <c r="D61" s="42" t="s">
        <v>298</v>
      </c>
      <c r="E61" s="44">
        <f>VLOOKUP($D61,[2]科目說明!$A$1:$B$48,2,FALSE)</f>
        <v>6201000</v>
      </c>
      <c r="F61" s="45">
        <f t="shared" si="1"/>
        <v>200000</v>
      </c>
      <c r="G61" s="46">
        <v>200000</v>
      </c>
      <c r="H61" s="46"/>
      <c r="I61" s="46"/>
      <c r="J61" s="47"/>
      <c r="K61" s="47"/>
      <c r="L61" s="47"/>
      <c r="M61" s="47"/>
      <c r="N61" s="47"/>
      <c r="O61" s="47"/>
      <c r="P61" s="47"/>
      <c r="Q61" s="47"/>
      <c r="R61" s="47"/>
    </row>
    <row r="62" spans="1:18" x14ac:dyDescent="0.25">
      <c r="A62" s="49" t="s">
        <v>158</v>
      </c>
      <c r="B62" s="50" t="s">
        <v>312</v>
      </c>
      <c r="C62" s="51" t="str">
        <f>VLOOKUP(B62,[2]專案說明!$B$2:$C$30,2,FALSE)</f>
        <v>P-27</v>
      </c>
      <c r="D62" s="50" t="s">
        <v>298</v>
      </c>
      <c r="E62" s="52">
        <f>VLOOKUP($D62,[2]科目說明!$A$1:$B$48,2,FALSE)</f>
        <v>6201000</v>
      </c>
      <c r="F62" s="53">
        <f t="shared" si="1"/>
        <v>60000</v>
      </c>
      <c r="G62" s="54">
        <v>60000</v>
      </c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</row>
    <row r="63" spans="1:18" x14ac:dyDescent="0.25">
      <c r="A63" s="48" t="s">
        <v>159</v>
      </c>
      <c r="B63" s="42" t="s">
        <v>190</v>
      </c>
      <c r="C63" s="43" t="str">
        <f>VLOOKUP(B63,[2]專案說明!$B$2:$C$30,2,FALSE)</f>
        <v>P-27</v>
      </c>
      <c r="D63" s="42" t="s">
        <v>1</v>
      </c>
      <c r="E63" s="44">
        <f>VLOOKUP($D63,[2]科目說明!$A$1:$B$48,2,FALSE)</f>
        <v>6201000</v>
      </c>
      <c r="F63" s="45">
        <f>SUM(G63:R63)</f>
        <v>56000</v>
      </c>
      <c r="G63" s="46">
        <v>56000</v>
      </c>
      <c r="H63" s="46"/>
      <c r="I63" s="46"/>
      <c r="J63" s="47"/>
      <c r="K63" s="47"/>
      <c r="L63" s="47"/>
      <c r="M63" s="47"/>
      <c r="N63" s="47"/>
      <c r="O63" s="47"/>
      <c r="P63" s="47"/>
      <c r="Q63" s="47"/>
      <c r="R63" s="47"/>
    </row>
    <row r="64" spans="1:18" x14ac:dyDescent="0.25">
      <c r="A64" s="48" t="s">
        <v>160</v>
      </c>
      <c r="B64" s="42" t="s">
        <v>190</v>
      </c>
      <c r="C64" s="43" t="str">
        <f>VLOOKUP(B64,[2]專案說明!$B$2:$C$30,2,FALSE)</f>
        <v>P-27</v>
      </c>
      <c r="D64" s="42" t="s">
        <v>1</v>
      </c>
      <c r="E64" s="44">
        <f>VLOOKUP($D64,[2]科目說明!$A$1:$B$48,2,FALSE)</f>
        <v>6201000</v>
      </c>
      <c r="F64" s="45">
        <f>SUM(G64:R64)</f>
        <v>60000</v>
      </c>
      <c r="G64" s="46">
        <v>60000</v>
      </c>
      <c r="H64" s="46"/>
      <c r="I64" s="46"/>
      <c r="J64" s="47"/>
      <c r="K64" s="47"/>
      <c r="L64" s="47"/>
      <c r="M64" s="47"/>
      <c r="N64" s="47"/>
      <c r="O64" s="47"/>
      <c r="P64" s="47"/>
      <c r="Q64" s="47"/>
      <c r="R64" s="47"/>
    </row>
    <row r="65" spans="1:18" x14ac:dyDescent="0.25">
      <c r="A65" s="48"/>
      <c r="B65" s="42"/>
      <c r="C65" s="43" t="e">
        <f>VLOOKUP(B65,[2]專案說明!$B$2:$C$30,2,FALSE)</f>
        <v>#N/A</v>
      </c>
      <c r="D65" s="42"/>
      <c r="E65" s="44" t="e">
        <f>VLOOKUP($D65,[2]科目說明!$A$1:$B$48,2,FALSE)</f>
        <v>#N/A</v>
      </c>
      <c r="F65" s="45">
        <f>SUM(G65:R65)</f>
        <v>0</v>
      </c>
      <c r="G65" s="46"/>
      <c r="H65" s="46"/>
      <c r="I65" s="46"/>
      <c r="J65" s="47"/>
      <c r="K65" s="47"/>
      <c r="L65" s="47"/>
      <c r="M65" s="47"/>
      <c r="N65" s="47"/>
      <c r="O65" s="47"/>
      <c r="P65" s="47"/>
      <c r="Q65" s="47"/>
      <c r="R65" s="47"/>
    </row>
    <row r="66" spans="1:18" x14ac:dyDescent="0.25">
      <c r="A66" s="48"/>
      <c r="B66" s="42"/>
      <c r="C66" s="43" t="e">
        <f>VLOOKUP(B66,[2]專案說明!$B$2:$C$30,2,FALSE)</f>
        <v>#N/A</v>
      </c>
      <c r="D66" s="42"/>
      <c r="E66" s="44" t="e">
        <f>VLOOKUP($D66,[2]科目說明!$A$1:$B$48,2,FALSE)</f>
        <v>#N/A</v>
      </c>
      <c r="F66" s="45">
        <f t="shared" ref="F66:F129" si="2">SUM(G66:R66)</f>
        <v>0</v>
      </c>
      <c r="G66" s="46"/>
      <c r="H66" s="46"/>
      <c r="I66" s="46"/>
      <c r="J66" s="47"/>
      <c r="K66" s="47"/>
      <c r="L66" s="47"/>
      <c r="M66" s="47"/>
      <c r="N66" s="47"/>
      <c r="O66" s="47"/>
      <c r="P66" s="47"/>
      <c r="Q66" s="47"/>
      <c r="R66" s="47"/>
    </row>
    <row r="67" spans="1:18" x14ac:dyDescent="0.25">
      <c r="A67" s="48"/>
      <c r="B67" s="42"/>
      <c r="C67" s="43" t="e">
        <f>VLOOKUP(B67,[2]專案說明!$B$2:$C$30,2,FALSE)</f>
        <v>#N/A</v>
      </c>
      <c r="D67" s="42"/>
      <c r="E67" s="44" t="e">
        <f>VLOOKUP($D67,[2]科目說明!$A$1:$B$48,2,FALSE)</f>
        <v>#N/A</v>
      </c>
      <c r="F67" s="45">
        <f t="shared" si="2"/>
        <v>0</v>
      </c>
      <c r="G67" s="46"/>
      <c r="H67" s="46"/>
      <c r="I67" s="46"/>
      <c r="J67" s="47"/>
      <c r="K67" s="47"/>
      <c r="L67" s="47"/>
      <c r="M67" s="47"/>
      <c r="N67" s="47"/>
      <c r="O67" s="47"/>
      <c r="P67" s="47"/>
      <c r="Q67" s="47"/>
      <c r="R67" s="47"/>
    </row>
    <row r="68" spans="1:18" x14ac:dyDescent="0.25">
      <c r="A68" s="48"/>
      <c r="B68" s="42"/>
      <c r="C68" s="43" t="e">
        <f>VLOOKUP(B68,[2]專案說明!$B$2:$C$30,2,FALSE)</f>
        <v>#N/A</v>
      </c>
      <c r="D68" s="42"/>
      <c r="E68" s="44" t="e">
        <f>VLOOKUP($D68,[2]科目說明!$A$1:$B$48,2,FALSE)</f>
        <v>#N/A</v>
      </c>
      <c r="F68" s="45">
        <f t="shared" si="2"/>
        <v>0</v>
      </c>
      <c r="G68" s="46"/>
      <c r="H68" s="46"/>
      <c r="I68" s="46"/>
      <c r="J68" s="47"/>
      <c r="K68" s="47"/>
      <c r="L68" s="47"/>
      <c r="M68" s="47"/>
      <c r="N68" s="47"/>
      <c r="O68" s="47"/>
      <c r="P68" s="47"/>
      <c r="Q68" s="47"/>
      <c r="R68" s="47"/>
    </row>
    <row r="69" spans="1:18" x14ac:dyDescent="0.25">
      <c r="A69" s="48"/>
      <c r="B69" s="42"/>
      <c r="C69" s="43" t="e">
        <f>VLOOKUP(B69,[2]專案說明!$B$2:$C$30,2,FALSE)</f>
        <v>#N/A</v>
      </c>
      <c r="D69" s="42"/>
      <c r="E69" s="44" t="e">
        <f>VLOOKUP($D69,[2]科目說明!$A$1:$B$48,2,FALSE)</f>
        <v>#N/A</v>
      </c>
      <c r="F69" s="45">
        <f t="shared" si="2"/>
        <v>0</v>
      </c>
      <c r="G69" s="46"/>
      <c r="H69" s="46"/>
      <c r="I69" s="46"/>
      <c r="J69" s="47"/>
      <c r="K69" s="47"/>
      <c r="L69" s="47"/>
      <c r="M69" s="47"/>
      <c r="N69" s="47"/>
      <c r="O69" s="47"/>
      <c r="P69" s="47"/>
      <c r="Q69" s="47"/>
      <c r="R69" s="47"/>
    </row>
    <row r="70" spans="1:18" x14ac:dyDescent="0.25">
      <c r="A70" s="48"/>
      <c r="B70" s="42"/>
      <c r="C70" s="43" t="e">
        <f>VLOOKUP(B70,[2]專案說明!$B$2:$C$30,2,FALSE)</f>
        <v>#N/A</v>
      </c>
      <c r="D70" s="42"/>
      <c r="E70" s="44" t="e">
        <f>VLOOKUP($D70,[2]科目說明!$A$1:$B$48,2,FALSE)</f>
        <v>#N/A</v>
      </c>
      <c r="F70" s="45">
        <f t="shared" si="2"/>
        <v>0</v>
      </c>
      <c r="G70" s="46"/>
      <c r="H70" s="46"/>
      <c r="I70" s="46"/>
      <c r="J70" s="47"/>
      <c r="K70" s="47"/>
      <c r="L70" s="47"/>
      <c r="M70" s="47"/>
      <c r="N70" s="47"/>
      <c r="O70" s="47"/>
      <c r="P70" s="47"/>
      <c r="Q70" s="47"/>
      <c r="R70" s="47"/>
    </row>
    <row r="71" spans="1:18" x14ac:dyDescent="0.25">
      <c r="A71" s="48"/>
      <c r="B71" s="42"/>
      <c r="C71" s="43" t="e">
        <f>VLOOKUP(B71,[2]專案說明!$B$2:$C$30,2,FALSE)</f>
        <v>#N/A</v>
      </c>
      <c r="D71" s="42"/>
      <c r="E71" s="44" t="e">
        <f>VLOOKUP($D71,[2]科目說明!$A$1:$B$48,2,FALSE)</f>
        <v>#N/A</v>
      </c>
      <c r="F71" s="45">
        <f t="shared" si="2"/>
        <v>0</v>
      </c>
      <c r="G71" s="46"/>
      <c r="H71" s="46"/>
      <c r="I71" s="46"/>
      <c r="J71" s="47"/>
      <c r="K71" s="47"/>
      <c r="L71" s="47"/>
      <c r="M71" s="47"/>
      <c r="N71" s="47"/>
      <c r="O71" s="47"/>
      <c r="P71" s="47"/>
      <c r="Q71" s="47"/>
      <c r="R71" s="47"/>
    </row>
    <row r="72" spans="1:18" x14ac:dyDescent="0.25">
      <c r="A72" s="48"/>
      <c r="B72" s="42"/>
      <c r="C72" s="43" t="e">
        <f>VLOOKUP(B72,[2]專案說明!$B$2:$C$30,2,FALSE)</f>
        <v>#N/A</v>
      </c>
      <c r="D72" s="42"/>
      <c r="E72" s="44" t="e">
        <f>VLOOKUP($D72,[2]科目說明!$A$1:$B$48,2,FALSE)</f>
        <v>#N/A</v>
      </c>
      <c r="F72" s="45">
        <f t="shared" si="2"/>
        <v>0</v>
      </c>
      <c r="G72" s="46"/>
      <c r="H72" s="46"/>
      <c r="I72" s="46"/>
      <c r="J72" s="47"/>
      <c r="K72" s="47"/>
      <c r="L72" s="47"/>
      <c r="M72" s="47"/>
      <c r="N72" s="47"/>
      <c r="O72" s="47"/>
      <c r="P72" s="47"/>
      <c r="Q72" s="47"/>
      <c r="R72" s="47"/>
    </row>
    <row r="73" spans="1:18" x14ac:dyDescent="0.25">
      <c r="A73" s="48"/>
      <c r="B73" s="42"/>
      <c r="C73" s="43" t="e">
        <f>VLOOKUP(B73,[2]專案說明!$B$2:$C$30,2,FALSE)</f>
        <v>#N/A</v>
      </c>
      <c r="D73" s="42"/>
      <c r="E73" s="44" t="e">
        <f>VLOOKUP($D73,[2]科目說明!$A$1:$B$48,2,FALSE)</f>
        <v>#N/A</v>
      </c>
      <c r="F73" s="45">
        <f t="shared" si="2"/>
        <v>0</v>
      </c>
      <c r="G73" s="46"/>
      <c r="H73" s="46"/>
      <c r="I73" s="46"/>
      <c r="J73" s="47"/>
      <c r="K73" s="47"/>
      <c r="L73" s="47"/>
      <c r="M73" s="47"/>
      <c r="N73" s="47"/>
      <c r="O73" s="47"/>
      <c r="P73" s="47"/>
      <c r="Q73" s="47"/>
      <c r="R73" s="47"/>
    </row>
    <row r="74" spans="1:18" x14ac:dyDescent="0.25">
      <c r="A74" s="48"/>
      <c r="B74" s="42"/>
      <c r="C74" s="43" t="e">
        <f>VLOOKUP(B74,[2]專案說明!$B$2:$C$30,2,FALSE)</f>
        <v>#N/A</v>
      </c>
      <c r="D74" s="42"/>
      <c r="E74" s="44" t="e">
        <f>VLOOKUP($D74,[2]科目說明!$A$1:$B$48,2,FALSE)</f>
        <v>#N/A</v>
      </c>
      <c r="F74" s="45">
        <f t="shared" si="2"/>
        <v>0</v>
      </c>
      <c r="G74" s="46"/>
      <c r="H74" s="46"/>
      <c r="I74" s="46"/>
      <c r="J74" s="47"/>
      <c r="K74" s="47"/>
      <c r="L74" s="47"/>
      <c r="M74" s="47"/>
      <c r="N74" s="47"/>
      <c r="O74" s="47"/>
      <c r="P74" s="47"/>
      <c r="Q74" s="47"/>
      <c r="R74" s="47"/>
    </row>
    <row r="75" spans="1:18" x14ac:dyDescent="0.25">
      <c r="A75" s="48"/>
      <c r="B75" s="42"/>
      <c r="C75" s="43" t="e">
        <f>VLOOKUP(B75,[2]專案說明!$B$2:$C$30,2,FALSE)</f>
        <v>#N/A</v>
      </c>
      <c r="D75" s="42"/>
      <c r="E75" s="44" t="e">
        <f>VLOOKUP($D75,[2]科目說明!$A$1:$B$48,2,FALSE)</f>
        <v>#N/A</v>
      </c>
      <c r="F75" s="45">
        <f t="shared" si="2"/>
        <v>0</v>
      </c>
      <c r="G75" s="46"/>
      <c r="H75" s="46"/>
      <c r="I75" s="46"/>
      <c r="J75" s="47"/>
      <c r="K75" s="47"/>
      <c r="L75" s="47"/>
      <c r="M75" s="47"/>
      <c r="N75" s="47"/>
      <c r="O75" s="47"/>
      <c r="P75" s="47"/>
      <c r="Q75" s="47"/>
      <c r="R75" s="47"/>
    </row>
    <row r="76" spans="1:18" x14ac:dyDescent="0.25">
      <c r="A76" s="48"/>
      <c r="B76" s="42"/>
      <c r="C76" s="43" t="e">
        <f>VLOOKUP(B76,[2]專案說明!$B$2:$C$30,2,FALSE)</f>
        <v>#N/A</v>
      </c>
      <c r="D76" s="42"/>
      <c r="E76" s="44" t="e">
        <f>VLOOKUP($D76,[2]科目說明!$A$1:$B$48,2,FALSE)</f>
        <v>#N/A</v>
      </c>
      <c r="F76" s="45">
        <f t="shared" si="2"/>
        <v>0</v>
      </c>
      <c r="G76" s="46"/>
      <c r="H76" s="46"/>
      <c r="I76" s="46"/>
      <c r="J76" s="47"/>
      <c r="K76" s="47"/>
      <c r="L76" s="47"/>
      <c r="M76" s="47"/>
      <c r="N76" s="47"/>
      <c r="O76" s="47"/>
      <c r="P76" s="47"/>
      <c r="Q76" s="47"/>
      <c r="R76" s="47"/>
    </row>
    <row r="77" spans="1:18" x14ac:dyDescent="0.25">
      <c r="A77" s="48"/>
      <c r="B77" s="42"/>
      <c r="C77" s="43" t="e">
        <f>VLOOKUP(B77,[2]專案說明!$B$2:$C$30,2,FALSE)</f>
        <v>#N/A</v>
      </c>
      <c r="D77" s="42"/>
      <c r="E77" s="44" t="e">
        <f>VLOOKUP($D77,[2]科目說明!$A$1:$B$48,2,FALSE)</f>
        <v>#N/A</v>
      </c>
      <c r="F77" s="45">
        <f t="shared" si="2"/>
        <v>0</v>
      </c>
      <c r="G77" s="46"/>
      <c r="H77" s="46"/>
      <c r="I77" s="46"/>
      <c r="J77" s="47"/>
      <c r="K77" s="47"/>
      <c r="L77" s="47"/>
      <c r="M77" s="47"/>
      <c r="N77" s="47"/>
      <c r="O77" s="47"/>
      <c r="P77" s="47"/>
      <c r="Q77" s="47"/>
      <c r="R77" s="47"/>
    </row>
    <row r="78" spans="1:18" x14ac:dyDescent="0.25">
      <c r="A78" s="48"/>
      <c r="B78" s="42"/>
      <c r="C78" s="43" t="e">
        <f>VLOOKUP(B78,[2]專案說明!$B$2:$C$30,2,FALSE)</f>
        <v>#N/A</v>
      </c>
      <c r="D78" s="42"/>
      <c r="E78" s="44" t="e">
        <f>VLOOKUP($D78,[2]科目說明!$A$1:$B$48,2,FALSE)</f>
        <v>#N/A</v>
      </c>
      <c r="F78" s="45">
        <f t="shared" si="2"/>
        <v>0</v>
      </c>
      <c r="G78" s="46"/>
      <c r="H78" s="46"/>
      <c r="I78" s="46"/>
      <c r="J78" s="47"/>
      <c r="K78" s="47"/>
      <c r="L78" s="47"/>
      <c r="M78" s="47"/>
      <c r="N78" s="47"/>
      <c r="O78" s="47"/>
      <c r="P78" s="47"/>
      <c r="Q78" s="47"/>
      <c r="R78" s="47"/>
    </row>
    <row r="79" spans="1:18" x14ac:dyDescent="0.25">
      <c r="A79" s="48"/>
      <c r="B79" s="42"/>
      <c r="C79" s="43" t="e">
        <f>VLOOKUP(B79,[2]專案說明!$B$2:$C$30,2,FALSE)</f>
        <v>#N/A</v>
      </c>
      <c r="D79" s="42"/>
      <c r="E79" s="44" t="e">
        <f>VLOOKUP($D79,[2]科目說明!$A$1:$B$48,2,FALSE)</f>
        <v>#N/A</v>
      </c>
      <c r="F79" s="45">
        <f t="shared" si="2"/>
        <v>0</v>
      </c>
      <c r="G79" s="46"/>
      <c r="H79" s="46"/>
      <c r="I79" s="46"/>
      <c r="J79" s="47"/>
      <c r="K79" s="47"/>
      <c r="L79" s="47"/>
      <c r="M79" s="47"/>
      <c r="N79" s="47"/>
      <c r="O79" s="47"/>
      <c r="P79" s="47"/>
      <c r="Q79" s="47"/>
      <c r="R79" s="47"/>
    </row>
    <row r="80" spans="1:18" x14ac:dyDescent="0.25">
      <c r="A80" s="48"/>
      <c r="B80" s="42"/>
      <c r="C80" s="43" t="e">
        <f>VLOOKUP(B80,[2]專案說明!$B$2:$C$30,2,FALSE)</f>
        <v>#N/A</v>
      </c>
      <c r="D80" s="42"/>
      <c r="E80" s="44" t="e">
        <f>VLOOKUP($D80,[2]科目說明!$A$1:$B$48,2,FALSE)</f>
        <v>#N/A</v>
      </c>
      <c r="F80" s="45">
        <f t="shared" si="2"/>
        <v>0</v>
      </c>
      <c r="G80" s="46"/>
      <c r="H80" s="46"/>
      <c r="I80" s="46"/>
      <c r="J80" s="47"/>
      <c r="K80" s="47"/>
      <c r="L80" s="47"/>
      <c r="M80" s="47"/>
      <c r="N80" s="47"/>
      <c r="O80" s="47"/>
      <c r="P80" s="47"/>
      <c r="Q80" s="47"/>
      <c r="R80" s="47"/>
    </row>
    <row r="81" spans="1:18" x14ac:dyDescent="0.25">
      <c r="A81" s="48"/>
      <c r="B81" s="42"/>
      <c r="C81" s="43" t="e">
        <f>VLOOKUP(B81,[2]專案說明!$B$2:$C$30,2,FALSE)</f>
        <v>#N/A</v>
      </c>
      <c r="D81" s="42"/>
      <c r="E81" s="44" t="e">
        <f>VLOOKUP($D81,[2]科目說明!$A$1:$B$48,2,FALSE)</f>
        <v>#N/A</v>
      </c>
      <c r="F81" s="45">
        <f t="shared" si="2"/>
        <v>0</v>
      </c>
      <c r="G81" s="46"/>
      <c r="H81" s="46"/>
      <c r="I81" s="46"/>
      <c r="J81" s="47"/>
      <c r="K81" s="47"/>
      <c r="L81" s="47"/>
      <c r="M81" s="47"/>
      <c r="N81" s="47"/>
      <c r="O81" s="47"/>
      <c r="P81" s="47"/>
      <c r="Q81" s="47"/>
      <c r="R81" s="47"/>
    </row>
    <row r="82" spans="1:18" x14ac:dyDescent="0.25">
      <c r="A82" s="48"/>
      <c r="B82" s="42"/>
      <c r="C82" s="43" t="e">
        <f>VLOOKUP(B82,[2]專案說明!$B$2:$C$30,2,FALSE)</f>
        <v>#N/A</v>
      </c>
      <c r="D82" s="42"/>
      <c r="E82" s="44" t="e">
        <f>VLOOKUP($D82,[2]科目說明!$A$1:$B$48,2,FALSE)</f>
        <v>#N/A</v>
      </c>
      <c r="F82" s="45">
        <f t="shared" si="2"/>
        <v>0</v>
      </c>
      <c r="G82" s="46"/>
      <c r="H82" s="46"/>
      <c r="I82" s="46"/>
      <c r="J82" s="47"/>
      <c r="K82" s="47"/>
      <c r="L82" s="47"/>
      <c r="M82" s="47"/>
      <c r="N82" s="47"/>
      <c r="O82" s="47"/>
      <c r="P82" s="47"/>
      <c r="Q82" s="47"/>
      <c r="R82" s="47"/>
    </row>
    <row r="83" spans="1:18" x14ac:dyDescent="0.25">
      <c r="A83" s="48"/>
      <c r="B83" s="42"/>
      <c r="C83" s="43" t="e">
        <f>VLOOKUP(B83,[2]專案說明!$B$2:$C$30,2,FALSE)</f>
        <v>#N/A</v>
      </c>
      <c r="D83" s="42"/>
      <c r="E83" s="44" t="e">
        <f>VLOOKUP($D83,[2]科目說明!$A$1:$B$48,2,FALSE)</f>
        <v>#N/A</v>
      </c>
      <c r="F83" s="45">
        <f t="shared" si="2"/>
        <v>0</v>
      </c>
      <c r="G83" s="46"/>
      <c r="H83" s="46"/>
      <c r="I83" s="46"/>
      <c r="J83" s="47"/>
      <c r="K83" s="47"/>
      <c r="L83" s="47"/>
      <c r="M83" s="47"/>
      <c r="N83" s="47"/>
      <c r="O83" s="47"/>
      <c r="P83" s="47"/>
      <c r="Q83" s="47"/>
      <c r="R83" s="47"/>
    </row>
    <row r="84" spans="1:18" x14ac:dyDescent="0.25">
      <c r="A84" s="48"/>
      <c r="B84" s="42"/>
      <c r="C84" s="43" t="e">
        <f>VLOOKUP(B84,[2]專案說明!$B$2:$C$30,2,FALSE)</f>
        <v>#N/A</v>
      </c>
      <c r="D84" s="42"/>
      <c r="E84" s="44" t="e">
        <f>VLOOKUP($D84,[2]科目說明!$A$1:$B$48,2,FALSE)</f>
        <v>#N/A</v>
      </c>
      <c r="F84" s="45">
        <f t="shared" si="2"/>
        <v>0</v>
      </c>
      <c r="G84" s="46"/>
      <c r="H84" s="46"/>
      <c r="I84" s="46"/>
      <c r="J84" s="47"/>
      <c r="K84" s="47"/>
      <c r="L84" s="47"/>
      <c r="M84" s="47"/>
      <c r="N84" s="47"/>
      <c r="O84" s="47"/>
      <c r="P84" s="47"/>
      <c r="Q84" s="47"/>
      <c r="R84" s="47"/>
    </row>
    <row r="85" spans="1:18" x14ac:dyDescent="0.25">
      <c r="A85" s="48"/>
      <c r="B85" s="42"/>
      <c r="C85" s="43" t="e">
        <f>VLOOKUP(B85,[2]專案說明!$B$2:$C$30,2,FALSE)</f>
        <v>#N/A</v>
      </c>
      <c r="D85" s="42"/>
      <c r="E85" s="44" t="e">
        <f>VLOOKUP($D85,[2]科目說明!$A$1:$B$48,2,FALSE)</f>
        <v>#N/A</v>
      </c>
      <c r="F85" s="45">
        <f t="shared" si="2"/>
        <v>0</v>
      </c>
      <c r="G85" s="46"/>
      <c r="H85" s="46"/>
      <c r="I85" s="46"/>
      <c r="J85" s="47"/>
      <c r="K85" s="47"/>
      <c r="L85" s="47"/>
      <c r="M85" s="47"/>
      <c r="N85" s="47"/>
      <c r="O85" s="47"/>
      <c r="P85" s="47"/>
      <c r="Q85" s="47"/>
      <c r="R85" s="47"/>
    </row>
    <row r="86" spans="1:18" x14ac:dyDescent="0.25">
      <c r="A86" s="48"/>
      <c r="B86" s="42"/>
      <c r="C86" s="43" t="e">
        <f>VLOOKUP(B86,[2]專案說明!$B$2:$C$30,2,FALSE)</f>
        <v>#N/A</v>
      </c>
      <c r="D86" s="42"/>
      <c r="E86" s="44" t="e">
        <f>VLOOKUP($D86,[2]科目說明!$A$1:$B$48,2,FALSE)</f>
        <v>#N/A</v>
      </c>
      <c r="F86" s="45">
        <f t="shared" si="2"/>
        <v>0</v>
      </c>
      <c r="G86" s="46"/>
      <c r="H86" s="46"/>
      <c r="I86" s="46"/>
      <c r="J86" s="47"/>
      <c r="K86" s="47"/>
      <c r="L86" s="47"/>
      <c r="M86" s="47"/>
      <c r="N86" s="47"/>
      <c r="O86" s="47"/>
      <c r="P86" s="47"/>
      <c r="Q86" s="47"/>
      <c r="R86" s="47"/>
    </row>
    <row r="87" spans="1:18" x14ac:dyDescent="0.25">
      <c r="A87" s="48"/>
      <c r="B87" s="42"/>
      <c r="C87" s="43" t="e">
        <f>VLOOKUP(B87,[2]專案說明!$B$2:$C$30,2,FALSE)</f>
        <v>#N/A</v>
      </c>
      <c r="D87" s="42"/>
      <c r="E87" s="44" t="e">
        <f>VLOOKUP($D87,[2]科目說明!$A$1:$B$48,2,FALSE)</f>
        <v>#N/A</v>
      </c>
      <c r="F87" s="45">
        <f t="shared" si="2"/>
        <v>0</v>
      </c>
      <c r="G87" s="46"/>
      <c r="H87" s="46"/>
      <c r="I87" s="46"/>
      <c r="J87" s="47"/>
      <c r="K87" s="47"/>
      <c r="L87" s="47"/>
      <c r="M87" s="47"/>
      <c r="N87" s="47"/>
      <c r="O87" s="47"/>
      <c r="P87" s="47"/>
      <c r="Q87" s="47"/>
      <c r="R87" s="47"/>
    </row>
    <row r="88" spans="1:18" x14ac:dyDescent="0.25">
      <c r="A88" s="48"/>
      <c r="B88" s="42"/>
      <c r="C88" s="43" t="e">
        <f>VLOOKUP(B88,[2]專案說明!$B$2:$C$30,2,FALSE)</f>
        <v>#N/A</v>
      </c>
      <c r="D88" s="42"/>
      <c r="E88" s="44" t="e">
        <f>VLOOKUP($D88,[2]科目說明!$A$1:$B$48,2,FALSE)</f>
        <v>#N/A</v>
      </c>
      <c r="F88" s="45">
        <f t="shared" si="2"/>
        <v>0</v>
      </c>
      <c r="G88" s="46"/>
      <c r="H88" s="46"/>
      <c r="I88" s="46"/>
      <c r="J88" s="47"/>
      <c r="K88" s="47"/>
      <c r="L88" s="47"/>
      <c r="M88" s="47"/>
      <c r="N88" s="47"/>
      <c r="O88" s="47"/>
      <c r="P88" s="47"/>
      <c r="Q88" s="47"/>
      <c r="R88" s="47"/>
    </row>
    <row r="89" spans="1:18" x14ac:dyDescent="0.25">
      <c r="A89" s="48"/>
      <c r="B89" s="42"/>
      <c r="C89" s="43" t="e">
        <f>VLOOKUP(B89,[2]專案說明!$B$2:$C$30,2,FALSE)</f>
        <v>#N/A</v>
      </c>
      <c r="D89" s="42"/>
      <c r="E89" s="44" t="e">
        <f>VLOOKUP($D89,[2]科目說明!$A$1:$B$48,2,FALSE)</f>
        <v>#N/A</v>
      </c>
      <c r="F89" s="45">
        <f t="shared" si="2"/>
        <v>0</v>
      </c>
      <c r="G89" s="46"/>
      <c r="H89" s="46"/>
      <c r="I89" s="46"/>
      <c r="J89" s="47"/>
      <c r="K89" s="47"/>
      <c r="L89" s="47"/>
      <c r="M89" s="47"/>
      <c r="N89" s="47"/>
      <c r="O89" s="47"/>
      <c r="P89" s="47"/>
      <c r="Q89" s="47"/>
      <c r="R89" s="47"/>
    </row>
    <row r="90" spans="1:18" x14ac:dyDescent="0.25">
      <c r="A90" s="48"/>
      <c r="B90" s="42"/>
      <c r="C90" s="43" t="e">
        <f>VLOOKUP(B90,[2]專案說明!$B$2:$C$30,2,FALSE)</f>
        <v>#N/A</v>
      </c>
      <c r="D90" s="42"/>
      <c r="E90" s="44" t="e">
        <f>VLOOKUP($D90,[2]科目說明!$A$1:$B$48,2,FALSE)</f>
        <v>#N/A</v>
      </c>
      <c r="F90" s="45">
        <f t="shared" si="2"/>
        <v>0</v>
      </c>
      <c r="G90" s="46"/>
      <c r="H90" s="46"/>
      <c r="I90" s="46"/>
      <c r="J90" s="47"/>
      <c r="K90" s="47"/>
      <c r="L90" s="47"/>
      <c r="M90" s="47"/>
      <c r="N90" s="47"/>
      <c r="O90" s="47"/>
      <c r="P90" s="47"/>
      <c r="Q90" s="47"/>
      <c r="R90" s="47"/>
    </row>
    <row r="91" spans="1:18" x14ac:dyDescent="0.25">
      <c r="A91" s="48"/>
      <c r="B91" s="42"/>
      <c r="C91" s="43" t="e">
        <f>VLOOKUP(B91,[2]專案說明!$B$2:$C$30,2,FALSE)</f>
        <v>#N/A</v>
      </c>
      <c r="D91" s="42"/>
      <c r="E91" s="44" t="e">
        <f>VLOOKUP($D91,[2]科目說明!$A$1:$B$48,2,FALSE)</f>
        <v>#N/A</v>
      </c>
      <c r="F91" s="45">
        <f t="shared" si="2"/>
        <v>0</v>
      </c>
      <c r="G91" s="46"/>
      <c r="H91" s="46"/>
      <c r="I91" s="46"/>
      <c r="J91" s="47"/>
      <c r="K91" s="47"/>
      <c r="L91" s="47"/>
      <c r="M91" s="47"/>
      <c r="N91" s="47"/>
      <c r="O91" s="47"/>
      <c r="P91" s="47"/>
      <c r="Q91" s="47"/>
      <c r="R91" s="47"/>
    </row>
    <row r="92" spans="1:18" x14ac:dyDescent="0.25">
      <c r="A92" s="48"/>
      <c r="B92" s="42"/>
      <c r="C92" s="43" t="e">
        <f>VLOOKUP(B92,[2]專案說明!$B$2:$C$30,2,FALSE)</f>
        <v>#N/A</v>
      </c>
      <c r="D92" s="42"/>
      <c r="E92" s="44" t="e">
        <f>VLOOKUP($D92,[2]科目說明!$A$1:$B$48,2,FALSE)</f>
        <v>#N/A</v>
      </c>
      <c r="F92" s="45">
        <f t="shared" si="2"/>
        <v>0</v>
      </c>
      <c r="G92" s="46"/>
      <c r="H92" s="46"/>
      <c r="I92" s="46"/>
      <c r="J92" s="47"/>
      <c r="K92" s="47"/>
      <c r="L92" s="47"/>
      <c r="M92" s="47"/>
      <c r="N92" s="47"/>
      <c r="O92" s="47"/>
      <c r="P92" s="47"/>
      <c r="Q92" s="47"/>
      <c r="R92" s="47"/>
    </row>
    <row r="93" spans="1:18" x14ac:dyDescent="0.25">
      <c r="A93" s="48"/>
      <c r="B93" s="42"/>
      <c r="C93" s="43" t="e">
        <f>VLOOKUP(B93,[2]專案說明!$B$2:$C$30,2,FALSE)</f>
        <v>#N/A</v>
      </c>
      <c r="D93" s="42"/>
      <c r="E93" s="44" t="e">
        <f>VLOOKUP($D93,[2]科目說明!$A$1:$B$48,2,FALSE)</f>
        <v>#N/A</v>
      </c>
      <c r="F93" s="45">
        <f t="shared" si="2"/>
        <v>0</v>
      </c>
      <c r="G93" s="46"/>
      <c r="H93" s="46"/>
      <c r="I93" s="46"/>
      <c r="J93" s="47"/>
      <c r="K93" s="47"/>
      <c r="L93" s="47"/>
      <c r="M93" s="47"/>
      <c r="N93" s="47"/>
      <c r="O93" s="47"/>
      <c r="P93" s="47"/>
      <c r="Q93" s="47"/>
      <c r="R93" s="47"/>
    </row>
    <row r="94" spans="1:18" x14ac:dyDescent="0.25">
      <c r="A94" s="48"/>
      <c r="B94" s="42"/>
      <c r="C94" s="43" t="e">
        <f>VLOOKUP(B94,[2]專案說明!$B$2:$C$30,2,FALSE)</f>
        <v>#N/A</v>
      </c>
      <c r="D94" s="42"/>
      <c r="E94" s="44" t="e">
        <f>VLOOKUP($D94,[2]科目說明!$A$1:$B$48,2,FALSE)</f>
        <v>#N/A</v>
      </c>
      <c r="F94" s="45">
        <f t="shared" si="2"/>
        <v>0</v>
      </c>
      <c r="G94" s="46"/>
      <c r="H94" s="46"/>
      <c r="I94" s="46"/>
      <c r="J94" s="47"/>
      <c r="K94" s="47"/>
      <c r="L94" s="47"/>
      <c r="M94" s="47"/>
      <c r="N94" s="47"/>
      <c r="O94" s="47"/>
      <c r="P94" s="47"/>
      <c r="Q94" s="47"/>
      <c r="R94" s="47"/>
    </row>
    <row r="95" spans="1:18" x14ac:dyDescent="0.25">
      <c r="A95" s="48"/>
      <c r="B95" s="42"/>
      <c r="C95" s="43" t="e">
        <f>VLOOKUP(B95,[2]專案說明!$B$2:$C$30,2,FALSE)</f>
        <v>#N/A</v>
      </c>
      <c r="D95" s="42"/>
      <c r="E95" s="44" t="e">
        <f>VLOOKUP($D95,[2]科目說明!$A$1:$B$48,2,FALSE)</f>
        <v>#N/A</v>
      </c>
      <c r="F95" s="45">
        <f t="shared" si="2"/>
        <v>0</v>
      </c>
      <c r="G95" s="46"/>
      <c r="H95" s="46"/>
      <c r="I95" s="46"/>
      <c r="J95" s="47"/>
      <c r="K95" s="47"/>
      <c r="L95" s="47"/>
      <c r="M95" s="47"/>
      <c r="N95" s="47"/>
      <c r="O95" s="47"/>
      <c r="P95" s="47"/>
      <c r="Q95" s="47"/>
      <c r="R95" s="47"/>
    </row>
    <row r="96" spans="1:18" x14ac:dyDescent="0.25">
      <c r="A96" s="48"/>
      <c r="B96" s="42"/>
      <c r="C96" s="43" t="e">
        <f>VLOOKUP(B96,[2]專案說明!$B$2:$C$30,2,FALSE)</f>
        <v>#N/A</v>
      </c>
      <c r="D96" s="42"/>
      <c r="E96" s="44" t="e">
        <f>VLOOKUP($D96,[2]科目說明!$A$1:$B$48,2,FALSE)</f>
        <v>#N/A</v>
      </c>
      <c r="F96" s="45">
        <f t="shared" si="2"/>
        <v>0</v>
      </c>
      <c r="G96" s="46"/>
      <c r="H96" s="46"/>
      <c r="I96" s="46"/>
      <c r="J96" s="47"/>
      <c r="K96" s="47"/>
      <c r="L96" s="47"/>
      <c r="M96" s="47"/>
      <c r="N96" s="47"/>
      <c r="O96" s="47"/>
      <c r="P96" s="47"/>
      <c r="Q96" s="47"/>
      <c r="R96" s="47"/>
    </row>
    <row r="97" spans="1:18" x14ac:dyDescent="0.25">
      <c r="A97" s="48"/>
      <c r="B97" s="42"/>
      <c r="C97" s="43" t="e">
        <f>VLOOKUP(B97,[2]專案說明!$B$2:$C$30,2,FALSE)</f>
        <v>#N/A</v>
      </c>
      <c r="D97" s="42"/>
      <c r="E97" s="44" t="e">
        <f>VLOOKUP($D97,[2]科目說明!$A$1:$B$48,2,FALSE)</f>
        <v>#N/A</v>
      </c>
      <c r="F97" s="45">
        <f t="shared" si="2"/>
        <v>0</v>
      </c>
      <c r="G97" s="46"/>
      <c r="H97" s="46"/>
      <c r="I97" s="46"/>
      <c r="J97" s="47"/>
      <c r="K97" s="47"/>
      <c r="L97" s="47"/>
      <c r="M97" s="47"/>
      <c r="N97" s="47"/>
      <c r="O97" s="47"/>
      <c r="P97" s="47"/>
      <c r="Q97" s="47"/>
      <c r="R97" s="47"/>
    </row>
    <row r="98" spans="1:18" x14ac:dyDescent="0.25">
      <c r="A98" s="48"/>
      <c r="B98" s="42"/>
      <c r="C98" s="43" t="e">
        <f>VLOOKUP(B98,[2]專案說明!$B$2:$C$30,2,FALSE)</f>
        <v>#N/A</v>
      </c>
      <c r="D98" s="42"/>
      <c r="E98" s="44" t="e">
        <f>VLOOKUP($D98,[2]科目說明!$A$1:$B$48,2,FALSE)</f>
        <v>#N/A</v>
      </c>
      <c r="F98" s="45">
        <f t="shared" si="2"/>
        <v>0</v>
      </c>
      <c r="G98" s="46"/>
      <c r="H98" s="46"/>
      <c r="I98" s="46"/>
      <c r="J98" s="47"/>
      <c r="K98" s="47"/>
      <c r="L98" s="47"/>
      <c r="M98" s="47"/>
      <c r="N98" s="47"/>
      <c r="O98" s="47"/>
      <c r="P98" s="47"/>
      <c r="Q98" s="47"/>
      <c r="R98" s="47"/>
    </row>
    <row r="99" spans="1:18" x14ac:dyDescent="0.25">
      <c r="A99" s="48"/>
      <c r="B99" s="42"/>
      <c r="C99" s="43" t="e">
        <f>VLOOKUP(B99,[2]專案說明!$B$2:$C$30,2,FALSE)</f>
        <v>#N/A</v>
      </c>
      <c r="D99" s="42"/>
      <c r="E99" s="44" t="e">
        <f>VLOOKUP($D99,[2]科目說明!$A$1:$B$48,2,FALSE)</f>
        <v>#N/A</v>
      </c>
      <c r="F99" s="45">
        <f t="shared" si="2"/>
        <v>0</v>
      </c>
      <c r="G99" s="46"/>
      <c r="H99" s="46"/>
      <c r="I99" s="46"/>
      <c r="J99" s="47"/>
      <c r="K99" s="47"/>
      <c r="L99" s="47"/>
      <c r="M99" s="47"/>
      <c r="N99" s="47"/>
      <c r="O99" s="47"/>
      <c r="P99" s="47"/>
      <c r="Q99" s="47"/>
      <c r="R99" s="47"/>
    </row>
    <row r="100" spans="1:18" x14ac:dyDescent="0.25">
      <c r="A100" s="48"/>
      <c r="B100" s="42"/>
      <c r="C100" s="43" t="e">
        <f>VLOOKUP(B100,[2]專案說明!$B$2:$C$30,2,FALSE)</f>
        <v>#N/A</v>
      </c>
      <c r="D100" s="42"/>
      <c r="E100" s="44" t="e">
        <f>VLOOKUP($D100,[2]科目說明!$A$1:$B$48,2,FALSE)</f>
        <v>#N/A</v>
      </c>
      <c r="F100" s="45">
        <f t="shared" si="2"/>
        <v>0</v>
      </c>
      <c r="G100" s="46"/>
      <c r="H100" s="46"/>
      <c r="I100" s="46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x14ac:dyDescent="0.25">
      <c r="A101" s="48"/>
      <c r="B101" s="42"/>
      <c r="C101" s="43" t="e">
        <f>VLOOKUP(B101,[2]專案說明!$B$2:$C$30,2,FALSE)</f>
        <v>#N/A</v>
      </c>
      <c r="D101" s="42"/>
      <c r="E101" s="44" t="e">
        <f>VLOOKUP($D101,[2]科目說明!$A$1:$B$48,2,FALSE)</f>
        <v>#N/A</v>
      </c>
      <c r="F101" s="45">
        <f t="shared" si="2"/>
        <v>0</v>
      </c>
      <c r="G101" s="46"/>
      <c r="H101" s="46"/>
      <c r="I101" s="46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x14ac:dyDescent="0.25">
      <c r="A102" s="48"/>
      <c r="B102" s="42"/>
      <c r="C102" s="43" t="e">
        <f>VLOOKUP(B102,[2]專案說明!$B$2:$C$30,2,FALSE)</f>
        <v>#N/A</v>
      </c>
      <c r="D102" s="42"/>
      <c r="E102" s="44" t="e">
        <f>VLOOKUP($D102,[2]科目說明!$A$1:$B$48,2,FALSE)</f>
        <v>#N/A</v>
      </c>
      <c r="F102" s="45">
        <f t="shared" si="2"/>
        <v>0</v>
      </c>
      <c r="G102" s="46"/>
      <c r="H102" s="46"/>
      <c r="I102" s="46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x14ac:dyDescent="0.25">
      <c r="A103" s="48"/>
      <c r="B103" s="42"/>
      <c r="C103" s="43" t="e">
        <f>VLOOKUP(B103,[2]專案說明!$B$2:$C$30,2,FALSE)</f>
        <v>#N/A</v>
      </c>
      <c r="D103" s="42"/>
      <c r="E103" s="44" t="e">
        <f>VLOOKUP($D103,[2]科目說明!$A$1:$B$48,2,FALSE)</f>
        <v>#N/A</v>
      </c>
      <c r="F103" s="45">
        <f t="shared" si="2"/>
        <v>0</v>
      </c>
      <c r="G103" s="46"/>
      <c r="H103" s="46"/>
      <c r="I103" s="46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x14ac:dyDescent="0.25">
      <c r="A104" s="48"/>
      <c r="B104" s="42"/>
      <c r="C104" s="43" t="e">
        <f>VLOOKUP(B104,[2]專案說明!$B$2:$C$30,2,FALSE)</f>
        <v>#N/A</v>
      </c>
      <c r="D104" s="42"/>
      <c r="E104" s="44" t="e">
        <f>VLOOKUP($D104,[2]科目說明!$A$1:$B$48,2,FALSE)</f>
        <v>#N/A</v>
      </c>
      <c r="F104" s="45">
        <f t="shared" si="2"/>
        <v>0</v>
      </c>
      <c r="G104" s="46"/>
      <c r="H104" s="46"/>
      <c r="I104" s="46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x14ac:dyDescent="0.25">
      <c r="A105" s="48"/>
      <c r="B105" s="42"/>
      <c r="C105" s="43" t="e">
        <f>VLOOKUP(B105,[2]專案說明!$B$2:$C$30,2,FALSE)</f>
        <v>#N/A</v>
      </c>
      <c r="D105" s="42"/>
      <c r="E105" s="44" t="e">
        <f>VLOOKUP($D105,[2]科目說明!$A$1:$B$48,2,FALSE)</f>
        <v>#N/A</v>
      </c>
      <c r="F105" s="45">
        <f t="shared" si="2"/>
        <v>0</v>
      </c>
      <c r="G105" s="46"/>
      <c r="H105" s="46"/>
      <c r="I105" s="46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x14ac:dyDescent="0.25">
      <c r="A106" s="48"/>
      <c r="B106" s="42"/>
      <c r="C106" s="43" t="e">
        <f>VLOOKUP(B106,[2]專案說明!$B$2:$C$30,2,FALSE)</f>
        <v>#N/A</v>
      </c>
      <c r="D106" s="42"/>
      <c r="E106" s="44" t="e">
        <f>VLOOKUP($D106,[2]科目說明!$A$1:$B$48,2,FALSE)</f>
        <v>#N/A</v>
      </c>
      <c r="F106" s="45">
        <f t="shared" si="2"/>
        <v>0</v>
      </c>
      <c r="G106" s="46"/>
      <c r="H106" s="46"/>
      <c r="I106" s="46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x14ac:dyDescent="0.25">
      <c r="A107" s="48"/>
      <c r="B107" s="42"/>
      <c r="C107" s="43" t="e">
        <f>VLOOKUP(B107,[2]專案說明!$B$2:$C$30,2,FALSE)</f>
        <v>#N/A</v>
      </c>
      <c r="D107" s="42"/>
      <c r="E107" s="44" t="e">
        <f>VLOOKUP($D107,[2]科目說明!$A$1:$B$48,2,FALSE)</f>
        <v>#N/A</v>
      </c>
      <c r="F107" s="45">
        <f t="shared" si="2"/>
        <v>0</v>
      </c>
      <c r="G107" s="46"/>
      <c r="H107" s="46"/>
      <c r="I107" s="46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x14ac:dyDescent="0.25">
      <c r="A108" s="48"/>
      <c r="B108" s="42"/>
      <c r="C108" s="43" t="e">
        <f>VLOOKUP(B108,[2]專案說明!$B$2:$C$30,2,FALSE)</f>
        <v>#N/A</v>
      </c>
      <c r="D108" s="42"/>
      <c r="E108" s="44" t="e">
        <f>VLOOKUP($D108,[2]科目說明!$A$1:$B$48,2,FALSE)</f>
        <v>#N/A</v>
      </c>
      <c r="F108" s="45">
        <f t="shared" si="2"/>
        <v>0</v>
      </c>
      <c r="G108" s="46"/>
      <c r="H108" s="46"/>
      <c r="I108" s="46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x14ac:dyDescent="0.25">
      <c r="A109" s="48"/>
      <c r="B109" s="42"/>
      <c r="C109" s="43" t="e">
        <f>VLOOKUP(B109,[2]專案說明!$B$2:$C$30,2,FALSE)</f>
        <v>#N/A</v>
      </c>
      <c r="D109" s="42"/>
      <c r="E109" s="44" t="e">
        <f>VLOOKUP($D109,[2]科目說明!$A$1:$B$48,2,FALSE)</f>
        <v>#N/A</v>
      </c>
      <c r="F109" s="45">
        <f t="shared" si="2"/>
        <v>0</v>
      </c>
      <c r="G109" s="46"/>
      <c r="H109" s="46"/>
      <c r="I109" s="46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x14ac:dyDescent="0.25">
      <c r="A110" s="48"/>
      <c r="B110" s="42"/>
      <c r="C110" s="43" t="e">
        <f>VLOOKUP(B110,[2]專案說明!$B$2:$C$30,2,FALSE)</f>
        <v>#N/A</v>
      </c>
      <c r="D110" s="42"/>
      <c r="E110" s="44" t="e">
        <f>VLOOKUP($D110,[2]科目說明!$A$1:$B$48,2,FALSE)</f>
        <v>#N/A</v>
      </c>
      <c r="F110" s="45">
        <f t="shared" si="2"/>
        <v>0</v>
      </c>
      <c r="G110" s="46"/>
      <c r="H110" s="46"/>
      <c r="I110" s="46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x14ac:dyDescent="0.25">
      <c r="A111" s="48"/>
      <c r="B111" s="42"/>
      <c r="C111" s="43" t="e">
        <f>VLOOKUP(B111,[2]專案說明!$B$2:$C$30,2,FALSE)</f>
        <v>#N/A</v>
      </c>
      <c r="D111" s="42"/>
      <c r="E111" s="44" t="e">
        <f>VLOOKUP($D111,[2]科目說明!$A$1:$B$48,2,FALSE)</f>
        <v>#N/A</v>
      </c>
      <c r="F111" s="45">
        <f t="shared" si="2"/>
        <v>0</v>
      </c>
      <c r="G111" s="46"/>
      <c r="H111" s="46"/>
      <c r="I111" s="46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x14ac:dyDescent="0.25">
      <c r="A112" s="48"/>
      <c r="B112" s="42"/>
      <c r="C112" s="43" t="e">
        <f>VLOOKUP(B112,[2]專案說明!$B$2:$C$30,2,FALSE)</f>
        <v>#N/A</v>
      </c>
      <c r="D112" s="42"/>
      <c r="E112" s="44" t="e">
        <f>VLOOKUP($D112,[2]科目說明!$A$1:$B$48,2,FALSE)</f>
        <v>#N/A</v>
      </c>
      <c r="F112" s="45">
        <f t="shared" si="2"/>
        <v>0</v>
      </c>
      <c r="G112" s="46"/>
      <c r="H112" s="46"/>
      <c r="I112" s="46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x14ac:dyDescent="0.25">
      <c r="A113" s="48"/>
      <c r="B113" s="42"/>
      <c r="C113" s="43" t="e">
        <f>VLOOKUP(B113,[2]專案說明!$B$2:$C$30,2,FALSE)</f>
        <v>#N/A</v>
      </c>
      <c r="D113" s="42"/>
      <c r="E113" s="44" t="e">
        <f>VLOOKUP($D113,[2]科目說明!$A$1:$B$48,2,FALSE)</f>
        <v>#N/A</v>
      </c>
      <c r="F113" s="45">
        <f t="shared" si="2"/>
        <v>0</v>
      </c>
      <c r="G113" s="46"/>
      <c r="H113" s="46"/>
      <c r="I113" s="46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x14ac:dyDescent="0.25">
      <c r="A114" s="48"/>
      <c r="B114" s="42"/>
      <c r="C114" s="43" t="e">
        <f>VLOOKUP(B114,[2]專案說明!$B$2:$C$30,2,FALSE)</f>
        <v>#N/A</v>
      </c>
      <c r="D114" s="42"/>
      <c r="E114" s="44" t="e">
        <f>VLOOKUP($D114,[2]科目說明!$A$1:$B$48,2,FALSE)</f>
        <v>#N/A</v>
      </c>
      <c r="F114" s="45">
        <f t="shared" si="2"/>
        <v>0</v>
      </c>
      <c r="G114" s="46"/>
      <c r="H114" s="46"/>
      <c r="I114" s="46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x14ac:dyDescent="0.25">
      <c r="A115" s="48"/>
      <c r="B115" s="42"/>
      <c r="C115" s="43" t="e">
        <f>VLOOKUP(B115,[2]專案說明!$B$2:$C$30,2,FALSE)</f>
        <v>#N/A</v>
      </c>
      <c r="D115" s="42"/>
      <c r="E115" s="44" t="e">
        <f>VLOOKUP($D115,[2]科目說明!$A$1:$B$48,2,FALSE)</f>
        <v>#N/A</v>
      </c>
      <c r="F115" s="45">
        <f t="shared" si="2"/>
        <v>0</v>
      </c>
      <c r="G115" s="46"/>
      <c r="H115" s="46"/>
      <c r="I115" s="46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x14ac:dyDescent="0.25">
      <c r="A116" s="48"/>
      <c r="B116" s="42"/>
      <c r="C116" s="43" t="e">
        <f>VLOOKUP(B116,[2]專案說明!$B$2:$C$30,2,FALSE)</f>
        <v>#N/A</v>
      </c>
      <c r="D116" s="42"/>
      <c r="E116" s="44" t="e">
        <f>VLOOKUP($D116,[2]科目說明!$A$1:$B$48,2,FALSE)</f>
        <v>#N/A</v>
      </c>
      <c r="F116" s="45">
        <f t="shared" si="2"/>
        <v>0</v>
      </c>
      <c r="G116" s="46"/>
      <c r="H116" s="46"/>
      <c r="I116" s="46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x14ac:dyDescent="0.25">
      <c r="A117" s="48"/>
      <c r="B117" s="42"/>
      <c r="C117" s="43" t="e">
        <f>VLOOKUP(B117,[2]專案說明!$B$2:$C$30,2,FALSE)</f>
        <v>#N/A</v>
      </c>
      <c r="D117" s="42"/>
      <c r="E117" s="44" t="e">
        <f>VLOOKUP($D117,[2]科目說明!$A$1:$B$48,2,FALSE)</f>
        <v>#N/A</v>
      </c>
      <c r="F117" s="45">
        <f t="shared" si="2"/>
        <v>0</v>
      </c>
      <c r="G117" s="46"/>
      <c r="H117" s="46"/>
      <c r="I117" s="46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x14ac:dyDescent="0.25">
      <c r="A118" s="48"/>
      <c r="B118" s="42"/>
      <c r="C118" s="43" t="e">
        <f>VLOOKUP(B118,[2]專案說明!$B$2:$C$30,2,FALSE)</f>
        <v>#N/A</v>
      </c>
      <c r="D118" s="42"/>
      <c r="E118" s="44" t="e">
        <f>VLOOKUP($D118,[2]科目說明!$A$1:$B$48,2,FALSE)</f>
        <v>#N/A</v>
      </c>
      <c r="F118" s="45">
        <f t="shared" si="2"/>
        <v>0</v>
      </c>
      <c r="G118" s="46"/>
      <c r="H118" s="46"/>
      <c r="I118" s="46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x14ac:dyDescent="0.25">
      <c r="A119" s="48"/>
      <c r="B119" s="42"/>
      <c r="C119" s="43" t="e">
        <f>VLOOKUP(B119,[2]專案說明!$B$2:$C$30,2,FALSE)</f>
        <v>#N/A</v>
      </c>
      <c r="D119" s="42"/>
      <c r="E119" s="44" t="e">
        <f>VLOOKUP($D119,[2]科目說明!$A$1:$B$48,2,FALSE)</f>
        <v>#N/A</v>
      </c>
      <c r="F119" s="45">
        <f t="shared" si="2"/>
        <v>0</v>
      </c>
      <c r="G119" s="46"/>
      <c r="H119" s="46"/>
      <c r="I119" s="46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x14ac:dyDescent="0.25">
      <c r="A120" s="48"/>
      <c r="B120" s="42"/>
      <c r="C120" s="43" t="e">
        <f>VLOOKUP(B120,[2]專案說明!$B$2:$C$30,2,FALSE)</f>
        <v>#N/A</v>
      </c>
      <c r="D120" s="42"/>
      <c r="E120" s="44" t="e">
        <f>VLOOKUP($D120,[2]科目說明!$A$1:$B$48,2,FALSE)</f>
        <v>#N/A</v>
      </c>
      <c r="F120" s="45">
        <f t="shared" si="2"/>
        <v>0</v>
      </c>
      <c r="G120" s="46"/>
      <c r="H120" s="46"/>
      <c r="I120" s="46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x14ac:dyDescent="0.25">
      <c r="A121" s="48"/>
      <c r="B121" s="42"/>
      <c r="C121" s="43" t="e">
        <f>VLOOKUP(B121,[2]專案說明!$B$2:$C$30,2,FALSE)</f>
        <v>#N/A</v>
      </c>
      <c r="D121" s="42"/>
      <c r="E121" s="44" t="e">
        <f>VLOOKUP($D121,[2]科目說明!$A$1:$B$48,2,FALSE)</f>
        <v>#N/A</v>
      </c>
      <c r="F121" s="45">
        <f t="shared" si="2"/>
        <v>0</v>
      </c>
      <c r="G121" s="46"/>
      <c r="H121" s="46"/>
      <c r="I121" s="46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x14ac:dyDescent="0.25">
      <c r="A122" s="48"/>
      <c r="B122" s="42"/>
      <c r="C122" s="43" t="e">
        <f>VLOOKUP(B122,[2]專案說明!$B$2:$C$30,2,FALSE)</f>
        <v>#N/A</v>
      </c>
      <c r="D122" s="42"/>
      <c r="E122" s="44" t="e">
        <f>VLOOKUP($D122,[2]科目說明!$A$1:$B$48,2,FALSE)</f>
        <v>#N/A</v>
      </c>
      <c r="F122" s="45">
        <f t="shared" si="2"/>
        <v>0</v>
      </c>
      <c r="G122" s="46"/>
      <c r="H122" s="46"/>
      <c r="I122" s="46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x14ac:dyDescent="0.25">
      <c r="A123" s="48"/>
      <c r="B123" s="42"/>
      <c r="C123" s="43" t="e">
        <f>VLOOKUP(B123,[2]專案說明!$B$2:$C$30,2,FALSE)</f>
        <v>#N/A</v>
      </c>
      <c r="D123" s="42"/>
      <c r="E123" s="44" t="e">
        <f>VLOOKUP($D123,[2]科目說明!$A$1:$B$48,2,FALSE)</f>
        <v>#N/A</v>
      </c>
      <c r="F123" s="45">
        <f t="shared" si="2"/>
        <v>0</v>
      </c>
      <c r="G123" s="46"/>
      <c r="H123" s="46"/>
      <c r="I123" s="46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x14ac:dyDescent="0.25">
      <c r="A124" s="48"/>
      <c r="B124" s="42"/>
      <c r="C124" s="43" t="e">
        <f>VLOOKUP(B124,[2]專案說明!$B$2:$C$30,2,FALSE)</f>
        <v>#N/A</v>
      </c>
      <c r="D124" s="42"/>
      <c r="E124" s="44" t="e">
        <f>VLOOKUP($D124,[2]科目說明!$A$1:$B$48,2,FALSE)</f>
        <v>#N/A</v>
      </c>
      <c r="F124" s="45">
        <f t="shared" si="2"/>
        <v>0</v>
      </c>
      <c r="G124" s="46"/>
      <c r="H124" s="46"/>
      <c r="I124" s="46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x14ac:dyDescent="0.25">
      <c r="A125" s="48"/>
      <c r="B125" s="42"/>
      <c r="C125" s="43" t="e">
        <f>VLOOKUP(B125,[2]專案說明!$B$2:$C$30,2,FALSE)</f>
        <v>#N/A</v>
      </c>
      <c r="D125" s="42"/>
      <c r="E125" s="44" t="e">
        <f>VLOOKUP($D125,[2]科目說明!$A$1:$B$48,2,FALSE)</f>
        <v>#N/A</v>
      </c>
      <c r="F125" s="45">
        <f t="shared" si="2"/>
        <v>0</v>
      </c>
      <c r="G125" s="46"/>
      <c r="H125" s="46"/>
      <c r="I125" s="46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x14ac:dyDescent="0.25">
      <c r="A126" s="48"/>
      <c r="B126" s="42"/>
      <c r="C126" s="43" t="e">
        <f>VLOOKUP(B126,[2]專案說明!$B$2:$C$30,2,FALSE)</f>
        <v>#N/A</v>
      </c>
      <c r="D126" s="42"/>
      <c r="E126" s="44" t="e">
        <f>VLOOKUP($D126,[2]科目說明!$A$1:$B$48,2,FALSE)</f>
        <v>#N/A</v>
      </c>
      <c r="F126" s="45">
        <f t="shared" si="2"/>
        <v>0</v>
      </c>
      <c r="G126" s="46"/>
      <c r="H126" s="46"/>
      <c r="I126" s="46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x14ac:dyDescent="0.25">
      <c r="A127" s="48"/>
      <c r="B127" s="42"/>
      <c r="C127" s="43" t="e">
        <f>VLOOKUP(B127,[2]專案說明!$B$2:$C$30,2,FALSE)</f>
        <v>#N/A</v>
      </c>
      <c r="D127" s="42"/>
      <c r="E127" s="44" t="e">
        <f>VLOOKUP($D127,[2]科目說明!$A$1:$B$48,2,FALSE)</f>
        <v>#N/A</v>
      </c>
      <c r="F127" s="45">
        <f t="shared" si="2"/>
        <v>0</v>
      </c>
      <c r="G127" s="46"/>
      <c r="H127" s="46"/>
      <c r="I127" s="46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x14ac:dyDescent="0.25">
      <c r="A128" s="48"/>
      <c r="B128" s="42"/>
      <c r="C128" s="43" t="e">
        <f>VLOOKUP(B128,[2]專案說明!$B$2:$C$30,2,FALSE)</f>
        <v>#N/A</v>
      </c>
      <c r="D128" s="42"/>
      <c r="E128" s="44" t="e">
        <f>VLOOKUP($D128,[2]科目說明!$A$1:$B$48,2,FALSE)</f>
        <v>#N/A</v>
      </c>
      <c r="F128" s="45">
        <f t="shared" si="2"/>
        <v>0</v>
      </c>
      <c r="G128" s="46"/>
      <c r="H128" s="46"/>
      <c r="I128" s="46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x14ac:dyDescent="0.25">
      <c r="A129" s="48"/>
      <c r="B129" s="42"/>
      <c r="C129" s="43" t="e">
        <f>VLOOKUP(B129,[2]專案說明!$B$2:$C$30,2,FALSE)</f>
        <v>#N/A</v>
      </c>
      <c r="D129" s="42"/>
      <c r="E129" s="44" t="e">
        <f>VLOOKUP($D129,[2]科目說明!$A$1:$B$48,2,FALSE)</f>
        <v>#N/A</v>
      </c>
      <c r="F129" s="45">
        <f t="shared" si="2"/>
        <v>0</v>
      </c>
      <c r="G129" s="46"/>
      <c r="H129" s="46"/>
      <c r="I129" s="46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x14ac:dyDescent="0.25">
      <c r="A130" s="48"/>
      <c r="B130" s="42"/>
      <c r="C130" s="43" t="e">
        <f>VLOOKUP(B130,[2]專案說明!$B$2:$C$30,2,FALSE)</f>
        <v>#N/A</v>
      </c>
      <c r="D130" s="42"/>
      <c r="E130" s="44" t="e">
        <f>VLOOKUP($D130,[2]科目說明!$A$1:$B$48,2,FALSE)</f>
        <v>#N/A</v>
      </c>
      <c r="F130" s="45">
        <f t="shared" ref="F130:F193" si="3">SUM(G130:R130)</f>
        <v>0</v>
      </c>
      <c r="G130" s="46"/>
      <c r="H130" s="46"/>
      <c r="I130" s="46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x14ac:dyDescent="0.25">
      <c r="A131" s="48"/>
      <c r="B131" s="42"/>
      <c r="C131" s="43" t="e">
        <f>VLOOKUP(B131,[2]專案說明!$B$2:$C$30,2,FALSE)</f>
        <v>#N/A</v>
      </c>
      <c r="D131" s="42"/>
      <c r="E131" s="44" t="e">
        <f>VLOOKUP($D131,[2]科目說明!$A$1:$B$48,2,FALSE)</f>
        <v>#N/A</v>
      </c>
      <c r="F131" s="45">
        <f t="shared" si="3"/>
        <v>0</v>
      </c>
      <c r="G131" s="46"/>
      <c r="H131" s="46"/>
      <c r="I131" s="46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x14ac:dyDescent="0.25">
      <c r="A132" s="48"/>
      <c r="B132" s="42"/>
      <c r="C132" s="43" t="e">
        <f>VLOOKUP(B132,[2]專案說明!$B$2:$C$30,2,FALSE)</f>
        <v>#N/A</v>
      </c>
      <c r="D132" s="42"/>
      <c r="E132" s="44" t="e">
        <f>VLOOKUP($D132,[2]科目說明!$A$1:$B$48,2,FALSE)</f>
        <v>#N/A</v>
      </c>
      <c r="F132" s="45">
        <f t="shared" si="3"/>
        <v>0</v>
      </c>
      <c r="G132" s="46"/>
      <c r="H132" s="46"/>
      <c r="I132" s="46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x14ac:dyDescent="0.25">
      <c r="A133" s="48"/>
      <c r="B133" s="42"/>
      <c r="C133" s="43" t="e">
        <f>VLOOKUP(B133,[2]專案說明!$B$2:$C$30,2,FALSE)</f>
        <v>#N/A</v>
      </c>
      <c r="D133" s="42"/>
      <c r="E133" s="44" t="e">
        <f>VLOOKUP($D133,[2]科目說明!$A$1:$B$48,2,FALSE)</f>
        <v>#N/A</v>
      </c>
      <c r="F133" s="45">
        <f t="shared" si="3"/>
        <v>0</v>
      </c>
      <c r="G133" s="46"/>
      <c r="H133" s="46"/>
      <c r="I133" s="46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x14ac:dyDescent="0.25">
      <c r="A134" s="48"/>
      <c r="B134" s="42"/>
      <c r="C134" s="43" t="e">
        <f>VLOOKUP(B134,[2]專案說明!$B$2:$C$30,2,FALSE)</f>
        <v>#N/A</v>
      </c>
      <c r="D134" s="42"/>
      <c r="E134" s="44" t="e">
        <f>VLOOKUP($D134,[2]科目說明!$A$1:$B$48,2,FALSE)</f>
        <v>#N/A</v>
      </c>
      <c r="F134" s="45">
        <f t="shared" si="3"/>
        <v>0</v>
      </c>
      <c r="G134" s="46"/>
      <c r="H134" s="46"/>
      <c r="I134" s="46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x14ac:dyDescent="0.25">
      <c r="A135" s="48"/>
      <c r="B135" s="42"/>
      <c r="C135" s="43" t="e">
        <f>VLOOKUP(B135,[2]專案說明!$B$2:$C$30,2,FALSE)</f>
        <v>#N/A</v>
      </c>
      <c r="D135" s="42"/>
      <c r="E135" s="44" t="e">
        <f>VLOOKUP($D135,[2]科目說明!$A$1:$B$48,2,FALSE)</f>
        <v>#N/A</v>
      </c>
      <c r="F135" s="45">
        <f t="shared" si="3"/>
        <v>0</v>
      </c>
      <c r="G135" s="46"/>
      <c r="H135" s="46"/>
      <c r="I135" s="46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x14ac:dyDescent="0.25">
      <c r="A136" s="48"/>
      <c r="B136" s="42"/>
      <c r="C136" s="43" t="e">
        <f>VLOOKUP(B136,[2]專案說明!$B$2:$C$30,2,FALSE)</f>
        <v>#N/A</v>
      </c>
      <c r="D136" s="42"/>
      <c r="E136" s="44" t="e">
        <f>VLOOKUP($D136,[2]科目說明!$A$1:$B$48,2,FALSE)</f>
        <v>#N/A</v>
      </c>
      <c r="F136" s="45">
        <f t="shared" si="3"/>
        <v>0</v>
      </c>
      <c r="G136" s="46"/>
      <c r="H136" s="46"/>
      <c r="I136" s="46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x14ac:dyDescent="0.25">
      <c r="A137" s="48"/>
      <c r="B137" s="42"/>
      <c r="C137" s="43" t="e">
        <f>VLOOKUP(B137,[2]專案說明!$B$2:$C$30,2,FALSE)</f>
        <v>#N/A</v>
      </c>
      <c r="D137" s="42"/>
      <c r="E137" s="44" t="e">
        <f>VLOOKUP($D137,[2]科目說明!$A$1:$B$48,2,FALSE)</f>
        <v>#N/A</v>
      </c>
      <c r="F137" s="45">
        <f t="shared" si="3"/>
        <v>0</v>
      </c>
      <c r="G137" s="46"/>
      <c r="H137" s="46"/>
      <c r="I137" s="46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x14ac:dyDescent="0.25">
      <c r="A138" s="48"/>
      <c r="B138" s="42"/>
      <c r="C138" s="43" t="e">
        <f>VLOOKUP(B138,[2]專案說明!$B$2:$C$30,2,FALSE)</f>
        <v>#N/A</v>
      </c>
      <c r="D138" s="42"/>
      <c r="E138" s="44" t="e">
        <f>VLOOKUP($D138,[2]科目說明!$A$1:$B$48,2,FALSE)</f>
        <v>#N/A</v>
      </c>
      <c r="F138" s="45">
        <f t="shared" si="3"/>
        <v>0</v>
      </c>
      <c r="G138" s="46"/>
      <c r="H138" s="46"/>
      <c r="I138" s="46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x14ac:dyDescent="0.25">
      <c r="A139" s="48"/>
      <c r="B139" s="42"/>
      <c r="C139" s="43" t="e">
        <f>VLOOKUP(B139,[2]專案說明!$B$2:$C$30,2,FALSE)</f>
        <v>#N/A</v>
      </c>
      <c r="D139" s="42"/>
      <c r="E139" s="44" t="e">
        <f>VLOOKUP($D139,[2]科目說明!$A$1:$B$48,2,FALSE)</f>
        <v>#N/A</v>
      </c>
      <c r="F139" s="45">
        <f t="shared" si="3"/>
        <v>0</v>
      </c>
      <c r="G139" s="46"/>
      <c r="H139" s="46"/>
      <c r="I139" s="46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x14ac:dyDescent="0.25">
      <c r="A140" s="48"/>
      <c r="B140" s="42"/>
      <c r="C140" s="43" t="e">
        <f>VLOOKUP(B140,[2]專案說明!$B$2:$C$30,2,FALSE)</f>
        <v>#N/A</v>
      </c>
      <c r="D140" s="42"/>
      <c r="E140" s="44" t="e">
        <f>VLOOKUP($D140,[2]科目說明!$A$1:$B$48,2,FALSE)</f>
        <v>#N/A</v>
      </c>
      <c r="F140" s="45">
        <f t="shared" si="3"/>
        <v>0</v>
      </c>
      <c r="G140" s="46"/>
      <c r="H140" s="46"/>
      <c r="I140" s="46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x14ac:dyDescent="0.25">
      <c r="A141" s="48"/>
      <c r="B141" s="42"/>
      <c r="C141" s="43" t="e">
        <f>VLOOKUP(B141,[2]專案說明!$B$2:$C$30,2,FALSE)</f>
        <v>#N/A</v>
      </c>
      <c r="D141" s="42"/>
      <c r="E141" s="44" t="e">
        <f>VLOOKUP($D141,[2]科目說明!$A$1:$B$48,2,FALSE)</f>
        <v>#N/A</v>
      </c>
      <c r="F141" s="45">
        <f t="shared" si="3"/>
        <v>0</v>
      </c>
      <c r="G141" s="46"/>
      <c r="H141" s="46"/>
      <c r="I141" s="46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x14ac:dyDescent="0.25">
      <c r="A142" s="48"/>
      <c r="B142" s="42"/>
      <c r="C142" s="43" t="e">
        <f>VLOOKUP(B142,[2]專案說明!$B$2:$C$30,2,FALSE)</f>
        <v>#N/A</v>
      </c>
      <c r="D142" s="42"/>
      <c r="E142" s="44" t="e">
        <f>VLOOKUP($D142,[2]科目說明!$A$1:$B$48,2,FALSE)</f>
        <v>#N/A</v>
      </c>
      <c r="F142" s="45">
        <f t="shared" si="3"/>
        <v>0</v>
      </c>
      <c r="G142" s="46"/>
      <c r="H142" s="46"/>
      <c r="I142" s="46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x14ac:dyDescent="0.25">
      <c r="A143" s="48"/>
      <c r="B143" s="42"/>
      <c r="C143" s="43" t="e">
        <f>VLOOKUP(B143,[2]專案說明!$B$2:$C$30,2,FALSE)</f>
        <v>#N/A</v>
      </c>
      <c r="D143" s="42"/>
      <c r="E143" s="44" t="e">
        <f>VLOOKUP($D143,[2]科目說明!$A$1:$B$48,2,FALSE)</f>
        <v>#N/A</v>
      </c>
      <c r="F143" s="45">
        <f t="shared" si="3"/>
        <v>0</v>
      </c>
      <c r="G143" s="46"/>
      <c r="H143" s="46"/>
      <c r="I143" s="46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x14ac:dyDescent="0.25">
      <c r="A144" s="48"/>
      <c r="B144" s="42"/>
      <c r="C144" s="43" t="e">
        <f>VLOOKUP(B144,[2]專案說明!$B$2:$C$30,2,FALSE)</f>
        <v>#N/A</v>
      </c>
      <c r="D144" s="42"/>
      <c r="E144" s="44" t="e">
        <f>VLOOKUP($D144,[2]科目說明!$A$1:$B$48,2,FALSE)</f>
        <v>#N/A</v>
      </c>
      <c r="F144" s="45">
        <f t="shared" si="3"/>
        <v>0</v>
      </c>
      <c r="G144" s="46"/>
      <c r="H144" s="46"/>
      <c r="I144" s="46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x14ac:dyDescent="0.25">
      <c r="A145" s="48"/>
      <c r="B145" s="42"/>
      <c r="C145" s="43" t="e">
        <f>VLOOKUP(B145,[2]專案說明!$B$2:$C$30,2,FALSE)</f>
        <v>#N/A</v>
      </c>
      <c r="D145" s="42"/>
      <c r="E145" s="44" t="e">
        <f>VLOOKUP($D145,[2]科目說明!$A$1:$B$48,2,FALSE)</f>
        <v>#N/A</v>
      </c>
      <c r="F145" s="45">
        <f t="shared" si="3"/>
        <v>0</v>
      </c>
      <c r="G145" s="46"/>
      <c r="H145" s="46"/>
      <c r="I145" s="46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x14ac:dyDescent="0.25">
      <c r="A146" s="48"/>
      <c r="B146" s="42"/>
      <c r="C146" s="43" t="e">
        <f>VLOOKUP(B146,[2]專案說明!$B$2:$C$30,2,FALSE)</f>
        <v>#N/A</v>
      </c>
      <c r="D146" s="42"/>
      <c r="E146" s="44" t="e">
        <f>VLOOKUP($D146,[2]科目說明!$A$1:$B$48,2,FALSE)</f>
        <v>#N/A</v>
      </c>
      <c r="F146" s="45">
        <f t="shared" si="3"/>
        <v>0</v>
      </c>
      <c r="G146" s="46"/>
      <c r="H146" s="46"/>
      <c r="I146" s="46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x14ac:dyDescent="0.25">
      <c r="A147" s="48"/>
      <c r="B147" s="42"/>
      <c r="C147" s="43" t="e">
        <f>VLOOKUP(B147,[2]專案說明!$B$2:$C$30,2,FALSE)</f>
        <v>#N/A</v>
      </c>
      <c r="D147" s="42"/>
      <c r="E147" s="44" t="e">
        <f>VLOOKUP($D147,[2]科目說明!$A$1:$B$48,2,FALSE)</f>
        <v>#N/A</v>
      </c>
      <c r="F147" s="45">
        <f t="shared" si="3"/>
        <v>0</v>
      </c>
      <c r="G147" s="46"/>
      <c r="H147" s="46"/>
      <c r="I147" s="46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x14ac:dyDescent="0.25">
      <c r="A148" s="48"/>
      <c r="B148" s="42"/>
      <c r="C148" s="43" t="e">
        <f>VLOOKUP(B148,[2]專案說明!$B$2:$C$30,2,FALSE)</f>
        <v>#N/A</v>
      </c>
      <c r="D148" s="42"/>
      <c r="E148" s="44" t="e">
        <f>VLOOKUP($D148,[2]科目說明!$A$1:$B$48,2,FALSE)</f>
        <v>#N/A</v>
      </c>
      <c r="F148" s="45">
        <f t="shared" si="3"/>
        <v>0</v>
      </c>
      <c r="G148" s="46"/>
      <c r="H148" s="46"/>
      <c r="I148" s="46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x14ac:dyDescent="0.25">
      <c r="A149" s="48"/>
      <c r="B149" s="42"/>
      <c r="C149" s="43" t="e">
        <f>VLOOKUP(B149,[2]專案說明!$B$2:$C$30,2,FALSE)</f>
        <v>#N/A</v>
      </c>
      <c r="D149" s="42"/>
      <c r="E149" s="44" t="e">
        <f>VLOOKUP($D149,[2]科目說明!$A$1:$B$48,2,FALSE)</f>
        <v>#N/A</v>
      </c>
      <c r="F149" s="45">
        <f t="shared" si="3"/>
        <v>0</v>
      </c>
      <c r="G149" s="46"/>
      <c r="H149" s="46"/>
      <c r="I149" s="46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x14ac:dyDescent="0.25">
      <c r="A150" s="48"/>
      <c r="B150" s="42"/>
      <c r="C150" s="43" t="e">
        <f>VLOOKUP(B150,[2]專案說明!$B$2:$C$30,2,FALSE)</f>
        <v>#N/A</v>
      </c>
      <c r="D150" s="42"/>
      <c r="E150" s="44" t="e">
        <f>VLOOKUP($D150,[2]科目說明!$A$1:$B$48,2,FALSE)</f>
        <v>#N/A</v>
      </c>
      <c r="F150" s="45">
        <f t="shared" si="3"/>
        <v>0</v>
      </c>
      <c r="G150" s="46"/>
      <c r="H150" s="46"/>
      <c r="I150" s="46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1:18" x14ac:dyDescent="0.25">
      <c r="A151" s="48"/>
      <c r="B151" s="42"/>
      <c r="C151" s="43" t="e">
        <f>VLOOKUP(B151,[2]專案說明!$B$2:$C$30,2,FALSE)</f>
        <v>#N/A</v>
      </c>
      <c r="D151" s="42"/>
      <c r="E151" s="44" t="e">
        <f>VLOOKUP($D151,[2]科目說明!$A$1:$B$48,2,FALSE)</f>
        <v>#N/A</v>
      </c>
      <c r="F151" s="45">
        <f t="shared" si="3"/>
        <v>0</v>
      </c>
      <c r="G151" s="46"/>
      <c r="H151" s="46"/>
      <c r="I151" s="46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x14ac:dyDescent="0.25">
      <c r="A152" s="48"/>
      <c r="B152" s="42"/>
      <c r="C152" s="43" t="e">
        <f>VLOOKUP(B152,[2]專案說明!$B$2:$C$30,2,FALSE)</f>
        <v>#N/A</v>
      </c>
      <c r="D152" s="42"/>
      <c r="E152" s="44" t="e">
        <f>VLOOKUP($D152,[2]科目說明!$A$1:$B$48,2,FALSE)</f>
        <v>#N/A</v>
      </c>
      <c r="F152" s="45">
        <f t="shared" si="3"/>
        <v>0</v>
      </c>
      <c r="G152" s="46"/>
      <c r="H152" s="46"/>
      <c r="I152" s="46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x14ac:dyDescent="0.25">
      <c r="A153" s="48"/>
      <c r="B153" s="42"/>
      <c r="C153" s="43" t="e">
        <f>VLOOKUP(B153,[2]專案說明!$B$2:$C$30,2,FALSE)</f>
        <v>#N/A</v>
      </c>
      <c r="D153" s="42"/>
      <c r="E153" s="44" t="e">
        <f>VLOOKUP($D153,[2]科目說明!$A$1:$B$48,2,FALSE)</f>
        <v>#N/A</v>
      </c>
      <c r="F153" s="45">
        <f t="shared" si="3"/>
        <v>0</v>
      </c>
      <c r="G153" s="46"/>
      <c r="H153" s="46"/>
      <c r="I153" s="46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1:18" x14ac:dyDescent="0.25">
      <c r="A154" s="48"/>
      <c r="B154" s="42"/>
      <c r="C154" s="43" t="e">
        <f>VLOOKUP(B154,[2]專案說明!$B$2:$C$30,2,FALSE)</f>
        <v>#N/A</v>
      </c>
      <c r="D154" s="42"/>
      <c r="E154" s="44" t="e">
        <f>VLOOKUP($D154,[2]科目說明!$A$1:$B$48,2,FALSE)</f>
        <v>#N/A</v>
      </c>
      <c r="F154" s="45">
        <f t="shared" si="3"/>
        <v>0</v>
      </c>
      <c r="G154" s="46"/>
      <c r="H154" s="46"/>
      <c r="I154" s="46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1:18" x14ac:dyDescent="0.25">
      <c r="A155" s="48"/>
      <c r="B155" s="42"/>
      <c r="C155" s="43" t="e">
        <f>VLOOKUP(B155,[2]專案說明!$B$2:$C$30,2,FALSE)</f>
        <v>#N/A</v>
      </c>
      <c r="D155" s="42"/>
      <c r="E155" s="44" t="e">
        <f>VLOOKUP($D155,[2]科目說明!$A$1:$B$48,2,FALSE)</f>
        <v>#N/A</v>
      </c>
      <c r="F155" s="45">
        <f t="shared" si="3"/>
        <v>0</v>
      </c>
      <c r="G155" s="46"/>
      <c r="H155" s="46"/>
      <c r="I155" s="46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x14ac:dyDescent="0.25">
      <c r="A156" s="48"/>
      <c r="B156" s="42"/>
      <c r="C156" s="43" t="e">
        <f>VLOOKUP(B156,[2]專案說明!$B$2:$C$30,2,FALSE)</f>
        <v>#N/A</v>
      </c>
      <c r="D156" s="42"/>
      <c r="E156" s="44" t="e">
        <f>VLOOKUP($D156,[2]科目說明!$A$1:$B$48,2,FALSE)</f>
        <v>#N/A</v>
      </c>
      <c r="F156" s="45">
        <f t="shared" si="3"/>
        <v>0</v>
      </c>
      <c r="G156" s="46"/>
      <c r="H156" s="46"/>
      <c r="I156" s="46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1:18" x14ac:dyDescent="0.25">
      <c r="A157" s="48"/>
      <c r="B157" s="42"/>
      <c r="C157" s="43" t="e">
        <f>VLOOKUP(B157,[2]專案說明!$B$2:$C$30,2,FALSE)</f>
        <v>#N/A</v>
      </c>
      <c r="D157" s="42"/>
      <c r="E157" s="44" t="e">
        <f>VLOOKUP($D157,[2]科目說明!$A$1:$B$48,2,FALSE)</f>
        <v>#N/A</v>
      </c>
      <c r="F157" s="45">
        <f t="shared" si="3"/>
        <v>0</v>
      </c>
      <c r="G157" s="46"/>
      <c r="H157" s="46"/>
      <c r="I157" s="46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1:18" x14ac:dyDescent="0.25">
      <c r="A158" s="48"/>
      <c r="B158" s="42"/>
      <c r="C158" s="43" t="e">
        <f>VLOOKUP(B158,[2]專案說明!$B$2:$C$30,2,FALSE)</f>
        <v>#N/A</v>
      </c>
      <c r="D158" s="42"/>
      <c r="E158" s="44" t="e">
        <f>VLOOKUP($D158,[2]科目說明!$A$1:$B$48,2,FALSE)</f>
        <v>#N/A</v>
      </c>
      <c r="F158" s="45">
        <f t="shared" si="3"/>
        <v>0</v>
      </c>
      <c r="G158" s="46"/>
      <c r="H158" s="46"/>
      <c r="I158" s="46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1:18" x14ac:dyDescent="0.25">
      <c r="A159" s="48"/>
      <c r="B159" s="42"/>
      <c r="C159" s="43" t="e">
        <f>VLOOKUP(B159,[2]專案說明!$B$2:$C$30,2,FALSE)</f>
        <v>#N/A</v>
      </c>
      <c r="D159" s="42"/>
      <c r="E159" s="44" t="e">
        <f>VLOOKUP($D159,[2]科目說明!$A$1:$B$48,2,FALSE)</f>
        <v>#N/A</v>
      </c>
      <c r="F159" s="45">
        <f t="shared" si="3"/>
        <v>0</v>
      </c>
      <c r="G159" s="46"/>
      <c r="H159" s="46"/>
      <c r="I159" s="46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 x14ac:dyDescent="0.25">
      <c r="A160" s="48"/>
      <c r="B160" s="42"/>
      <c r="C160" s="43" t="e">
        <f>VLOOKUP(B160,[2]專案說明!$B$2:$C$30,2,FALSE)</f>
        <v>#N/A</v>
      </c>
      <c r="D160" s="42"/>
      <c r="E160" s="44" t="e">
        <f>VLOOKUP($D160,[2]科目說明!$A$1:$B$48,2,FALSE)</f>
        <v>#N/A</v>
      </c>
      <c r="F160" s="45">
        <f t="shared" si="3"/>
        <v>0</v>
      </c>
      <c r="G160" s="46"/>
      <c r="H160" s="46"/>
      <c r="I160" s="46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1:18" x14ac:dyDescent="0.25">
      <c r="A161" s="48"/>
      <c r="B161" s="42"/>
      <c r="C161" s="43" t="e">
        <f>VLOOKUP(B161,[2]專案說明!$B$2:$C$30,2,FALSE)</f>
        <v>#N/A</v>
      </c>
      <c r="D161" s="42"/>
      <c r="E161" s="44" t="e">
        <f>VLOOKUP($D161,[2]科目說明!$A$1:$B$48,2,FALSE)</f>
        <v>#N/A</v>
      </c>
      <c r="F161" s="45">
        <f t="shared" si="3"/>
        <v>0</v>
      </c>
      <c r="G161" s="46"/>
      <c r="H161" s="46"/>
      <c r="I161" s="46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1:18" x14ac:dyDescent="0.25">
      <c r="A162" s="48"/>
      <c r="B162" s="42"/>
      <c r="C162" s="43" t="e">
        <f>VLOOKUP(B162,[2]專案說明!$B$2:$C$30,2,FALSE)</f>
        <v>#N/A</v>
      </c>
      <c r="D162" s="42"/>
      <c r="E162" s="44" t="e">
        <f>VLOOKUP($D162,[2]科目說明!$A$1:$B$48,2,FALSE)</f>
        <v>#N/A</v>
      </c>
      <c r="F162" s="45">
        <f t="shared" si="3"/>
        <v>0</v>
      </c>
      <c r="G162" s="46"/>
      <c r="H162" s="46"/>
      <c r="I162" s="46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8" x14ac:dyDescent="0.25">
      <c r="A163" s="48"/>
      <c r="B163" s="42"/>
      <c r="C163" s="43" t="e">
        <f>VLOOKUP(B163,[2]專案說明!$B$2:$C$30,2,FALSE)</f>
        <v>#N/A</v>
      </c>
      <c r="D163" s="42"/>
      <c r="E163" s="44" t="e">
        <f>VLOOKUP($D163,[2]科目說明!$A$1:$B$48,2,FALSE)</f>
        <v>#N/A</v>
      </c>
      <c r="F163" s="45">
        <f t="shared" si="3"/>
        <v>0</v>
      </c>
      <c r="G163" s="46"/>
      <c r="H163" s="46"/>
      <c r="I163" s="46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1:18" x14ac:dyDescent="0.25">
      <c r="A164" s="48"/>
      <c r="B164" s="42"/>
      <c r="C164" s="43" t="e">
        <f>VLOOKUP(B164,[2]專案說明!$B$2:$C$30,2,FALSE)</f>
        <v>#N/A</v>
      </c>
      <c r="D164" s="42"/>
      <c r="E164" s="44" t="e">
        <f>VLOOKUP($D164,[2]科目說明!$A$1:$B$48,2,FALSE)</f>
        <v>#N/A</v>
      </c>
      <c r="F164" s="45">
        <f t="shared" si="3"/>
        <v>0</v>
      </c>
      <c r="G164" s="46"/>
      <c r="H164" s="46"/>
      <c r="I164" s="46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1:18" x14ac:dyDescent="0.25">
      <c r="A165" s="48"/>
      <c r="B165" s="42"/>
      <c r="C165" s="43" t="e">
        <f>VLOOKUP(B165,[2]專案說明!$B$2:$C$30,2,FALSE)</f>
        <v>#N/A</v>
      </c>
      <c r="D165" s="42"/>
      <c r="E165" s="44" t="e">
        <f>VLOOKUP($D165,[2]科目說明!$A$1:$B$48,2,FALSE)</f>
        <v>#N/A</v>
      </c>
      <c r="F165" s="45">
        <f t="shared" si="3"/>
        <v>0</v>
      </c>
      <c r="G165" s="46"/>
      <c r="H165" s="46"/>
      <c r="I165" s="46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x14ac:dyDescent="0.25">
      <c r="A166" s="48"/>
      <c r="B166" s="42"/>
      <c r="C166" s="43" t="e">
        <f>VLOOKUP(B166,[2]專案說明!$B$2:$C$30,2,FALSE)</f>
        <v>#N/A</v>
      </c>
      <c r="D166" s="42"/>
      <c r="E166" s="44" t="e">
        <f>VLOOKUP($D166,[2]科目說明!$A$1:$B$48,2,FALSE)</f>
        <v>#N/A</v>
      </c>
      <c r="F166" s="45">
        <f t="shared" si="3"/>
        <v>0</v>
      </c>
      <c r="G166" s="46"/>
      <c r="H166" s="46"/>
      <c r="I166" s="46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1:18" x14ac:dyDescent="0.25">
      <c r="A167" s="48"/>
      <c r="B167" s="42"/>
      <c r="C167" s="43" t="e">
        <f>VLOOKUP(B167,[2]專案說明!$B$2:$C$30,2,FALSE)</f>
        <v>#N/A</v>
      </c>
      <c r="D167" s="42"/>
      <c r="E167" s="44" t="e">
        <f>VLOOKUP($D167,[2]科目說明!$A$1:$B$48,2,FALSE)</f>
        <v>#N/A</v>
      </c>
      <c r="F167" s="45">
        <f t="shared" si="3"/>
        <v>0</v>
      </c>
      <c r="G167" s="46"/>
      <c r="H167" s="46"/>
      <c r="I167" s="46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x14ac:dyDescent="0.25">
      <c r="A168" s="48"/>
      <c r="B168" s="42"/>
      <c r="C168" s="43" t="e">
        <f>VLOOKUP(B168,[2]專案說明!$B$2:$C$30,2,FALSE)</f>
        <v>#N/A</v>
      </c>
      <c r="D168" s="42"/>
      <c r="E168" s="44" t="e">
        <f>VLOOKUP($D168,[2]科目說明!$A$1:$B$48,2,FALSE)</f>
        <v>#N/A</v>
      </c>
      <c r="F168" s="45">
        <f t="shared" si="3"/>
        <v>0</v>
      </c>
      <c r="G168" s="46"/>
      <c r="H168" s="46"/>
      <c r="I168" s="46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1:18" x14ac:dyDescent="0.25">
      <c r="A169" s="48"/>
      <c r="B169" s="42"/>
      <c r="C169" s="43" t="e">
        <f>VLOOKUP(B169,[2]專案說明!$B$2:$C$30,2,FALSE)</f>
        <v>#N/A</v>
      </c>
      <c r="D169" s="42"/>
      <c r="E169" s="44" t="e">
        <f>VLOOKUP($D169,[2]科目說明!$A$1:$B$48,2,FALSE)</f>
        <v>#N/A</v>
      </c>
      <c r="F169" s="45">
        <f t="shared" si="3"/>
        <v>0</v>
      </c>
      <c r="G169" s="46"/>
      <c r="H169" s="46"/>
      <c r="I169" s="46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x14ac:dyDescent="0.25">
      <c r="A170" s="48"/>
      <c r="B170" s="42"/>
      <c r="C170" s="43" t="e">
        <f>VLOOKUP(B170,[2]專案說明!$B$2:$C$30,2,FALSE)</f>
        <v>#N/A</v>
      </c>
      <c r="D170" s="42"/>
      <c r="E170" s="44" t="e">
        <f>VLOOKUP($D170,[2]科目說明!$A$1:$B$48,2,FALSE)</f>
        <v>#N/A</v>
      </c>
      <c r="F170" s="45">
        <f t="shared" si="3"/>
        <v>0</v>
      </c>
      <c r="G170" s="46"/>
      <c r="H170" s="46"/>
      <c r="I170" s="46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1:18" x14ac:dyDescent="0.25">
      <c r="A171" s="48"/>
      <c r="B171" s="42"/>
      <c r="C171" s="43" t="e">
        <f>VLOOKUP(B171,[2]專案說明!$B$2:$C$30,2,FALSE)</f>
        <v>#N/A</v>
      </c>
      <c r="D171" s="42"/>
      <c r="E171" s="44" t="e">
        <f>VLOOKUP($D171,[2]科目說明!$A$1:$B$48,2,FALSE)</f>
        <v>#N/A</v>
      </c>
      <c r="F171" s="45">
        <f t="shared" si="3"/>
        <v>0</v>
      </c>
      <c r="G171" s="46"/>
      <c r="H171" s="46"/>
      <c r="I171" s="46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x14ac:dyDescent="0.25">
      <c r="A172" s="48"/>
      <c r="B172" s="42"/>
      <c r="C172" s="43" t="e">
        <f>VLOOKUP(B172,[2]專案說明!$B$2:$C$30,2,FALSE)</f>
        <v>#N/A</v>
      </c>
      <c r="D172" s="42"/>
      <c r="E172" s="44" t="e">
        <f>VLOOKUP($D172,[2]科目說明!$A$1:$B$48,2,FALSE)</f>
        <v>#N/A</v>
      </c>
      <c r="F172" s="45">
        <f t="shared" si="3"/>
        <v>0</v>
      </c>
      <c r="G172" s="46"/>
      <c r="H172" s="46"/>
      <c r="I172" s="46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x14ac:dyDescent="0.25">
      <c r="A173" s="48"/>
      <c r="B173" s="42"/>
      <c r="C173" s="43" t="e">
        <f>VLOOKUP(B173,[2]專案說明!$B$2:$C$30,2,FALSE)</f>
        <v>#N/A</v>
      </c>
      <c r="D173" s="42"/>
      <c r="E173" s="44" t="e">
        <f>VLOOKUP($D173,[2]科目說明!$A$1:$B$48,2,FALSE)</f>
        <v>#N/A</v>
      </c>
      <c r="F173" s="45">
        <f t="shared" si="3"/>
        <v>0</v>
      </c>
      <c r="G173" s="46"/>
      <c r="H173" s="46"/>
      <c r="I173" s="46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1:18" x14ac:dyDescent="0.25">
      <c r="A174" s="48"/>
      <c r="B174" s="42"/>
      <c r="C174" s="43" t="e">
        <f>VLOOKUP(B174,[2]專案說明!$B$2:$C$30,2,FALSE)</f>
        <v>#N/A</v>
      </c>
      <c r="D174" s="42"/>
      <c r="E174" s="44" t="e">
        <f>VLOOKUP($D174,[2]科目說明!$A$1:$B$48,2,FALSE)</f>
        <v>#N/A</v>
      </c>
      <c r="F174" s="45">
        <f t="shared" si="3"/>
        <v>0</v>
      </c>
      <c r="G174" s="46"/>
      <c r="H174" s="46"/>
      <c r="I174" s="46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1:18" x14ac:dyDescent="0.25">
      <c r="A175" s="48"/>
      <c r="B175" s="42"/>
      <c r="C175" s="43" t="e">
        <f>VLOOKUP(B175,[2]專案說明!$B$2:$C$30,2,FALSE)</f>
        <v>#N/A</v>
      </c>
      <c r="D175" s="42"/>
      <c r="E175" s="44" t="e">
        <f>VLOOKUP($D175,[2]科目說明!$A$1:$B$48,2,FALSE)</f>
        <v>#N/A</v>
      </c>
      <c r="F175" s="45">
        <f t="shared" si="3"/>
        <v>0</v>
      </c>
      <c r="G175" s="46"/>
      <c r="H175" s="46"/>
      <c r="I175" s="46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8" x14ac:dyDescent="0.25">
      <c r="A176" s="48"/>
      <c r="B176" s="42"/>
      <c r="C176" s="43" t="e">
        <f>VLOOKUP(B176,[2]專案說明!$B$2:$C$30,2,FALSE)</f>
        <v>#N/A</v>
      </c>
      <c r="D176" s="42"/>
      <c r="E176" s="44" t="e">
        <f>VLOOKUP($D176,[2]科目說明!$A$1:$B$48,2,FALSE)</f>
        <v>#N/A</v>
      </c>
      <c r="F176" s="45">
        <f t="shared" si="3"/>
        <v>0</v>
      </c>
      <c r="G176" s="46"/>
      <c r="H176" s="46"/>
      <c r="I176" s="46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x14ac:dyDescent="0.25">
      <c r="A177" s="48"/>
      <c r="B177" s="42"/>
      <c r="C177" s="43" t="e">
        <f>VLOOKUP(B177,[2]專案說明!$B$2:$C$30,2,FALSE)</f>
        <v>#N/A</v>
      </c>
      <c r="D177" s="42"/>
      <c r="E177" s="44" t="e">
        <f>VLOOKUP($D177,[2]科目說明!$A$1:$B$48,2,FALSE)</f>
        <v>#N/A</v>
      </c>
      <c r="F177" s="45">
        <f t="shared" si="3"/>
        <v>0</v>
      </c>
      <c r="G177" s="46"/>
      <c r="H177" s="46"/>
      <c r="I177" s="46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x14ac:dyDescent="0.25">
      <c r="A178" s="48"/>
      <c r="B178" s="42"/>
      <c r="C178" s="43" t="e">
        <f>VLOOKUP(B178,[2]專案說明!$B$2:$C$30,2,FALSE)</f>
        <v>#N/A</v>
      </c>
      <c r="D178" s="42"/>
      <c r="E178" s="44" t="e">
        <f>VLOOKUP($D178,[2]科目說明!$A$1:$B$48,2,FALSE)</f>
        <v>#N/A</v>
      </c>
      <c r="F178" s="45">
        <f t="shared" si="3"/>
        <v>0</v>
      </c>
      <c r="G178" s="46"/>
      <c r="H178" s="46"/>
      <c r="I178" s="46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x14ac:dyDescent="0.25">
      <c r="A179" s="48"/>
      <c r="B179" s="42"/>
      <c r="C179" s="43" t="e">
        <f>VLOOKUP(B179,[2]專案說明!$B$2:$C$30,2,FALSE)</f>
        <v>#N/A</v>
      </c>
      <c r="D179" s="42"/>
      <c r="E179" s="44" t="e">
        <f>VLOOKUP($D179,[2]科目說明!$A$1:$B$48,2,FALSE)</f>
        <v>#N/A</v>
      </c>
      <c r="F179" s="45">
        <f t="shared" si="3"/>
        <v>0</v>
      </c>
      <c r="G179" s="46"/>
      <c r="H179" s="46"/>
      <c r="I179" s="46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x14ac:dyDescent="0.25">
      <c r="A180" s="48"/>
      <c r="B180" s="42"/>
      <c r="C180" s="43" t="e">
        <f>VLOOKUP(B180,[2]專案說明!$B$2:$C$30,2,FALSE)</f>
        <v>#N/A</v>
      </c>
      <c r="D180" s="42"/>
      <c r="E180" s="44" t="e">
        <f>VLOOKUP($D180,[2]科目說明!$A$1:$B$48,2,FALSE)</f>
        <v>#N/A</v>
      </c>
      <c r="F180" s="45">
        <f t="shared" si="3"/>
        <v>0</v>
      </c>
      <c r="G180" s="46"/>
      <c r="H180" s="46"/>
      <c r="I180" s="46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x14ac:dyDescent="0.25">
      <c r="A181" s="48"/>
      <c r="B181" s="42"/>
      <c r="C181" s="43" t="e">
        <f>VLOOKUP(B181,[2]專案說明!$B$2:$C$30,2,FALSE)</f>
        <v>#N/A</v>
      </c>
      <c r="D181" s="42"/>
      <c r="E181" s="44" t="e">
        <f>VLOOKUP($D181,[2]科目說明!$A$1:$B$48,2,FALSE)</f>
        <v>#N/A</v>
      </c>
      <c r="F181" s="45">
        <f t="shared" si="3"/>
        <v>0</v>
      </c>
      <c r="G181" s="46"/>
      <c r="H181" s="46"/>
      <c r="I181" s="46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x14ac:dyDescent="0.25">
      <c r="A182" s="48"/>
      <c r="B182" s="42"/>
      <c r="C182" s="43" t="e">
        <f>VLOOKUP(B182,[2]專案說明!$B$2:$C$30,2,FALSE)</f>
        <v>#N/A</v>
      </c>
      <c r="D182" s="42"/>
      <c r="E182" s="44" t="e">
        <f>VLOOKUP($D182,[2]科目說明!$A$1:$B$48,2,FALSE)</f>
        <v>#N/A</v>
      </c>
      <c r="F182" s="45">
        <f t="shared" si="3"/>
        <v>0</v>
      </c>
      <c r="G182" s="46"/>
      <c r="H182" s="46"/>
      <c r="I182" s="46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x14ac:dyDescent="0.25">
      <c r="A183" s="48"/>
      <c r="B183" s="42"/>
      <c r="C183" s="43" t="e">
        <f>VLOOKUP(B183,[2]專案說明!$B$2:$C$30,2,FALSE)</f>
        <v>#N/A</v>
      </c>
      <c r="D183" s="42"/>
      <c r="E183" s="44" t="e">
        <f>VLOOKUP($D183,[2]科目說明!$A$1:$B$48,2,FALSE)</f>
        <v>#N/A</v>
      </c>
      <c r="F183" s="45">
        <f t="shared" si="3"/>
        <v>0</v>
      </c>
      <c r="G183" s="46"/>
      <c r="H183" s="46"/>
      <c r="I183" s="46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1:18" x14ac:dyDescent="0.25">
      <c r="A184" s="48"/>
      <c r="B184" s="42"/>
      <c r="C184" s="43" t="e">
        <f>VLOOKUP(B184,[2]專案說明!$B$2:$C$30,2,FALSE)</f>
        <v>#N/A</v>
      </c>
      <c r="D184" s="42"/>
      <c r="E184" s="44" t="e">
        <f>VLOOKUP($D184,[2]科目說明!$A$1:$B$48,2,FALSE)</f>
        <v>#N/A</v>
      </c>
      <c r="F184" s="45">
        <f t="shared" si="3"/>
        <v>0</v>
      </c>
      <c r="G184" s="46"/>
      <c r="H184" s="46"/>
      <c r="I184" s="46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1:18" x14ac:dyDescent="0.25">
      <c r="A185" s="48"/>
      <c r="B185" s="42"/>
      <c r="C185" s="43" t="e">
        <f>VLOOKUP(B185,[2]專案說明!$B$2:$C$30,2,FALSE)</f>
        <v>#N/A</v>
      </c>
      <c r="D185" s="42"/>
      <c r="E185" s="44" t="e">
        <f>VLOOKUP($D185,[2]科目說明!$A$1:$B$48,2,FALSE)</f>
        <v>#N/A</v>
      </c>
      <c r="F185" s="45">
        <f t="shared" si="3"/>
        <v>0</v>
      </c>
      <c r="G185" s="46"/>
      <c r="H185" s="46"/>
      <c r="I185" s="46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1:18" x14ac:dyDescent="0.25">
      <c r="A186" s="48"/>
      <c r="B186" s="42"/>
      <c r="C186" s="43" t="e">
        <f>VLOOKUP(B186,[2]專案說明!$B$2:$C$30,2,FALSE)</f>
        <v>#N/A</v>
      </c>
      <c r="D186" s="42"/>
      <c r="E186" s="44" t="e">
        <f>VLOOKUP($D186,[2]科目說明!$A$1:$B$48,2,FALSE)</f>
        <v>#N/A</v>
      </c>
      <c r="F186" s="45">
        <f t="shared" si="3"/>
        <v>0</v>
      </c>
      <c r="G186" s="46"/>
      <c r="H186" s="46"/>
      <c r="I186" s="46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1:18" x14ac:dyDescent="0.25">
      <c r="A187" s="48"/>
      <c r="B187" s="42"/>
      <c r="C187" s="43" t="e">
        <f>VLOOKUP(B187,[2]專案說明!$B$2:$C$30,2,FALSE)</f>
        <v>#N/A</v>
      </c>
      <c r="D187" s="42"/>
      <c r="E187" s="44" t="e">
        <f>VLOOKUP($D187,[2]科目說明!$A$1:$B$48,2,FALSE)</f>
        <v>#N/A</v>
      </c>
      <c r="F187" s="45">
        <f t="shared" si="3"/>
        <v>0</v>
      </c>
      <c r="G187" s="46"/>
      <c r="H187" s="46"/>
      <c r="I187" s="46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1:18" x14ac:dyDescent="0.25">
      <c r="A188" s="48"/>
      <c r="B188" s="42"/>
      <c r="C188" s="43" t="e">
        <f>VLOOKUP(B188,[2]專案說明!$B$2:$C$30,2,FALSE)</f>
        <v>#N/A</v>
      </c>
      <c r="D188" s="42"/>
      <c r="E188" s="44" t="e">
        <f>VLOOKUP($D188,[2]科目說明!$A$1:$B$48,2,FALSE)</f>
        <v>#N/A</v>
      </c>
      <c r="F188" s="45">
        <f t="shared" si="3"/>
        <v>0</v>
      </c>
      <c r="G188" s="46"/>
      <c r="H188" s="46"/>
      <c r="I188" s="46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x14ac:dyDescent="0.25">
      <c r="A189" s="48"/>
      <c r="B189" s="42"/>
      <c r="C189" s="43" t="e">
        <f>VLOOKUP(B189,[2]專案說明!$B$2:$C$30,2,FALSE)</f>
        <v>#N/A</v>
      </c>
      <c r="D189" s="42"/>
      <c r="E189" s="44" t="e">
        <f>VLOOKUP($D189,[2]科目說明!$A$1:$B$48,2,FALSE)</f>
        <v>#N/A</v>
      </c>
      <c r="F189" s="45">
        <f t="shared" si="3"/>
        <v>0</v>
      </c>
      <c r="G189" s="46"/>
      <c r="H189" s="46"/>
      <c r="I189" s="46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1:18" x14ac:dyDescent="0.25">
      <c r="A190" s="48"/>
      <c r="B190" s="42"/>
      <c r="C190" s="43" t="e">
        <f>VLOOKUP(B190,[2]專案說明!$B$2:$C$30,2,FALSE)</f>
        <v>#N/A</v>
      </c>
      <c r="D190" s="42"/>
      <c r="E190" s="44" t="e">
        <f>VLOOKUP($D190,[2]科目說明!$A$1:$B$48,2,FALSE)</f>
        <v>#N/A</v>
      </c>
      <c r="F190" s="45">
        <f t="shared" si="3"/>
        <v>0</v>
      </c>
      <c r="G190" s="46"/>
      <c r="H190" s="46"/>
      <c r="I190" s="46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x14ac:dyDescent="0.25">
      <c r="A191" s="48"/>
      <c r="B191" s="42"/>
      <c r="C191" s="43" t="e">
        <f>VLOOKUP(B191,[2]專案說明!$B$2:$C$30,2,FALSE)</f>
        <v>#N/A</v>
      </c>
      <c r="D191" s="42"/>
      <c r="E191" s="44" t="e">
        <f>VLOOKUP($D191,[2]科目說明!$A$1:$B$48,2,FALSE)</f>
        <v>#N/A</v>
      </c>
      <c r="F191" s="45">
        <f t="shared" si="3"/>
        <v>0</v>
      </c>
      <c r="G191" s="46"/>
      <c r="H191" s="46"/>
      <c r="I191" s="46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x14ac:dyDescent="0.25">
      <c r="A192" s="48"/>
      <c r="B192" s="42"/>
      <c r="C192" s="43" t="e">
        <f>VLOOKUP(B192,[2]專案說明!$B$2:$C$30,2,FALSE)</f>
        <v>#N/A</v>
      </c>
      <c r="D192" s="42"/>
      <c r="E192" s="44" t="e">
        <f>VLOOKUP($D192,[2]科目說明!$A$1:$B$48,2,FALSE)</f>
        <v>#N/A</v>
      </c>
      <c r="F192" s="45">
        <f t="shared" si="3"/>
        <v>0</v>
      </c>
      <c r="G192" s="46"/>
      <c r="H192" s="46"/>
      <c r="I192" s="46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x14ac:dyDescent="0.25">
      <c r="A193" s="48"/>
      <c r="B193" s="42"/>
      <c r="C193" s="43" t="e">
        <f>VLOOKUP(B193,[2]專案說明!$B$2:$C$30,2,FALSE)</f>
        <v>#N/A</v>
      </c>
      <c r="D193" s="42"/>
      <c r="E193" s="44" t="e">
        <f>VLOOKUP($D193,[2]科目說明!$A$1:$B$48,2,FALSE)</f>
        <v>#N/A</v>
      </c>
      <c r="F193" s="45">
        <f t="shared" si="3"/>
        <v>0</v>
      </c>
      <c r="G193" s="46"/>
      <c r="H193" s="46"/>
      <c r="I193" s="46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x14ac:dyDescent="0.25">
      <c r="A194" s="48"/>
      <c r="B194" s="42"/>
      <c r="C194" s="43" t="e">
        <f>VLOOKUP(B194,[2]專案說明!$B$2:$C$30,2,FALSE)</f>
        <v>#N/A</v>
      </c>
      <c r="D194" s="42"/>
      <c r="E194" s="44" t="e">
        <f>VLOOKUP($D194,[2]科目說明!$A$1:$B$48,2,FALSE)</f>
        <v>#N/A</v>
      </c>
      <c r="F194" s="45">
        <f t="shared" ref="F194:F200" si="4">SUM(G194:R194)</f>
        <v>0</v>
      </c>
      <c r="G194" s="46"/>
      <c r="H194" s="46"/>
      <c r="I194" s="46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x14ac:dyDescent="0.25">
      <c r="A195" s="48"/>
      <c r="B195" s="42"/>
      <c r="C195" s="43" t="e">
        <f>VLOOKUP(B195,[2]專案說明!$B$2:$C$30,2,FALSE)</f>
        <v>#N/A</v>
      </c>
      <c r="D195" s="42"/>
      <c r="E195" s="44" t="e">
        <f>VLOOKUP($D195,[2]科目說明!$A$1:$B$48,2,FALSE)</f>
        <v>#N/A</v>
      </c>
      <c r="F195" s="45">
        <f t="shared" si="4"/>
        <v>0</v>
      </c>
      <c r="G195" s="46"/>
      <c r="H195" s="46"/>
      <c r="I195" s="46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x14ac:dyDescent="0.25">
      <c r="A196" s="48"/>
      <c r="B196" s="42"/>
      <c r="C196" s="43" t="e">
        <f>VLOOKUP(B196,[2]專案說明!$B$2:$C$30,2,FALSE)</f>
        <v>#N/A</v>
      </c>
      <c r="D196" s="42"/>
      <c r="E196" s="44" t="e">
        <f>VLOOKUP($D196,[2]科目說明!$A$1:$B$48,2,FALSE)</f>
        <v>#N/A</v>
      </c>
      <c r="F196" s="45">
        <f t="shared" si="4"/>
        <v>0</v>
      </c>
      <c r="G196" s="46"/>
      <c r="H196" s="46"/>
      <c r="I196" s="46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x14ac:dyDescent="0.25">
      <c r="A197" s="48"/>
      <c r="B197" s="42"/>
      <c r="C197" s="43" t="e">
        <f>VLOOKUP(B197,[2]專案說明!$B$2:$C$30,2,FALSE)</f>
        <v>#N/A</v>
      </c>
      <c r="D197" s="42"/>
      <c r="E197" s="44" t="e">
        <f>VLOOKUP($D197,[2]科目說明!$A$1:$B$48,2,FALSE)</f>
        <v>#N/A</v>
      </c>
      <c r="F197" s="45">
        <f t="shared" si="4"/>
        <v>0</v>
      </c>
      <c r="G197" s="46"/>
      <c r="H197" s="46"/>
      <c r="I197" s="46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x14ac:dyDescent="0.25">
      <c r="A198" s="48"/>
      <c r="B198" s="42"/>
      <c r="C198" s="43" t="e">
        <f>VLOOKUP(B198,[2]專案說明!$B$2:$C$30,2,FALSE)</f>
        <v>#N/A</v>
      </c>
      <c r="D198" s="42"/>
      <c r="E198" s="44" t="e">
        <f>VLOOKUP($D198,[2]科目說明!$A$1:$B$48,2,FALSE)</f>
        <v>#N/A</v>
      </c>
      <c r="F198" s="45">
        <f t="shared" si="4"/>
        <v>0</v>
      </c>
      <c r="G198" s="46"/>
      <c r="H198" s="46"/>
      <c r="I198" s="46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x14ac:dyDescent="0.25">
      <c r="A199" s="48"/>
      <c r="B199" s="42"/>
      <c r="C199" s="43" t="e">
        <f>VLOOKUP(B199,[2]專案說明!$B$2:$C$30,2,FALSE)</f>
        <v>#N/A</v>
      </c>
      <c r="D199" s="42"/>
      <c r="E199" s="44" t="e">
        <f>VLOOKUP($D199,[2]科目說明!$A$1:$B$48,2,FALSE)</f>
        <v>#N/A</v>
      </c>
      <c r="F199" s="45">
        <f t="shared" si="4"/>
        <v>0</v>
      </c>
      <c r="G199" s="46"/>
      <c r="H199" s="46"/>
      <c r="I199" s="46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x14ac:dyDescent="0.25">
      <c r="A200" s="48"/>
      <c r="B200" s="42"/>
      <c r="C200" s="43" t="e">
        <f>VLOOKUP(B200,[2]專案說明!$B$2:$C$30,2,FALSE)</f>
        <v>#N/A</v>
      </c>
      <c r="D200" s="42"/>
      <c r="E200" s="44" t="e">
        <f>VLOOKUP($D200,[2]科目說明!$A$1:$B$48,2,FALSE)</f>
        <v>#N/A</v>
      </c>
      <c r="F200" s="45">
        <f t="shared" si="4"/>
        <v>0</v>
      </c>
      <c r="G200" s="46"/>
      <c r="H200" s="46"/>
      <c r="I200" s="46"/>
      <c r="J200" s="47"/>
      <c r="K200" s="47"/>
      <c r="L200" s="47"/>
      <c r="M200" s="47"/>
      <c r="N200" s="47"/>
      <c r="O200" s="47"/>
      <c r="P200" s="47"/>
      <c r="Q200" s="47"/>
      <c r="R200" s="47"/>
    </row>
  </sheetData>
  <mergeCells count="1">
    <mergeCell ref="A2:C2"/>
  </mergeCells>
  <phoneticPr fontId="10" type="noConversion"/>
  <dataValidations count="3">
    <dataValidation type="list" allowBlank="1" showInputMessage="1" showErrorMessage="1" sqref="B5:B200">
      <formula1>專案名稱</formula1>
    </dataValidation>
    <dataValidation type="list" allowBlank="1" showInputMessage="1" showErrorMessage="1" sqref="A5:A200">
      <formula1>員工姓名</formula1>
    </dataValidation>
    <dataValidation type="list" allowBlank="1" showInputMessage="1" showErrorMessage="1" sqref="D5:D200">
      <formula1>會計科目</formula1>
    </dataValidation>
  </dataValidations>
  <pageMargins left="0.25" right="0.24" top="1" bottom="1" header="0.5" footer="0.5"/>
  <pageSetup paperSize="9" scale="44" orientation="landscape" horizontalDpi="4294967292" r:id="rId1"/>
  <headerFooter alignWithMargins="0"/>
  <colBreaks count="2" manualBreakCount="2">
    <brk id="7" min="1" max="62" man="1"/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52"/>
  <sheetViews>
    <sheetView tabSelected="1" zoomScale="75" zoomScaleNormal="75" workbookViewId="0">
      <selection activeCell="K5" sqref="K5"/>
    </sheetView>
  </sheetViews>
  <sheetFormatPr defaultColWidth="8.875" defaultRowHeight="16.5" x14ac:dyDescent="0.25"/>
  <cols>
    <col min="1" max="1" width="16.125" style="59" customWidth="1"/>
    <col min="2" max="2" width="11.5" style="59" customWidth="1"/>
    <col min="3" max="3" width="17.625" style="91" customWidth="1"/>
    <col min="4" max="4" width="5.875" style="59" customWidth="1"/>
    <col min="5" max="5" width="7.625" style="59" customWidth="1"/>
    <col min="6" max="6" width="18.625" style="59" customWidth="1"/>
    <col min="7" max="7" width="17.75" style="93" customWidth="1"/>
    <col min="8" max="8" width="5.75" style="59" customWidth="1"/>
    <col min="9" max="9" width="7.625" style="59" customWidth="1"/>
    <col min="10" max="10" width="15.5" style="59" customWidth="1"/>
    <col min="11" max="11" width="19.5" style="59" customWidth="1"/>
    <col min="12" max="16384" width="8.875" style="59"/>
  </cols>
  <sheetData>
    <row r="1" spans="1:13" ht="25.15" customHeight="1" x14ac:dyDescent="0.25">
      <c r="A1" s="56" t="s">
        <v>313</v>
      </c>
      <c r="B1" s="57"/>
      <c r="C1" s="58"/>
      <c r="E1" s="56" t="s">
        <v>314</v>
      </c>
      <c r="F1" s="57"/>
      <c r="G1" s="60"/>
      <c r="I1" s="56" t="s">
        <v>315</v>
      </c>
      <c r="J1" s="57"/>
      <c r="K1" s="58"/>
      <c r="M1" s="115" t="s">
        <v>400</v>
      </c>
    </row>
    <row r="2" spans="1:13" ht="22.15" customHeight="1" thickBot="1" x14ac:dyDescent="0.3">
      <c r="A2" s="61" t="s">
        <v>316</v>
      </c>
      <c r="B2" s="62"/>
      <c r="C2" s="63">
        <f>SUM(C4:C28)</f>
        <v>2580590</v>
      </c>
      <c r="E2" s="61" t="s">
        <v>316</v>
      </c>
      <c r="F2" s="62"/>
      <c r="G2" s="63">
        <f>SUM(G4:G30)</f>
        <v>2580590</v>
      </c>
      <c r="I2" s="64" t="s">
        <v>316</v>
      </c>
      <c r="J2" s="65"/>
      <c r="K2" s="66">
        <f>SUM(K4:K7)</f>
        <v>2580590</v>
      </c>
      <c r="M2" s="112" t="s">
        <v>396</v>
      </c>
    </row>
    <row r="3" spans="1:13" ht="21" customHeight="1" thickBot="1" x14ac:dyDescent="0.3">
      <c r="A3" s="67" t="s">
        <v>317</v>
      </c>
      <c r="B3" s="67" t="s">
        <v>0</v>
      </c>
      <c r="C3" s="68" t="s">
        <v>318</v>
      </c>
      <c r="E3" s="69" t="s">
        <v>319</v>
      </c>
      <c r="F3" s="70" t="s">
        <v>270</v>
      </c>
      <c r="G3" s="71" t="s">
        <v>320</v>
      </c>
      <c r="I3" s="69" t="s">
        <v>321</v>
      </c>
      <c r="J3" s="69" t="s">
        <v>322</v>
      </c>
      <c r="K3" s="72" t="s">
        <v>323</v>
      </c>
      <c r="M3" s="112" t="s">
        <v>397</v>
      </c>
    </row>
    <row r="4" spans="1:13" x14ac:dyDescent="0.25">
      <c r="A4" s="73" t="s">
        <v>1</v>
      </c>
      <c r="B4" s="74">
        <v>6201000</v>
      </c>
      <c r="C4" s="75">
        <f>SUMIF('預算底稿 (3)'!$E$5:$E$200,B4,'預算底稿 (3)'!$F$5:$F$200)</f>
        <v>1976500</v>
      </c>
      <c r="E4" s="76" t="s">
        <v>324</v>
      </c>
      <c r="F4" s="77" t="s">
        <v>325</v>
      </c>
      <c r="G4" s="75">
        <f>SUMIF('預算底稿 (3)'!$C$5:$C$200,E4,'預算底稿 (3)'!$F$5:$F$200)</f>
        <v>24000</v>
      </c>
      <c r="H4" s="78"/>
      <c r="I4" s="79" t="s">
        <v>326</v>
      </c>
      <c r="J4" s="80" t="s">
        <v>327</v>
      </c>
      <c r="K4" s="75">
        <f>SUMIF('預算底稿 (3)'!$A$5:$A$200,J4,'預算底稿 (3)'!$F$5:$F$200)</f>
        <v>1189054</v>
      </c>
      <c r="M4" s="112" t="s">
        <v>398</v>
      </c>
    </row>
    <row r="5" spans="1:13" x14ac:dyDescent="0.25">
      <c r="A5" s="81" t="s">
        <v>2</v>
      </c>
      <c r="B5" s="82">
        <v>6202000</v>
      </c>
      <c r="C5" s="75">
        <f>SUMIF('預算底稿 (3)'!$E$5:$E$200,B5,'預算底稿 (3)'!$F$5:$F$200)</f>
        <v>60000</v>
      </c>
      <c r="E5" s="76" t="s">
        <v>207</v>
      </c>
      <c r="F5" s="83" t="s">
        <v>328</v>
      </c>
      <c r="G5" s="75">
        <f>SUMIF('預算底稿 (3)'!$C$5:$C$200,E5,'預算底稿 (3)'!$F$5:$F$200)</f>
        <v>900</v>
      </c>
      <c r="H5" s="78"/>
      <c r="I5" s="84" t="s">
        <v>329</v>
      </c>
      <c r="J5" s="85" t="s">
        <v>330</v>
      </c>
      <c r="K5" s="75">
        <f>SUMIF('預算底稿 (3)'!$A$5:$A$200,J5,'預算底稿 (3)'!$F$5:$F$200)</f>
        <v>477144</v>
      </c>
      <c r="M5" s="112" t="s">
        <v>399</v>
      </c>
    </row>
    <row r="6" spans="1:13" x14ac:dyDescent="0.25">
      <c r="A6" s="81" t="s">
        <v>3</v>
      </c>
      <c r="B6" s="82">
        <v>6203000</v>
      </c>
      <c r="C6" s="75">
        <f>SUMIF('預算底稿 (3)'!$E$5:$E$200,B6,'預算底稿 (3)'!$F$5:$F$200)</f>
        <v>16040</v>
      </c>
      <c r="E6" s="76" t="s">
        <v>211</v>
      </c>
      <c r="F6" s="83" t="s">
        <v>277</v>
      </c>
      <c r="G6" s="75">
        <f>SUMIF('預算底稿 (3)'!$C$5:$C$200,E6,'預算底稿 (3)'!$F$5:$F$200)</f>
        <v>12800</v>
      </c>
      <c r="H6" s="78"/>
      <c r="I6" s="86" t="s">
        <v>331</v>
      </c>
      <c r="J6" s="87" t="s">
        <v>332</v>
      </c>
      <c r="K6" s="75">
        <f>SUMIF('預算底稿 (3)'!$A$5:$A$200,J6,'預算底稿 (3)'!$F$5:$F$200)</f>
        <v>437248</v>
      </c>
    </row>
    <row r="7" spans="1:13" x14ac:dyDescent="0.25">
      <c r="A7" s="81" t="s">
        <v>4</v>
      </c>
      <c r="B7" s="82">
        <v>6204000</v>
      </c>
      <c r="C7" s="75">
        <f>SUMIF('預算底稿 (3)'!$E$5:$E$200,B7,'預算底稿 (3)'!$F$5:$F$200)</f>
        <v>0</v>
      </c>
      <c r="E7" s="76" t="s">
        <v>215</v>
      </c>
      <c r="F7" s="14" t="s">
        <v>278</v>
      </c>
      <c r="G7" s="75">
        <f>SUMIF('預算底稿 (3)'!$C$5:$C$200,E7,'預算底稿 (3)'!$F$5:$F$200)</f>
        <v>180</v>
      </c>
      <c r="H7" s="78"/>
      <c r="I7" s="88" t="s">
        <v>333</v>
      </c>
      <c r="J7" s="87" t="s">
        <v>334</v>
      </c>
      <c r="K7" s="75">
        <f>SUMIF('預算底稿 (3)'!$A$5:$A$200,J7,'預算底稿 (3)'!$F$5:$F$200)</f>
        <v>477144</v>
      </c>
    </row>
    <row r="8" spans="1:13" x14ac:dyDescent="0.25">
      <c r="A8" s="81" t="s">
        <v>5</v>
      </c>
      <c r="B8" s="82">
        <v>6205000</v>
      </c>
      <c r="C8" s="75">
        <f>SUMIF('預算底稿 (3)'!$E$5:$E$200,B8,'預算底稿 (3)'!$F$5:$F$200)</f>
        <v>6100</v>
      </c>
      <c r="E8" s="76" t="s">
        <v>218</v>
      </c>
      <c r="F8" s="14" t="s">
        <v>279</v>
      </c>
      <c r="G8" s="75">
        <f>SUMIF('預算底稿 (3)'!$C$5:$C$200,E8,'預算底稿 (3)'!$F$5:$F$200)</f>
        <v>2160</v>
      </c>
      <c r="H8" s="78"/>
      <c r="I8" s="89"/>
      <c r="J8" s="89"/>
      <c r="K8" s="90"/>
    </row>
    <row r="9" spans="1:13" x14ac:dyDescent="0.25">
      <c r="A9" s="81" t="s">
        <v>6</v>
      </c>
      <c r="B9" s="82">
        <v>6206000</v>
      </c>
      <c r="C9" s="75">
        <f>SUMIF('預算底稿 (3)'!$E$5:$E$200,B9,'預算底稿 (3)'!$F$5:$F$200)</f>
        <v>35600</v>
      </c>
      <c r="E9" s="76" t="s">
        <v>220</v>
      </c>
      <c r="F9" s="14" t="s">
        <v>335</v>
      </c>
      <c r="G9" s="75">
        <f>SUMIF('預算底稿 (3)'!$C$5:$C$200,E9,'預算底稿 (3)'!$F$5:$F$200)</f>
        <v>38500</v>
      </c>
      <c r="H9" s="78"/>
    </row>
    <row r="10" spans="1:13" x14ac:dyDescent="0.25">
      <c r="A10" s="81" t="s">
        <v>7</v>
      </c>
      <c r="B10" s="82">
        <v>6207000</v>
      </c>
      <c r="C10" s="75">
        <f>SUMIF('預算底稿 (3)'!$E$5:$E$200,B10,'預算底稿 (3)'!$F$5:$F$200)</f>
        <v>0</v>
      </c>
      <c r="E10" s="76" t="s">
        <v>222</v>
      </c>
      <c r="F10" s="14" t="s">
        <v>284</v>
      </c>
      <c r="G10" s="75">
        <f>SUMIF('預算底稿 (3)'!$C$5:$C$200,E10,'預算底稿 (3)'!$F$5:$F$200)</f>
        <v>10800</v>
      </c>
      <c r="H10" s="78"/>
    </row>
    <row r="11" spans="1:13" x14ac:dyDescent="0.25">
      <c r="A11" s="81" t="s">
        <v>8</v>
      </c>
      <c r="B11" s="82">
        <v>6208000</v>
      </c>
      <c r="C11" s="75">
        <f>SUMIF('預算底稿 (3)'!$E$5:$E$200,B11,'預算底稿 (3)'!$F$5:$F$200)</f>
        <v>36000</v>
      </c>
      <c r="E11" s="76" t="s">
        <v>224</v>
      </c>
      <c r="F11" s="14" t="s">
        <v>285</v>
      </c>
      <c r="G11" s="75">
        <f>SUMIF('預算底稿 (3)'!$C$5:$C$200,E11,'預算底稿 (3)'!$F$5:$F$200)</f>
        <v>3600</v>
      </c>
      <c r="H11" s="78"/>
    </row>
    <row r="12" spans="1:13" x14ac:dyDescent="0.25">
      <c r="A12" s="81" t="s">
        <v>336</v>
      </c>
      <c r="B12" s="82">
        <v>6209000</v>
      </c>
      <c r="C12" s="75">
        <f>SUMIF('預算底稿 (3)'!$E$5:$E$200,B12,'預算底稿 (3)'!$F$5:$F$200)</f>
        <v>0</v>
      </c>
      <c r="E12" s="76" t="s">
        <v>227</v>
      </c>
      <c r="F12" s="14" t="s">
        <v>286</v>
      </c>
      <c r="G12" s="75">
        <f>SUMIF('預算底稿 (3)'!$C$5:$C$200,E12,'預算底稿 (3)'!$F$5:$F$200)</f>
        <v>800</v>
      </c>
      <c r="H12" s="78"/>
    </row>
    <row r="13" spans="1:13" x14ac:dyDescent="0.25">
      <c r="A13" s="81" t="s">
        <v>9</v>
      </c>
      <c r="B13" s="82">
        <v>6210000</v>
      </c>
      <c r="C13" s="75">
        <f>SUMIF('預算底稿 (3)'!$E$5:$E$200,B13,'預算底稿 (3)'!$F$5:$F$200)</f>
        <v>154812</v>
      </c>
      <c r="E13" s="76" t="s">
        <v>229</v>
      </c>
      <c r="F13" s="14" t="s">
        <v>287</v>
      </c>
      <c r="G13" s="75">
        <f>SUMIF('預算底稿 (3)'!$C$5:$C$200,E13,'預算底稿 (3)'!$F$5:$F$200)</f>
        <v>100000</v>
      </c>
      <c r="H13" s="78"/>
    </row>
    <row r="14" spans="1:13" x14ac:dyDescent="0.25">
      <c r="A14" s="81" t="s">
        <v>10</v>
      </c>
      <c r="B14" s="82">
        <v>6211000</v>
      </c>
      <c r="C14" s="75">
        <f>SUMIF('預算底稿 (3)'!$E$5:$E$200,B14,'預算底稿 (3)'!$F$5:$F$200)</f>
        <v>0</v>
      </c>
      <c r="E14" s="76" t="s">
        <v>231</v>
      </c>
      <c r="F14" s="14" t="s">
        <v>289</v>
      </c>
      <c r="G14" s="75">
        <f>SUMIF('預算底稿 (3)'!$C$5:$C$200,E14,'預算底稿 (3)'!$F$5:$F$200)</f>
        <v>30000</v>
      </c>
      <c r="H14" s="78"/>
    </row>
    <row r="15" spans="1:13" x14ac:dyDescent="0.25">
      <c r="A15" s="81" t="s">
        <v>11</v>
      </c>
      <c r="B15" s="82">
        <v>6212000</v>
      </c>
      <c r="C15" s="75">
        <f>SUMIF('預算底稿 (3)'!$E$5:$E$200,B15,'預算底稿 (3)'!$F$5:$F$200)</f>
        <v>0</v>
      </c>
      <c r="E15" s="76" t="s">
        <v>233</v>
      </c>
      <c r="F15" s="14" t="s">
        <v>290</v>
      </c>
      <c r="G15" s="75">
        <f>SUMIF('預算底稿 (3)'!$C$5:$C$200,E15,'預算底稿 (3)'!$F$5:$F$200)</f>
        <v>60000</v>
      </c>
      <c r="H15" s="78"/>
    </row>
    <row r="16" spans="1:13" x14ac:dyDescent="0.25">
      <c r="A16" s="81" t="s">
        <v>12</v>
      </c>
      <c r="B16" s="82">
        <v>6213000</v>
      </c>
      <c r="C16" s="75">
        <f>SUMIF('預算底稿 (3)'!$E$5:$E$200,B16,'預算底稿 (3)'!$F$5:$F$200)</f>
        <v>0</v>
      </c>
      <c r="E16" s="76" t="s">
        <v>235</v>
      </c>
      <c r="F16" s="14" t="s">
        <v>292</v>
      </c>
      <c r="G16" s="75">
        <f>SUMIF('預算底稿 (3)'!$C$5:$C$200,E16,'預算底稿 (3)'!$F$5:$F$200)</f>
        <v>4838</v>
      </c>
      <c r="H16" s="78"/>
    </row>
    <row r="17" spans="1:8" x14ac:dyDescent="0.25">
      <c r="A17" s="81" t="s">
        <v>337</v>
      </c>
      <c r="B17" s="82">
        <v>6215000</v>
      </c>
      <c r="C17" s="75">
        <f>SUMIF('預算底稿 (3)'!$E$5:$E$200,B17,'預算底稿 (3)'!$F$5:$F$200)</f>
        <v>0</v>
      </c>
      <c r="E17" s="76" t="s">
        <v>238</v>
      </c>
      <c r="F17" s="14" t="s">
        <v>294</v>
      </c>
      <c r="G17" s="75">
        <f>SUMIF('預算底稿 (3)'!$C$5:$C$200,E17,'預算底稿 (3)'!$F$5:$F$200)</f>
        <v>20000</v>
      </c>
      <c r="H17" s="78"/>
    </row>
    <row r="18" spans="1:8" x14ac:dyDescent="0.25">
      <c r="A18" s="81" t="s">
        <v>13</v>
      </c>
      <c r="B18" s="82">
        <v>6217000</v>
      </c>
      <c r="C18" s="75">
        <f>SUMIF('預算底稿 (3)'!$E$5:$E$200,B18,'預算底稿 (3)'!$F$5:$F$200)</f>
        <v>130000</v>
      </c>
      <c r="E18" s="76" t="s">
        <v>240</v>
      </c>
      <c r="F18" s="14" t="s">
        <v>338</v>
      </c>
      <c r="G18" s="75">
        <f>SUMIF('預算底稿 (3)'!$C$5:$C$200,E18,'預算底稿 (3)'!$F$5:$F$200)</f>
        <v>8200</v>
      </c>
      <c r="H18" s="89"/>
    </row>
    <row r="19" spans="1:8" x14ac:dyDescent="0.25">
      <c r="A19" s="81" t="s">
        <v>14</v>
      </c>
      <c r="B19" s="82">
        <v>6218000</v>
      </c>
      <c r="C19" s="75">
        <f>SUMIF('預算底稿 (3)'!$E$5:$E$200,B19,'預算底稿 (3)'!$F$5:$F$200)</f>
        <v>0</v>
      </c>
      <c r="E19" s="76" t="s">
        <v>242</v>
      </c>
      <c r="F19" s="14" t="s">
        <v>296</v>
      </c>
      <c r="G19" s="75">
        <f>SUMIF('預算底稿 (3)'!$C$5:$C$200,E19,'預算底稿 (3)'!$F$5:$F$200)</f>
        <v>40000</v>
      </c>
      <c r="H19" s="78"/>
    </row>
    <row r="20" spans="1:8" x14ac:dyDescent="0.25">
      <c r="A20" s="81" t="s">
        <v>15</v>
      </c>
      <c r="B20" s="82">
        <v>6219000</v>
      </c>
      <c r="C20" s="75">
        <f>SUMIF('預算底稿 (3)'!$E$5:$E$200,B20,'預算底稿 (3)'!$F$5:$F$200)</f>
        <v>4000</v>
      </c>
      <c r="E20" s="76" t="s">
        <v>244</v>
      </c>
      <c r="F20" s="14" t="s">
        <v>298</v>
      </c>
      <c r="G20" s="75">
        <f>SUMIF('預算底稿 (3)'!$C$5:$C$200,E20,'預算底稿 (3)'!$F$5:$F$200)</f>
        <v>1576500</v>
      </c>
      <c r="H20" s="78"/>
    </row>
    <row r="21" spans="1:8" x14ac:dyDescent="0.25">
      <c r="A21" s="81" t="s">
        <v>16</v>
      </c>
      <c r="B21" s="82">
        <v>6220000</v>
      </c>
      <c r="C21" s="75">
        <f>SUMIF('預算底稿 (3)'!$E$5:$E$200,B21,'預算底稿 (3)'!$F$5:$F$200)</f>
        <v>40000</v>
      </c>
      <c r="E21" s="76" t="s">
        <v>246</v>
      </c>
      <c r="F21" s="14" t="s">
        <v>299</v>
      </c>
      <c r="G21" s="75">
        <f>SUMIF('預算底稿 (3)'!$C$5:$C$200,E21,'預算底稿 (3)'!$F$5:$F$200)</f>
        <v>66000</v>
      </c>
      <c r="H21" s="78"/>
    </row>
    <row r="22" spans="1:8" x14ac:dyDescent="0.25">
      <c r="A22" s="81" t="s">
        <v>17</v>
      </c>
      <c r="B22" s="82">
        <v>6222000</v>
      </c>
      <c r="C22" s="75">
        <f>SUMIF('預算底稿 (3)'!$E$5:$E$200,B22,'預算底稿 (3)'!$F$5:$F$200)</f>
        <v>0</v>
      </c>
      <c r="E22" s="76" t="s">
        <v>248</v>
      </c>
      <c r="F22" s="15" t="s">
        <v>302</v>
      </c>
      <c r="G22" s="75">
        <f>SUMIF('預算底稿 (3)'!$C$5:$C$200,E22,'預算底稿 (3)'!$F$5:$F$200)</f>
        <v>72828</v>
      </c>
      <c r="H22" s="89"/>
    </row>
    <row r="23" spans="1:8" x14ac:dyDescent="0.25">
      <c r="A23" s="81" t="s">
        <v>18</v>
      </c>
      <c r="B23" s="82">
        <v>6223000</v>
      </c>
      <c r="C23" s="75">
        <f>SUMIF('預算底稿 (3)'!$E$5:$E$200,B23,'預算底稿 (3)'!$F$5:$F$200)</f>
        <v>60000</v>
      </c>
      <c r="E23" s="76" t="s">
        <v>250</v>
      </c>
      <c r="F23" s="15" t="s">
        <v>303</v>
      </c>
      <c r="G23" s="75">
        <f>SUMIF('預算底稿 (3)'!$C$5:$C$200,E23,'預算底稿 (3)'!$F$5:$F$200)</f>
        <v>81984</v>
      </c>
      <c r="H23" s="89"/>
    </row>
    <row r="24" spans="1:8" x14ac:dyDescent="0.25">
      <c r="A24" s="81" t="s">
        <v>339</v>
      </c>
      <c r="B24" s="82">
        <v>6224000</v>
      </c>
      <c r="C24" s="75">
        <f>SUMIF('預算底稿 (3)'!$E$5:$E$200,B24,'預算底稿 (3)'!$F$5:$F$200)</f>
        <v>0</v>
      </c>
      <c r="E24" s="76" t="s">
        <v>253</v>
      </c>
      <c r="F24" s="15" t="s">
        <v>305</v>
      </c>
      <c r="G24" s="75">
        <f>SUMIF('預算底稿 (3)'!$C$5:$C$200,E24,'預算底稿 (3)'!$F$5:$F$200)</f>
        <v>2000</v>
      </c>
      <c r="H24" s="89"/>
    </row>
    <row r="25" spans="1:8" x14ac:dyDescent="0.25">
      <c r="A25" s="81" t="s">
        <v>19</v>
      </c>
      <c r="B25" s="82">
        <v>6226000</v>
      </c>
      <c r="C25" s="75">
        <f>SUMIF('預算底稿 (3)'!$E$5:$E$200,B25,'預算底稿 (3)'!$F$5:$F$200)</f>
        <v>24838</v>
      </c>
      <c r="E25" s="76" t="s">
        <v>255</v>
      </c>
      <c r="F25" s="15" t="s">
        <v>307</v>
      </c>
      <c r="G25" s="75">
        <f>SUMIF('預算底稿 (3)'!$C$5:$C$200,E25,'預算底稿 (3)'!$F$5:$F$200)</f>
        <v>2000</v>
      </c>
      <c r="H25" s="89"/>
    </row>
    <row r="26" spans="1:8" x14ac:dyDescent="0.25">
      <c r="A26" s="81" t="s">
        <v>20</v>
      </c>
      <c r="B26" s="82">
        <v>6227000</v>
      </c>
      <c r="C26" s="75">
        <f>SUMIF('預算底稿 (3)'!$E$5:$E$200,B26,'預算底稿 (3)'!$F$5:$F$200)</f>
        <v>22500</v>
      </c>
      <c r="E26" s="76" t="s">
        <v>257</v>
      </c>
      <c r="F26" s="15" t="s">
        <v>308</v>
      </c>
      <c r="G26" s="75">
        <f>SUMIF('預算底稿 (3)'!$C$5:$C$200,E26,'預算底稿 (3)'!$F$5:$F$200)</f>
        <v>20000</v>
      </c>
      <c r="H26" s="89"/>
    </row>
    <row r="27" spans="1:8" x14ac:dyDescent="0.25">
      <c r="A27" s="81" t="s">
        <v>21</v>
      </c>
      <c r="B27" s="82">
        <v>6228000</v>
      </c>
      <c r="C27" s="75">
        <f>SUMIF('預算底稿 (3)'!$E$5:$E$200,B27,'預算底稿 (3)'!$F$5:$F$200)</f>
        <v>8200</v>
      </c>
      <c r="E27" s="76" t="s">
        <v>259</v>
      </c>
      <c r="F27" s="15" t="s">
        <v>309</v>
      </c>
      <c r="G27" s="75">
        <f>SUMIF('預算底稿 (3)'!$C$5:$C$200,E27,'預算底稿 (3)'!$F$5:$F$200)</f>
        <v>2000</v>
      </c>
      <c r="H27" s="89"/>
    </row>
    <row r="28" spans="1:8" x14ac:dyDescent="0.25">
      <c r="A28" s="81" t="s">
        <v>22</v>
      </c>
      <c r="B28" s="82">
        <v>6249000</v>
      </c>
      <c r="C28" s="75">
        <f>SUMIF('預算底稿 (3)'!$E$5:$E$200,B28,'預算底稿 (3)'!$F$5:$F$200)</f>
        <v>6000</v>
      </c>
      <c r="E28" s="76" t="s">
        <v>261</v>
      </c>
      <c r="F28" s="15" t="s">
        <v>310</v>
      </c>
      <c r="G28" s="75">
        <f>SUMIF('預算底稿 (3)'!$C$5:$C$200,E28,'預算底稿 (3)'!$F$5:$F$200)</f>
        <v>2000</v>
      </c>
      <c r="H28" s="89"/>
    </row>
    <row r="29" spans="1:8" x14ac:dyDescent="0.25">
      <c r="E29" s="76" t="s">
        <v>263</v>
      </c>
      <c r="F29" s="15" t="s">
        <v>311</v>
      </c>
      <c r="G29" s="75">
        <f>SUMIF('預算底稿 (3)'!$C$5:$C$200,E29,'預算底稿 (3)'!$F$5:$F$200)</f>
        <v>22500</v>
      </c>
      <c r="H29" s="78"/>
    </row>
    <row r="30" spans="1:8" x14ac:dyDescent="0.25">
      <c r="E30" s="92" t="s">
        <v>265</v>
      </c>
      <c r="F30" s="15" t="s">
        <v>312</v>
      </c>
      <c r="G30" s="75">
        <f>SUMIF('預算底稿 (3)'!$C$5:$C$200,E30,'預算底稿 (3)'!$F$5:$F$200)</f>
        <v>376000</v>
      </c>
      <c r="H30" s="78"/>
    </row>
    <row r="31" spans="1:8" x14ac:dyDescent="0.25">
      <c r="E31" s="78"/>
      <c r="F31" s="89"/>
      <c r="G31" s="89"/>
      <c r="H31" s="78"/>
    </row>
    <row r="32" spans="1:8" x14ac:dyDescent="0.25">
      <c r="E32" s="78"/>
      <c r="F32" s="89"/>
      <c r="G32" s="89"/>
      <c r="H32" s="78"/>
    </row>
    <row r="33" spans="5:8" x14ac:dyDescent="0.25">
      <c r="E33" s="78"/>
      <c r="F33" s="89"/>
      <c r="G33" s="89"/>
      <c r="H33" s="78"/>
    </row>
    <row r="34" spans="5:8" x14ac:dyDescent="0.25">
      <c r="E34" s="78"/>
      <c r="F34" s="89"/>
      <c r="G34" s="89"/>
      <c r="H34" s="78"/>
    </row>
    <row r="35" spans="5:8" x14ac:dyDescent="0.25">
      <c r="E35" s="78"/>
      <c r="F35" s="78"/>
      <c r="G35" s="89"/>
      <c r="H35" s="78"/>
    </row>
    <row r="36" spans="5:8" x14ac:dyDescent="0.25">
      <c r="E36" s="78"/>
      <c r="F36" s="78"/>
      <c r="G36" s="78"/>
      <c r="H36" s="90"/>
    </row>
    <row r="37" spans="5:8" x14ac:dyDescent="0.25">
      <c r="E37" s="78"/>
      <c r="F37" s="78"/>
      <c r="G37" s="78"/>
      <c r="H37" s="90"/>
    </row>
    <row r="38" spans="5:8" x14ac:dyDescent="0.25">
      <c r="E38" s="78"/>
      <c r="F38" s="78"/>
      <c r="G38" s="78"/>
      <c r="H38" s="90"/>
    </row>
    <row r="39" spans="5:8" x14ac:dyDescent="0.25">
      <c r="E39" s="78"/>
      <c r="F39" s="78"/>
      <c r="G39" s="78"/>
      <c r="H39" s="90"/>
    </row>
    <row r="40" spans="5:8" x14ac:dyDescent="0.25">
      <c r="E40" s="78"/>
      <c r="F40" s="78"/>
      <c r="G40" s="78"/>
      <c r="H40" s="90"/>
    </row>
    <row r="41" spans="5:8" x14ac:dyDescent="0.25">
      <c r="E41" s="78"/>
      <c r="F41" s="78"/>
      <c r="G41" s="78"/>
      <c r="H41" s="78"/>
    </row>
    <row r="42" spans="5:8" x14ac:dyDescent="0.25">
      <c r="E42" s="78"/>
      <c r="F42" s="78"/>
      <c r="G42" s="78"/>
      <c r="H42" s="78"/>
    </row>
    <row r="43" spans="5:8" x14ac:dyDescent="0.25">
      <c r="E43" s="78"/>
      <c r="F43" s="78"/>
      <c r="G43" s="78"/>
      <c r="H43" s="78"/>
    </row>
    <row r="44" spans="5:8" x14ac:dyDescent="0.25">
      <c r="E44" s="78"/>
      <c r="F44" s="78"/>
      <c r="G44" s="78"/>
      <c r="H44" s="78"/>
    </row>
    <row r="45" spans="5:8" x14ac:dyDescent="0.25">
      <c r="E45" s="78"/>
      <c r="F45" s="78"/>
      <c r="G45" s="78"/>
      <c r="H45" s="78"/>
    </row>
    <row r="46" spans="5:8" x14ac:dyDescent="0.25">
      <c r="E46" s="78"/>
      <c r="F46" s="78"/>
      <c r="G46" s="78"/>
      <c r="H46" s="78"/>
    </row>
    <row r="47" spans="5:8" x14ac:dyDescent="0.25">
      <c r="E47" s="78"/>
      <c r="G47" s="78"/>
      <c r="H47" s="78"/>
    </row>
    <row r="48" spans="5:8" x14ac:dyDescent="0.25">
      <c r="H48" s="78"/>
    </row>
    <row r="49" spans="8:8" x14ac:dyDescent="0.25">
      <c r="H49" s="78"/>
    </row>
    <row r="50" spans="8:8" x14ac:dyDescent="0.25">
      <c r="H50" s="78"/>
    </row>
    <row r="51" spans="8:8" x14ac:dyDescent="0.25">
      <c r="H51" s="78"/>
    </row>
    <row r="52" spans="8:8" x14ac:dyDescent="0.25">
      <c r="H52" s="78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defaultRowHeight="16.5" x14ac:dyDescent="0.25"/>
  <cols>
    <col min="1" max="2" width="12.25" customWidth="1"/>
  </cols>
  <sheetData>
    <row r="1" spans="1:2" ht="16.899999999999999" customHeight="1" x14ac:dyDescent="0.25">
      <c r="A1" s="9" t="s">
        <v>66</v>
      </c>
      <c r="B1" s="9" t="s">
        <v>69</v>
      </c>
    </row>
    <row r="2" spans="1:2" x14ac:dyDescent="0.25">
      <c r="A2" s="10" t="s">
        <v>70</v>
      </c>
      <c r="B2" s="8" t="s">
        <v>65</v>
      </c>
    </row>
    <row r="3" spans="1:2" x14ac:dyDescent="0.25">
      <c r="A3" s="10" t="s">
        <v>62</v>
      </c>
      <c r="B3" s="8" t="s">
        <v>61</v>
      </c>
    </row>
    <row r="4" spans="1:2" x14ac:dyDescent="0.25">
      <c r="A4" s="10" t="s">
        <v>63</v>
      </c>
      <c r="B4" s="8" t="s">
        <v>60</v>
      </c>
    </row>
    <row r="5" spans="1:2" x14ac:dyDescent="0.25">
      <c r="A5" s="11" t="s">
        <v>67</v>
      </c>
      <c r="B5" s="8" t="s">
        <v>68</v>
      </c>
    </row>
  </sheetData>
  <phoneticPr fontId="10" type="noConversion"/>
  <pageMargins left="0.7" right="0.7" top="0.75" bottom="0.75" header="0.3" footer="0.3"/>
  <ignoredErrors>
    <ignoredError sqref="A2:A3 A4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summary</vt:lpstr>
      <vt:lpstr>subtotal</vt:lpstr>
      <vt:lpstr>subtotal (2)</vt:lpstr>
      <vt:lpstr>預算底稿</vt:lpstr>
      <vt:lpstr>預算底稿 (2)</vt:lpstr>
      <vt:lpstr>預算彙總表</vt:lpstr>
      <vt:lpstr>預算底稿 (3)</vt:lpstr>
      <vt:lpstr>預算彙總表 (2)</vt:lpstr>
      <vt:lpstr>部門人員</vt:lpstr>
      <vt:lpstr>專案說明</vt:lpstr>
      <vt:lpstr>科目說明</vt:lpstr>
      <vt:lpstr>'subtotal (2)'!_GoBack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陳淑霞</dc:creator>
  <cp:lastModifiedBy>nymph</cp:lastModifiedBy>
  <cp:lastPrinted>2007-05-25T06:24:55Z</cp:lastPrinted>
  <dcterms:created xsi:type="dcterms:W3CDTF">2004-12-15T09:33:56Z</dcterms:created>
  <dcterms:modified xsi:type="dcterms:W3CDTF">2011-08-16T07:58:08Z</dcterms:modified>
</cp:coreProperties>
</file>