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30" windowWidth="11370" windowHeight="7245"/>
  </bookViews>
  <sheets>
    <sheet name="直線法" sheetId="2" r:id="rId1"/>
    <sheet name="直線法OK" sheetId="1" r:id="rId2"/>
    <sheet name="函數直線法" sheetId="3" r:id="rId3"/>
    <sheet name="函數直線法OK" sheetId="4" r:id="rId4"/>
    <sheet name="年數合計法" sheetId="5" r:id="rId5"/>
    <sheet name="年數合計法OK" sheetId="6" r:id="rId6"/>
    <sheet name="年數合計法月單位" sheetId="7" r:id="rId7"/>
    <sheet name="年數合計法月單位OK" sheetId="8" r:id="rId8"/>
    <sheet name="倍數餘額遞減法" sheetId="9" r:id="rId9"/>
    <sheet name="倍數餘額遞減法OK" sheetId="10" r:id="rId10"/>
    <sheet name="定率遞減法" sheetId="11" r:id="rId11"/>
    <sheet name="定率遞減法OK" sheetId="12" r:id="rId12"/>
  </sheets>
  <calcPr calcId="144525"/>
</workbook>
</file>

<file path=xl/calcChain.xml><?xml version="1.0" encoding="utf-8"?>
<calcChain xmlns="http://schemas.openxmlformats.org/spreadsheetml/2006/main">
  <c r="F19" i="12" l="1"/>
  <c r="F18" i="12"/>
  <c r="F17" i="12"/>
  <c r="F16" i="12"/>
  <c r="F15" i="12"/>
  <c r="F14" i="12"/>
  <c r="F13" i="12"/>
  <c r="F12" i="12"/>
  <c r="F11" i="12"/>
  <c r="F10" i="12"/>
  <c r="F9" i="12"/>
  <c r="F8" i="12"/>
  <c r="F7" i="12"/>
  <c r="F6" i="12"/>
  <c r="F5" i="12"/>
  <c r="B8" i="10" l="1"/>
  <c r="B7" i="10"/>
  <c r="F7" i="8" l="1"/>
  <c r="F6" i="8"/>
  <c r="F5" i="8"/>
  <c r="F7" i="7"/>
  <c r="F6" i="7"/>
  <c r="F5" i="7"/>
  <c r="F12" i="6"/>
  <c r="F11" i="6"/>
  <c r="F10" i="6"/>
  <c r="F9" i="6"/>
  <c r="F8" i="6"/>
  <c r="F7" i="6"/>
  <c r="F6" i="6"/>
  <c r="F5" i="6"/>
  <c r="E19" i="1" l="1"/>
  <c r="E18" i="1"/>
  <c r="E17" i="1"/>
  <c r="E16" i="1"/>
  <c r="E15" i="1"/>
  <c r="E14" i="1"/>
  <c r="E13" i="1"/>
  <c r="E12" i="1"/>
  <c r="E11" i="1"/>
  <c r="E10" i="1"/>
  <c r="E9" i="1"/>
  <c r="E8" i="1"/>
  <c r="E7" i="1"/>
  <c r="E6" i="4"/>
  <c r="E5" i="4"/>
  <c r="E6" i="1"/>
  <c r="E5" i="1"/>
</calcChain>
</file>

<file path=xl/sharedStrings.xml><?xml version="1.0" encoding="utf-8"?>
<sst xmlns="http://schemas.openxmlformats.org/spreadsheetml/2006/main" count="125" uniqueCount="92">
  <si>
    <t>安達公司固定資產折舊表 (直線法)</t>
    <phoneticPr fontId="2" type="noConversion"/>
  </si>
  <si>
    <t>固定資產項目</t>
    <phoneticPr fontId="2" type="noConversion"/>
  </si>
  <si>
    <t>殘值</t>
    <phoneticPr fontId="2" type="noConversion"/>
  </si>
  <si>
    <t>可用年限</t>
    <phoneticPr fontId="2" type="noConversion"/>
  </si>
  <si>
    <t>折舊額</t>
    <phoneticPr fontId="2" type="noConversion"/>
  </si>
  <si>
    <t>成本</t>
    <phoneticPr fontId="2" type="noConversion"/>
  </si>
  <si>
    <t>自動化機器設備</t>
    <phoneticPr fontId="2" type="noConversion"/>
  </si>
  <si>
    <t>固定資產項目</t>
  </si>
  <si>
    <t xml:space="preserve"> 成本 </t>
  </si>
  <si>
    <t xml:space="preserve"> 殘值 </t>
  </si>
  <si>
    <t>可用年限</t>
  </si>
  <si>
    <t xml:space="preserve"> 折舊額 </t>
  </si>
  <si>
    <t>自動化機器設備</t>
  </si>
  <si>
    <t>安達公司固定資產折舊表 (直線法)</t>
    <phoneticPr fontId="2" type="noConversion"/>
  </si>
  <si>
    <t>第 1 年 (2010年)</t>
    <phoneticPr fontId="2" type="noConversion"/>
  </si>
  <si>
    <t>第 2 年 (2011年)</t>
    <phoneticPr fontId="2" type="noConversion"/>
  </si>
  <si>
    <t>第 1 年 (2010年)</t>
    <phoneticPr fontId="2" type="noConversion"/>
  </si>
  <si>
    <t>第 3 年 (2012年)</t>
    <phoneticPr fontId="2" type="noConversion"/>
  </si>
  <si>
    <t>第 4 年 (2013年)</t>
    <phoneticPr fontId="2" type="noConversion"/>
  </si>
  <si>
    <t>第 5 年 (2014年)</t>
    <phoneticPr fontId="2" type="noConversion"/>
  </si>
  <si>
    <t>第 6 年 (2015年)</t>
    <phoneticPr fontId="2" type="noConversion"/>
  </si>
  <si>
    <t>第 7 年 (2016年)</t>
    <phoneticPr fontId="2" type="noConversion"/>
  </si>
  <si>
    <t>第 8 年 (2017年)</t>
    <phoneticPr fontId="2" type="noConversion"/>
  </si>
  <si>
    <t>第 9 年 (2018年)</t>
    <phoneticPr fontId="2" type="noConversion"/>
  </si>
  <si>
    <t>第 10 年 (2019年)</t>
    <phoneticPr fontId="2" type="noConversion"/>
  </si>
  <si>
    <t>第 11 年 (2020年)</t>
    <phoneticPr fontId="2" type="noConversion"/>
  </si>
  <si>
    <t>第 12 年 (2021年)</t>
    <phoneticPr fontId="2" type="noConversion"/>
  </si>
  <si>
    <t>第 13 年 (2022年)</t>
    <phoneticPr fontId="2" type="noConversion"/>
  </si>
  <si>
    <t>第 14 年 (2023年)</t>
    <phoneticPr fontId="2" type="noConversion"/>
  </si>
  <si>
    <t>第 15 年 (2024年)</t>
    <phoneticPr fontId="2" type="noConversion"/>
  </si>
  <si>
    <t>安達公司固定資產折舊表 (年數合計法)</t>
    <phoneticPr fontId="2" type="noConversion"/>
  </si>
  <si>
    <t>使用期數</t>
    <phoneticPr fontId="2" type="noConversion"/>
  </si>
  <si>
    <t>使用期數</t>
    <phoneticPr fontId="2" type="noConversion"/>
  </si>
  <si>
    <t>固定資產項目</t>
    <phoneticPr fontId="2" type="noConversion"/>
  </si>
  <si>
    <t>成本</t>
    <phoneticPr fontId="2" type="noConversion"/>
  </si>
  <si>
    <t>殘值</t>
    <phoneticPr fontId="2" type="noConversion"/>
  </si>
  <si>
    <t>可用年限</t>
    <phoneticPr fontId="2" type="noConversion"/>
  </si>
  <si>
    <t>折舊額</t>
    <phoneticPr fontId="2" type="noConversion"/>
  </si>
  <si>
    <t>新購(年)</t>
    <phoneticPr fontId="2" type="noConversion"/>
  </si>
  <si>
    <t>運輸設備</t>
    <phoneticPr fontId="2" type="noConversion"/>
  </si>
  <si>
    <t>安達公司固定資產折舊表 (年數合計法)</t>
    <phoneticPr fontId="2" type="noConversion"/>
  </si>
  <si>
    <t>使用期數</t>
    <phoneticPr fontId="2" type="noConversion"/>
  </si>
  <si>
    <t>固定資產項目</t>
    <phoneticPr fontId="2" type="noConversion"/>
  </si>
  <si>
    <t>成本</t>
    <phoneticPr fontId="2" type="noConversion"/>
  </si>
  <si>
    <t>殘值</t>
    <phoneticPr fontId="2" type="noConversion"/>
  </si>
  <si>
    <t>可用年限</t>
    <phoneticPr fontId="2" type="noConversion"/>
  </si>
  <si>
    <t>折舊額</t>
    <phoneticPr fontId="2" type="noConversion"/>
  </si>
  <si>
    <t>新購(年)</t>
    <phoneticPr fontId="2" type="noConversion"/>
  </si>
  <si>
    <t>運輸設備</t>
    <phoneticPr fontId="2" type="noConversion"/>
  </si>
  <si>
    <t>安達公司固定資產折舊表 (年數合計法)</t>
    <phoneticPr fontId="2" type="noConversion"/>
  </si>
  <si>
    <t>使用期數</t>
    <phoneticPr fontId="2" type="noConversion"/>
  </si>
  <si>
    <t>固定資產項目</t>
    <phoneticPr fontId="2" type="noConversion"/>
  </si>
  <si>
    <t>成本</t>
    <phoneticPr fontId="2" type="noConversion"/>
  </si>
  <si>
    <t>殘值</t>
    <phoneticPr fontId="2" type="noConversion"/>
  </si>
  <si>
    <t>可用年限</t>
    <phoneticPr fontId="2" type="noConversion"/>
  </si>
  <si>
    <t>折舊額</t>
    <phoneticPr fontId="2" type="noConversion"/>
  </si>
  <si>
    <t>新購(月)</t>
    <phoneticPr fontId="2" type="noConversion"/>
  </si>
  <si>
    <t>運輸設備</t>
    <phoneticPr fontId="2" type="noConversion"/>
  </si>
  <si>
    <t>安達公司固定資產折舊表 (年數合計法)</t>
    <phoneticPr fontId="2" type="noConversion"/>
  </si>
  <si>
    <t>使用期數</t>
    <phoneticPr fontId="2" type="noConversion"/>
  </si>
  <si>
    <t>固定資產項目</t>
    <phoneticPr fontId="2" type="noConversion"/>
  </si>
  <si>
    <t>成本</t>
    <phoneticPr fontId="2" type="noConversion"/>
  </si>
  <si>
    <t>殘值</t>
    <phoneticPr fontId="2" type="noConversion"/>
  </si>
  <si>
    <t>可用年限</t>
    <phoneticPr fontId="2" type="noConversion"/>
  </si>
  <si>
    <t>折舊額</t>
    <phoneticPr fontId="2" type="noConversion"/>
  </si>
  <si>
    <t>新購(月)</t>
    <phoneticPr fontId="2" type="noConversion"/>
  </si>
  <si>
    <t>運輸設備</t>
    <phoneticPr fontId="2" type="noConversion"/>
  </si>
  <si>
    <t>安達公司固定資產折舊表 (倍數餘額遞減法)</t>
    <phoneticPr fontId="2" type="noConversion"/>
  </si>
  <si>
    <t>使用期數</t>
  </si>
  <si>
    <t>新購</t>
  </si>
  <si>
    <t>辦公設備</t>
    <phoneticPr fontId="2" type="noConversion"/>
  </si>
  <si>
    <t>折舊金額</t>
    <phoneticPr fontId="2" type="noConversion"/>
  </si>
  <si>
    <t>第 1 年</t>
    <phoneticPr fontId="2" type="noConversion"/>
  </si>
  <si>
    <t>第 2 年</t>
    <phoneticPr fontId="2" type="noConversion"/>
  </si>
  <si>
    <t>安達公司固定資產折舊表 (倍數餘額遞減法)</t>
    <phoneticPr fontId="2" type="noConversion"/>
  </si>
  <si>
    <t>辦公設備</t>
    <phoneticPr fontId="2" type="noConversion"/>
  </si>
  <si>
    <t>折舊金額</t>
    <phoneticPr fontId="2" type="noConversion"/>
  </si>
  <si>
    <t>第 1 年</t>
    <phoneticPr fontId="2" type="noConversion"/>
  </si>
  <si>
    <t>第 2 年</t>
    <phoneticPr fontId="2" type="noConversion"/>
  </si>
  <si>
    <t>安達公司固定資產折舊表 (定率遞減法)</t>
    <phoneticPr fontId="2" type="noConversion"/>
  </si>
  <si>
    <t>可用年限</t>
    <phoneticPr fontId="2" type="noConversion"/>
  </si>
  <si>
    <t>新購(年)</t>
    <phoneticPr fontId="2" type="noConversion"/>
  </si>
  <si>
    <t>消防設備</t>
    <phoneticPr fontId="2" type="noConversion"/>
  </si>
  <si>
    <t>安達公司固定資產折舊表 (定率遞減法)</t>
    <phoneticPr fontId="2" type="noConversion"/>
  </si>
  <si>
    <t>使用期數</t>
    <phoneticPr fontId="2" type="noConversion"/>
  </si>
  <si>
    <t>固定資產項目</t>
    <phoneticPr fontId="2" type="noConversion"/>
  </si>
  <si>
    <t>成本</t>
    <phoneticPr fontId="2" type="noConversion"/>
  </si>
  <si>
    <t>殘值</t>
    <phoneticPr fontId="2" type="noConversion"/>
  </si>
  <si>
    <t>可用年限</t>
    <phoneticPr fontId="2" type="noConversion"/>
  </si>
  <si>
    <t>折舊額</t>
    <phoneticPr fontId="2" type="noConversion"/>
  </si>
  <si>
    <t>新購(年)</t>
    <phoneticPr fontId="2" type="noConversion"/>
  </si>
  <si>
    <t>消防設備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</si>
</sst>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;[Red]\-&quot;$&quot;#,##0"/>
    <numFmt numFmtId="8" formatCode="&quot;$&quot;#,##0.00;[Red]\-&quot;$&quot;#,##0.00"/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176" formatCode="&quot;$&quot;#,##0.00_);[Red]\(&quot;$&quot;#,##0.00\)"/>
  </numFmts>
  <fonts count="3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44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2" fontId="0" fillId="0" borderId="0" xfId="0" applyNumberFormat="1" applyAlignment="1">
      <alignment horizontal="center" vertical="center"/>
    </xf>
    <xf numFmtId="42" fontId="0" fillId="0" borderId="0" xfId="1" applyNumberFormat="1" applyFont="1">
      <alignment vertical="center"/>
    </xf>
    <xf numFmtId="42" fontId="0" fillId="0" borderId="0" xfId="0" applyNumberFormat="1">
      <alignment vertical="center"/>
    </xf>
    <xf numFmtId="44" fontId="0" fillId="0" borderId="0" xfId="0" applyNumberFormat="1" applyAlignment="1">
      <alignment horizontal="center" vertical="center"/>
    </xf>
    <xf numFmtId="44" fontId="0" fillId="0" borderId="0" xfId="0" applyNumberForma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>
      <alignment vertical="center"/>
    </xf>
    <xf numFmtId="0" fontId="0" fillId="0" borderId="0" xfId="1" applyNumberFormat="1" applyFont="1">
      <alignment vertical="center"/>
    </xf>
    <xf numFmtId="8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1" applyNumberFormat="1" applyFont="1" applyAlignment="1">
      <alignment horizontal="center" vertical="center"/>
    </xf>
    <xf numFmtId="8" fontId="0" fillId="0" borderId="0" xfId="0" applyNumberFormat="1" applyAlignment="1">
      <alignment horizontal="left" vertical="center"/>
    </xf>
    <xf numFmtId="0" fontId="0" fillId="0" borderId="0" xfId="1" applyNumberFormat="1" applyFont="1" applyAlignment="1">
      <alignment vertical="center"/>
    </xf>
    <xf numFmtId="6" fontId="0" fillId="0" borderId="0" xfId="0" applyNumberFormat="1">
      <alignment vertical="center"/>
    </xf>
    <xf numFmtId="8" fontId="0" fillId="0" borderId="0" xfId="0" applyNumberFormat="1" applyAlignment="1">
      <alignment vertical="center"/>
    </xf>
    <xf numFmtId="0" fontId="0" fillId="0" borderId="0" xfId="0" applyAlignment="1">
      <alignment vertical="center"/>
    </xf>
  </cellXfs>
  <cellStyles count="2">
    <cellStyle name="一般" xfId="0" builtinId="0"/>
    <cellStyle name="貨幣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abSelected="1" workbookViewId="0">
      <selection activeCell="B17" sqref="B17"/>
    </sheetView>
  </sheetViews>
  <sheetFormatPr defaultRowHeight="16.5"/>
  <cols>
    <col min="1" max="1" width="17.75" customWidth="1"/>
    <col min="2" max="3" width="16.75" style="4" customWidth="1"/>
    <col min="4" max="4" width="10.75" customWidth="1"/>
    <col min="5" max="5" width="16.75" style="6" customWidth="1"/>
  </cols>
  <sheetData>
    <row r="1" spans="1:5">
      <c r="A1" s="15" t="s">
        <v>13</v>
      </c>
      <c r="B1" s="15"/>
      <c r="C1" s="15"/>
      <c r="D1" s="15"/>
      <c r="E1" s="15"/>
    </row>
    <row r="3" spans="1:5">
      <c r="A3" s="1" t="s">
        <v>7</v>
      </c>
      <c r="B3" s="2" t="s">
        <v>8</v>
      </c>
      <c r="C3" s="2" t="s">
        <v>9</v>
      </c>
      <c r="D3" s="1" t="s">
        <v>10</v>
      </c>
      <c r="E3" s="5" t="s">
        <v>11</v>
      </c>
    </row>
    <row r="4" spans="1:5">
      <c r="A4" t="s">
        <v>12</v>
      </c>
      <c r="B4" s="4">
        <v>20000000</v>
      </c>
      <c r="C4" s="4">
        <v>3000000</v>
      </c>
      <c r="D4">
        <v>15</v>
      </c>
    </row>
    <row r="5" spans="1:5">
      <c r="A5" s="8" t="s">
        <v>14</v>
      </c>
      <c r="E5" s="10"/>
    </row>
    <row r="6" spans="1:5">
      <c r="A6" s="8" t="s">
        <v>15</v>
      </c>
      <c r="E6" s="10"/>
    </row>
  </sheetData>
  <mergeCells count="1">
    <mergeCell ref="A1:E1"/>
  </mergeCells>
  <phoneticPr fontId="2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A10" sqref="A10"/>
    </sheetView>
  </sheetViews>
  <sheetFormatPr defaultRowHeight="16.5"/>
  <cols>
    <col min="1" max="1" width="19.25" bestFit="1" customWidth="1"/>
    <col min="2" max="2" width="15.5" bestFit="1" customWidth="1"/>
    <col min="3" max="3" width="11.625" bestFit="1" customWidth="1"/>
    <col min="4" max="4" width="10" bestFit="1" customWidth="1"/>
    <col min="5" max="5" width="10.5" bestFit="1" customWidth="1"/>
  </cols>
  <sheetData>
    <row r="1" spans="1:5">
      <c r="A1" s="15" t="s">
        <v>74</v>
      </c>
      <c r="B1" s="15"/>
      <c r="C1" s="15"/>
      <c r="D1" s="15"/>
      <c r="E1" s="15"/>
    </row>
    <row r="3" spans="1:5">
      <c r="A3" s="14" t="s">
        <v>68</v>
      </c>
      <c r="B3" s="14" t="s">
        <v>7</v>
      </c>
      <c r="C3" s="14" t="s">
        <v>8</v>
      </c>
      <c r="D3" s="14" t="s">
        <v>9</v>
      </c>
      <c r="E3" s="14" t="s">
        <v>10</v>
      </c>
    </row>
    <row r="4" spans="1:5">
      <c r="A4" s="14" t="s">
        <v>69</v>
      </c>
      <c r="B4" s="14" t="s">
        <v>75</v>
      </c>
      <c r="C4" s="19">
        <v>3200000</v>
      </c>
      <c r="D4" s="19">
        <v>400000</v>
      </c>
      <c r="E4" s="14">
        <v>10</v>
      </c>
    </row>
    <row r="5" spans="1:5">
      <c r="A5" s="14"/>
      <c r="B5" s="14"/>
      <c r="C5" s="19"/>
      <c r="D5" s="19"/>
      <c r="E5" s="14"/>
    </row>
    <row r="6" spans="1:5">
      <c r="A6" s="14"/>
      <c r="B6" s="14" t="s">
        <v>76</v>
      </c>
      <c r="C6" s="19"/>
      <c r="D6" s="19"/>
      <c r="E6" s="14"/>
    </row>
    <row r="7" spans="1:5">
      <c r="A7" s="14" t="s">
        <v>77</v>
      </c>
      <c r="B7" s="20">
        <f>DDB(C4,D4,E4,1)</f>
        <v>640000</v>
      </c>
      <c r="C7" s="19"/>
      <c r="D7" s="19"/>
      <c r="E7" s="14"/>
    </row>
    <row r="8" spans="1:5">
      <c r="A8" s="14" t="s">
        <v>78</v>
      </c>
      <c r="B8" s="20">
        <f>DDB(C4,D4,E4,2)</f>
        <v>512000</v>
      </c>
      <c r="C8" s="19"/>
      <c r="D8" s="19"/>
      <c r="E8" s="14"/>
    </row>
    <row r="9" spans="1:5">
      <c r="A9" s="14"/>
      <c r="B9" s="21"/>
      <c r="C9" s="19"/>
      <c r="D9" s="19"/>
      <c r="E9" s="14"/>
    </row>
    <row r="10" spans="1:5">
      <c r="A10" s="14"/>
      <c r="B10" s="21"/>
      <c r="C10" s="19"/>
      <c r="D10" s="19"/>
      <c r="E10" s="14"/>
    </row>
    <row r="11" spans="1:5">
      <c r="A11" s="14"/>
      <c r="B11" s="21"/>
      <c r="C11" s="19"/>
      <c r="D11" s="19"/>
      <c r="E11" s="14"/>
    </row>
    <row r="12" spans="1:5">
      <c r="A12" s="14"/>
      <c r="B12" s="21"/>
      <c r="C12" s="19"/>
      <c r="D12" s="19"/>
      <c r="E12" s="14"/>
    </row>
    <row r="13" spans="1:5">
      <c r="A13" s="14"/>
      <c r="B13" s="21"/>
      <c r="C13" s="19"/>
      <c r="D13" s="19"/>
      <c r="E13" s="14"/>
    </row>
  </sheetData>
  <mergeCells count="1">
    <mergeCell ref="A1:E1"/>
  </mergeCells>
  <phoneticPr fontId="2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9"/>
  <sheetViews>
    <sheetView workbookViewId="0">
      <selection activeCell="I19" sqref="I19"/>
    </sheetView>
  </sheetViews>
  <sheetFormatPr defaultRowHeight="16.5"/>
  <cols>
    <col min="1" max="1" width="10.5" bestFit="1" customWidth="1"/>
    <col min="3" max="3" width="12.25" bestFit="1" customWidth="1"/>
    <col min="4" max="5" width="10.5" bestFit="1" customWidth="1"/>
    <col min="6" max="6" width="11.75" bestFit="1" customWidth="1"/>
  </cols>
  <sheetData>
    <row r="1" spans="1:6">
      <c r="A1" s="15" t="s">
        <v>79</v>
      </c>
      <c r="B1" s="15"/>
      <c r="C1" s="15"/>
      <c r="D1" s="15"/>
      <c r="E1" s="15"/>
      <c r="F1" s="15"/>
    </row>
    <row r="2" spans="1:6">
      <c r="B2" s="7"/>
      <c r="C2" s="2"/>
      <c r="D2" s="2"/>
      <c r="E2" s="14"/>
      <c r="F2" s="5"/>
    </row>
    <row r="3" spans="1:6">
      <c r="A3" s="14" t="s">
        <v>31</v>
      </c>
      <c r="B3" s="7" t="s">
        <v>1</v>
      </c>
      <c r="C3" s="2" t="s">
        <v>5</v>
      </c>
      <c r="D3" s="2" t="s">
        <v>2</v>
      </c>
      <c r="E3" s="14" t="s">
        <v>80</v>
      </c>
      <c r="F3" s="5" t="s">
        <v>4</v>
      </c>
    </row>
    <row r="4" spans="1:6">
      <c r="A4" s="14" t="s">
        <v>81</v>
      </c>
      <c r="B4" s="16" t="s">
        <v>82</v>
      </c>
      <c r="C4" s="3">
        <v>1360000</v>
      </c>
      <c r="D4" s="3">
        <v>280000</v>
      </c>
      <c r="E4" s="14">
        <v>15</v>
      </c>
      <c r="F4" s="17"/>
    </row>
    <row r="5" spans="1:6">
      <c r="A5" s="14">
        <v>1</v>
      </c>
      <c r="B5" s="16"/>
      <c r="C5" s="3">
        <v>1360000</v>
      </c>
      <c r="D5" s="3">
        <v>280000</v>
      </c>
      <c r="E5" s="14">
        <v>15</v>
      </c>
      <c r="F5" s="10"/>
    </row>
    <row r="6" spans="1:6">
      <c r="A6" s="14">
        <v>2</v>
      </c>
      <c r="B6" s="16"/>
      <c r="C6" s="3">
        <v>1360000</v>
      </c>
      <c r="D6" s="3">
        <v>280000</v>
      </c>
      <c r="E6" s="14">
        <v>15</v>
      </c>
      <c r="F6" s="10"/>
    </row>
    <row r="7" spans="1:6">
      <c r="A7" s="14">
        <v>3</v>
      </c>
      <c r="B7" s="16"/>
      <c r="C7" s="3">
        <v>1360000</v>
      </c>
      <c r="D7" s="3">
        <v>280000</v>
      </c>
      <c r="E7" s="14">
        <v>15</v>
      </c>
      <c r="F7" s="10"/>
    </row>
    <row r="8" spans="1:6">
      <c r="A8" s="14">
        <v>4</v>
      </c>
      <c r="B8" s="16"/>
      <c r="C8" s="3">
        <v>1360000</v>
      </c>
      <c r="D8" s="3">
        <v>280000</v>
      </c>
      <c r="E8" s="14">
        <v>15</v>
      </c>
      <c r="F8" s="10"/>
    </row>
    <row r="9" spans="1:6">
      <c r="A9" s="14">
        <v>5</v>
      </c>
      <c r="B9" s="16"/>
      <c r="C9" s="3">
        <v>1360000</v>
      </c>
      <c r="D9" s="3">
        <v>280000</v>
      </c>
      <c r="E9" s="14">
        <v>15</v>
      </c>
      <c r="F9" s="10"/>
    </row>
    <row r="10" spans="1:6">
      <c r="A10" s="14">
        <v>6</v>
      </c>
      <c r="B10" s="16"/>
      <c r="C10" s="3">
        <v>1360000</v>
      </c>
      <c r="D10" s="3">
        <v>280000</v>
      </c>
      <c r="E10" s="14">
        <v>15</v>
      </c>
      <c r="F10" s="10"/>
    </row>
    <row r="11" spans="1:6">
      <c r="A11" s="14">
        <v>7</v>
      </c>
      <c r="B11" s="16"/>
      <c r="C11" s="3">
        <v>1360000</v>
      </c>
      <c r="D11" s="3">
        <v>280000</v>
      </c>
      <c r="E11" s="14">
        <v>15</v>
      </c>
      <c r="F11" s="10"/>
    </row>
    <row r="12" spans="1:6">
      <c r="A12" s="14">
        <v>8</v>
      </c>
      <c r="B12" s="16"/>
      <c r="C12" s="3">
        <v>1360000</v>
      </c>
      <c r="D12" s="3">
        <v>280000</v>
      </c>
      <c r="E12" s="14">
        <v>15</v>
      </c>
      <c r="F12" s="10"/>
    </row>
    <row r="13" spans="1:6">
      <c r="A13" s="14">
        <v>9</v>
      </c>
      <c r="B13" s="16"/>
      <c r="C13" s="3">
        <v>1360000</v>
      </c>
      <c r="D13" s="3">
        <v>280000</v>
      </c>
      <c r="E13" s="14">
        <v>15</v>
      </c>
      <c r="F13" s="10"/>
    </row>
    <row r="14" spans="1:6">
      <c r="A14" s="14">
        <v>10</v>
      </c>
      <c r="B14" s="16"/>
      <c r="C14" s="3">
        <v>1360000</v>
      </c>
      <c r="D14" s="3">
        <v>280000</v>
      </c>
      <c r="E14" s="14">
        <v>15</v>
      </c>
      <c r="F14" s="10"/>
    </row>
    <row r="15" spans="1:6">
      <c r="A15" s="14">
        <v>11</v>
      </c>
      <c r="B15" s="16"/>
      <c r="C15" s="3">
        <v>1360000</v>
      </c>
      <c r="D15" s="3">
        <v>280000</v>
      </c>
      <c r="E15" s="14">
        <v>15</v>
      </c>
      <c r="F15" s="10"/>
    </row>
    <row r="16" spans="1:6">
      <c r="A16" s="14">
        <v>12</v>
      </c>
      <c r="B16" s="16"/>
      <c r="C16" s="3">
        <v>1360000</v>
      </c>
      <c r="D16" s="3">
        <v>280000</v>
      </c>
      <c r="E16" s="14">
        <v>15</v>
      </c>
      <c r="F16" s="10"/>
    </row>
    <row r="17" spans="1:6">
      <c r="A17" s="14">
        <v>13</v>
      </c>
      <c r="B17" s="16"/>
      <c r="C17" s="3">
        <v>1360000</v>
      </c>
      <c r="D17" s="3">
        <v>280000</v>
      </c>
      <c r="E17" s="14">
        <v>15</v>
      </c>
      <c r="F17" s="10"/>
    </row>
    <row r="18" spans="1:6">
      <c r="A18" s="14">
        <v>14</v>
      </c>
      <c r="B18" s="16"/>
      <c r="C18" s="3">
        <v>1360000</v>
      </c>
      <c r="D18" s="3">
        <v>280000</v>
      </c>
      <c r="E18" s="14">
        <v>15</v>
      </c>
      <c r="F18" s="10"/>
    </row>
    <row r="19" spans="1:6">
      <c r="A19" s="14">
        <v>15</v>
      </c>
      <c r="B19" s="16"/>
      <c r="C19" s="3">
        <v>1360000</v>
      </c>
      <c r="D19" s="3">
        <v>280000</v>
      </c>
      <c r="E19" s="14">
        <v>15</v>
      </c>
      <c r="F19" s="10"/>
    </row>
  </sheetData>
  <mergeCells count="2">
    <mergeCell ref="A1:F1"/>
    <mergeCell ref="B4:B19"/>
  </mergeCells>
  <phoneticPr fontId="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9"/>
  <sheetViews>
    <sheetView workbookViewId="0">
      <selection activeCell="I19" sqref="I19"/>
    </sheetView>
  </sheetViews>
  <sheetFormatPr defaultRowHeight="16.5"/>
  <cols>
    <col min="1" max="1" width="10.5" bestFit="1" customWidth="1"/>
    <col min="3" max="3" width="12.25" bestFit="1" customWidth="1"/>
    <col min="4" max="5" width="10.5" bestFit="1" customWidth="1"/>
    <col min="6" max="6" width="11.75" bestFit="1" customWidth="1"/>
  </cols>
  <sheetData>
    <row r="1" spans="1:6">
      <c r="A1" s="15" t="s">
        <v>83</v>
      </c>
      <c r="B1" s="15"/>
      <c r="C1" s="15"/>
      <c r="D1" s="15"/>
      <c r="E1" s="15"/>
      <c r="F1" s="15"/>
    </row>
    <row r="2" spans="1:6">
      <c r="B2" s="7"/>
      <c r="C2" s="2"/>
      <c r="D2" s="2"/>
      <c r="E2" s="14"/>
      <c r="F2" s="5"/>
    </row>
    <row r="3" spans="1:6">
      <c r="A3" s="14" t="s">
        <v>84</v>
      </c>
      <c r="B3" s="7" t="s">
        <v>85</v>
      </c>
      <c r="C3" s="2" t="s">
        <v>86</v>
      </c>
      <c r="D3" s="2" t="s">
        <v>87</v>
      </c>
      <c r="E3" s="14" t="s">
        <v>88</v>
      </c>
      <c r="F3" s="5" t="s">
        <v>89</v>
      </c>
    </row>
    <row r="4" spans="1:6">
      <c r="A4" s="14" t="s">
        <v>90</v>
      </c>
      <c r="B4" s="16" t="s">
        <v>91</v>
      </c>
      <c r="C4" s="3">
        <v>1360000</v>
      </c>
      <c r="D4" s="3">
        <v>280000</v>
      </c>
      <c r="E4" s="14">
        <v>15</v>
      </c>
      <c r="F4" s="17"/>
    </row>
    <row r="5" spans="1:6">
      <c r="A5" s="14">
        <v>1</v>
      </c>
      <c r="B5" s="16"/>
      <c r="C5" s="3">
        <v>1360000</v>
      </c>
      <c r="D5" s="3">
        <v>280000</v>
      </c>
      <c r="E5" s="14">
        <v>15</v>
      </c>
      <c r="F5" s="10">
        <f>DB(C5,D5,E5,A5,9)</f>
        <v>102000</v>
      </c>
    </row>
    <row r="6" spans="1:6">
      <c r="A6" s="14">
        <v>2</v>
      </c>
      <c r="B6" s="16"/>
      <c r="C6" s="3">
        <v>1360000</v>
      </c>
      <c r="D6" s="3">
        <v>280000</v>
      </c>
      <c r="E6" s="14">
        <v>15</v>
      </c>
      <c r="F6" s="10">
        <f t="shared" ref="F6:F19" si="0">DB(C6,D6,E6,A6,9)</f>
        <v>125800</v>
      </c>
    </row>
    <row r="7" spans="1:6">
      <c r="A7" s="14">
        <v>3</v>
      </c>
      <c r="B7" s="16"/>
      <c r="C7" s="3">
        <v>1360000</v>
      </c>
      <c r="D7" s="3">
        <v>280000</v>
      </c>
      <c r="E7" s="14">
        <v>15</v>
      </c>
      <c r="F7" s="10">
        <f t="shared" si="0"/>
        <v>113220</v>
      </c>
    </row>
    <row r="8" spans="1:6">
      <c r="A8" s="14">
        <v>4</v>
      </c>
      <c r="B8" s="16"/>
      <c r="C8" s="3">
        <v>1360000</v>
      </c>
      <c r="D8" s="3">
        <v>280000</v>
      </c>
      <c r="E8" s="14">
        <v>15</v>
      </c>
      <c r="F8" s="10">
        <f t="shared" si="0"/>
        <v>101898</v>
      </c>
    </row>
    <row r="9" spans="1:6">
      <c r="A9" s="14">
        <v>5</v>
      </c>
      <c r="B9" s="16"/>
      <c r="C9" s="3">
        <v>1360000</v>
      </c>
      <c r="D9" s="3">
        <v>280000</v>
      </c>
      <c r="E9" s="14">
        <v>15</v>
      </c>
      <c r="F9" s="10">
        <f t="shared" si="0"/>
        <v>91708.200000000012</v>
      </c>
    </row>
    <row r="10" spans="1:6">
      <c r="A10" s="14">
        <v>6</v>
      </c>
      <c r="B10" s="16"/>
      <c r="C10" s="3">
        <v>1360000</v>
      </c>
      <c r="D10" s="3">
        <v>280000</v>
      </c>
      <c r="E10" s="14">
        <v>15</v>
      </c>
      <c r="F10" s="10">
        <f t="shared" si="0"/>
        <v>82537.38</v>
      </c>
    </row>
    <row r="11" spans="1:6">
      <c r="A11" s="14">
        <v>7</v>
      </c>
      <c r="B11" s="16"/>
      <c r="C11" s="3">
        <v>1360000</v>
      </c>
      <c r="D11" s="3">
        <v>280000</v>
      </c>
      <c r="E11" s="14">
        <v>15</v>
      </c>
      <c r="F11" s="10">
        <f t="shared" si="0"/>
        <v>74283.642000000007</v>
      </c>
    </row>
    <row r="12" spans="1:6">
      <c r="A12" s="14">
        <v>8</v>
      </c>
      <c r="B12" s="16"/>
      <c r="C12" s="3">
        <v>1360000</v>
      </c>
      <c r="D12" s="3">
        <v>280000</v>
      </c>
      <c r="E12" s="14">
        <v>15</v>
      </c>
      <c r="F12" s="10">
        <f t="shared" si="0"/>
        <v>66855.277800000011</v>
      </c>
    </row>
    <row r="13" spans="1:6">
      <c r="A13" s="14">
        <v>9</v>
      </c>
      <c r="B13" s="16"/>
      <c r="C13" s="3">
        <v>1360000</v>
      </c>
      <c r="D13" s="3">
        <v>280000</v>
      </c>
      <c r="E13" s="14">
        <v>15</v>
      </c>
      <c r="F13" s="10">
        <f t="shared" si="0"/>
        <v>60169.750020000007</v>
      </c>
    </row>
    <row r="14" spans="1:6">
      <c r="A14" s="14">
        <v>10</v>
      </c>
      <c r="B14" s="16"/>
      <c r="C14" s="3">
        <v>1360000</v>
      </c>
      <c r="D14" s="3">
        <v>280000</v>
      </c>
      <c r="E14" s="14">
        <v>15</v>
      </c>
      <c r="F14" s="10">
        <f t="shared" si="0"/>
        <v>54152.775018</v>
      </c>
    </row>
    <row r="15" spans="1:6">
      <c r="A15" s="14">
        <v>11</v>
      </c>
      <c r="B15" s="16"/>
      <c r="C15" s="3">
        <v>1360000</v>
      </c>
      <c r="D15" s="3">
        <v>280000</v>
      </c>
      <c r="E15" s="14">
        <v>15</v>
      </c>
      <c r="F15" s="10">
        <f t="shared" si="0"/>
        <v>48737.497516200005</v>
      </c>
    </row>
    <row r="16" spans="1:6">
      <c r="A16" s="14">
        <v>12</v>
      </c>
      <c r="B16" s="16"/>
      <c r="C16" s="3">
        <v>1360000</v>
      </c>
      <c r="D16" s="3">
        <v>280000</v>
      </c>
      <c r="E16" s="14">
        <v>15</v>
      </c>
      <c r="F16" s="10">
        <f t="shared" si="0"/>
        <v>43863.747764580003</v>
      </c>
    </row>
    <row r="17" spans="1:6">
      <c r="A17" s="14">
        <v>13</v>
      </c>
      <c r="B17" s="16"/>
      <c r="C17" s="3">
        <v>1360000</v>
      </c>
      <c r="D17" s="3">
        <v>280000</v>
      </c>
      <c r="E17" s="14">
        <v>15</v>
      </c>
      <c r="F17" s="10">
        <f t="shared" si="0"/>
        <v>39477.372988121999</v>
      </c>
    </row>
    <row r="18" spans="1:6">
      <c r="A18" s="14">
        <v>14</v>
      </c>
      <c r="B18" s="16"/>
      <c r="C18" s="3">
        <v>1360000</v>
      </c>
      <c r="D18" s="3">
        <v>280000</v>
      </c>
      <c r="E18" s="14">
        <v>15</v>
      </c>
      <c r="F18" s="10">
        <f t="shared" si="0"/>
        <v>35529.635689309798</v>
      </c>
    </row>
    <row r="19" spans="1:6">
      <c r="A19" s="14">
        <v>15</v>
      </c>
      <c r="B19" s="16"/>
      <c r="C19" s="3">
        <v>1360000</v>
      </c>
      <c r="D19" s="3">
        <v>280000</v>
      </c>
      <c r="E19" s="14">
        <v>15</v>
      </c>
      <c r="F19" s="10">
        <f t="shared" si="0"/>
        <v>31976.672120378818</v>
      </c>
    </row>
  </sheetData>
  <mergeCells count="2">
    <mergeCell ref="A1:F1"/>
    <mergeCell ref="B4:B19"/>
  </mergeCells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H22" sqref="H22"/>
    </sheetView>
  </sheetViews>
  <sheetFormatPr defaultRowHeight="16.5"/>
  <cols>
    <col min="1" max="1" width="17.75" style="8" bestFit="1" customWidth="1"/>
    <col min="2" max="3" width="16.75" style="4" customWidth="1"/>
    <col min="4" max="4" width="10.75" customWidth="1"/>
    <col min="5" max="5" width="16.75" style="6" customWidth="1"/>
  </cols>
  <sheetData>
    <row r="1" spans="1:5">
      <c r="A1" s="15" t="s">
        <v>0</v>
      </c>
      <c r="B1" s="15"/>
      <c r="C1" s="15"/>
      <c r="D1" s="15"/>
      <c r="E1" s="15"/>
    </row>
    <row r="2" spans="1:5">
      <c r="A2" s="7"/>
      <c r="B2" s="2"/>
      <c r="C2" s="2"/>
      <c r="D2" s="1"/>
      <c r="E2" s="5"/>
    </row>
    <row r="3" spans="1:5">
      <c r="A3" s="7" t="s">
        <v>1</v>
      </c>
      <c r="B3" s="2" t="s">
        <v>5</v>
      </c>
      <c r="C3" s="2" t="s">
        <v>2</v>
      </c>
      <c r="D3" s="1" t="s">
        <v>3</v>
      </c>
      <c r="E3" s="5" t="s">
        <v>4</v>
      </c>
    </row>
    <row r="4" spans="1:5">
      <c r="A4" s="9" t="s">
        <v>6</v>
      </c>
      <c r="B4" s="3">
        <v>20000000</v>
      </c>
      <c r="C4" s="3">
        <v>3000000</v>
      </c>
      <c r="D4">
        <v>15</v>
      </c>
    </row>
    <row r="5" spans="1:5">
      <c r="A5" s="8" t="s">
        <v>16</v>
      </c>
      <c r="E5" s="13">
        <f>(B4-C4)/D4*9/12</f>
        <v>850000</v>
      </c>
    </row>
    <row r="6" spans="1:5">
      <c r="A6" s="8" t="s">
        <v>15</v>
      </c>
      <c r="E6" s="13">
        <f>(B4-C4)/D4</f>
        <v>1133333.3333333333</v>
      </c>
    </row>
    <row r="7" spans="1:5">
      <c r="A7" s="8" t="s">
        <v>17</v>
      </c>
      <c r="E7" s="13">
        <f>(B4-C4)/D4</f>
        <v>1133333.3333333333</v>
      </c>
    </row>
    <row r="8" spans="1:5">
      <c r="A8" s="8" t="s">
        <v>18</v>
      </c>
      <c r="E8" s="13">
        <f>(B4-C4)/D4</f>
        <v>1133333.3333333333</v>
      </c>
    </row>
    <row r="9" spans="1:5">
      <c r="A9" s="8" t="s">
        <v>19</v>
      </c>
      <c r="E9" s="13">
        <f>(B4-C4)/D4</f>
        <v>1133333.3333333333</v>
      </c>
    </row>
    <row r="10" spans="1:5">
      <c r="A10" s="8" t="s">
        <v>20</v>
      </c>
      <c r="E10" s="13">
        <f>(B4-C4)/D4</f>
        <v>1133333.3333333333</v>
      </c>
    </row>
    <row r="11" spans="1:5">
      <c r="A11" s="8" t="s">
        <v>21</v>
      </c>
      <c r="E11" s="13">
        <f>(B4-C4)/D4</f>
        <v>1133333.3333333333</v>
      </c>
    </row>
    <row r="12" spans="1:5">
      <c r="A12" s="8" t="s">
        <v>22</v>
      </c>
      <c r="E12" s="13">
        <f>(B4-C4)/D4</f>
        <v>1133333.3333333333</v>
      </c>
    </row>
    <row r="13" spans="1:5">
      <c r="A13" s="8" t="s">
        <v>23</v>
      </c>
      <c r="E13" s="13">
        <f>(B4-C4)/D4</f>
        <v>1133333.3333333333</v>
      </c>
    </row>
    <row r="14" spans="1:5">
      <c r="A14" s="8" t="s">
        <v>24</v>
      </c>
      <c r="E14" s="13">
        <f>(B4-C4)/D4</f>
        <v>1133333.3333333333</v>
      </c>
    </row>
    <row r="15" spans="1:5">
      <c r="A15" s="8" t="s">
        <v>25</v>
      </c>
      <c r="E15" s="13">
        <f>(B4-C4)/D4</f>
        <v>1133333.3333333333</v>
      </c>
    </row>
    <row r="16" spans="1:5">
      <c r="A16" s="8" t="s">
        <v>26</v>
      </c>
      <c r="E16" s="13">
        <f>(B4-C4)/D4</f>
        <v>1133333.3333333333</v>
      </c>
    </row>
    <row r="17" spans="1:5">
      <c r="A17" s="8" t="s">
        <v>27</v>
      </c>
      <c r="E17" s="13">
        <f>(B4-C4)/D4</f>
        <v>1133333.3333333333</v>
      </c>
    </row>
    <row r="18" spans="1:5">
      <c r="A18" s="8" t="s">
        <v>28</v>
      </c>
      <c r="E18" s="13">
        <f>(B4-C4)/D4</f>
        <v>1133333.3333333333</v>
      </c>
    </row>
    <row r="19" spans="1:5">
      <c r="A19" s="8" t="s">
        <v>29</v>
      </c>
      <c r="E19" s="13">
        <f>(B4-C4)/D4</f>
        <v>1133333.3333333333</v>
      </c>
    </row>
  </sheetData>
  <mergeCells count="1">
    <mergeCell ref="A1:E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E4" sqref="E4"/>
    </sheetView>
  </sheetViews>
  <sheetFormatPr defaultRowHeight="16.5"/>
  <cols>
    <col min="1" max="1" width="17.75" customWidth="1"/>
    <col min="2" max="3" width="16.75" style="4" customWidth="1"/>
    <col min="4" max="4" width="10.75" customWidth="1"/>
    <col min="5" max="5" width="16.75" style="6" customWidth="1"/>
  </cols>
  <sheetData>
    <row r="1" spans="1:5">
      <c r="A1" s="15" t="s">
        <v>13</v>
      </c>
      <c r="B1" s="15"/>
      <c r="C1" s="15"/>
      <c r="D1" s="15"/>
      <c r="E1" s="15"/>
    </row>
    <row r="3" spans="1:5">
      <c r="A3" s="11" t="s">
        <v>7</v>
      </c>
      <c r="B3" s="2" t="s">
        <v>8</v>
      </c>
      <c r="C3" s="2" t="s">
        <v>9</v>
      </c>
      <c r="D3" s="11" t="s">
        <v>10</v>
      </c>
      <c r="E3" s="5" t="s">
        <v>11</v>
      </c>
    </row>
    <row r="4" spans="1:5">
      <c r="A4" t="s">
        <v>12</v>
      </c>
      <c r="B4" s="4">
        <v>20000000</v>
      </c>
      <c r="C4" s="4">
        <v>3000000</v>
      </c>
      <c r="D4">
        <v>15</v>
      </c>
      <c r="E4" s="10"/>
    </row>
    <row r="5" spans="1:5">
      <c r="A5" s="8" t="s">
        <v>14</v>
      </c>
      <c r="E5" s="10"/>
    </row>
    <row r="6" spans="1:5">
      <c r="A6" s="8" t="s">
        <v>15</v>
      </c>
      <c r="E6" s="10"/>
    </row>
  </sheetData>
  <mergeCells count="1">
    <mergeCell ref="A1:E1"/>
  </mergeCells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E7" sqref="E7"/>
    </sheetView>
  </sheetViews>
  <sheetFormatPr defaultRowHeight="16.5"/>
  <cols>
    <col min="1" max="1" width="17.75" customWidth="1"/>
    <col min="2" max="3" width="16.75" style="4" customWidth="1"/>
    <col min="4" max="4" width="10.75" customWidth="1"/>
    <col min="5" max="5" width="16.75" style="6" customWidth="1"/>
  </cols>
  <sheetData>
    <row r="1" spans="1:5">
      <c r="A1" s="15" t="s">
        <v>13</v>
      </c>
      <c r="B1" s="15"/>
      <c r="C1" s="15"/>
      <c r="D1" s="15"/>
      <c r="E1" s="15"/>
    </row>
    <row r="3" spans="1:5">
      <c r="A3" s="12" t="s">
        <v>7</v>
      </c>
      <c r="B3" s="2" t="s">
        <v>8</v>
      </c>
      <c r="C3" s="2" t="s">
        <v>9</v>
      </c>
      <c r="D3" s="12" t="s">
        <v>10</v>
      </c>
      <c r="E3" s="5" t="s">
        <v>11</v>
      </c>
    </row>
    <row r="4" spans="1:5">
      <c r="A4" t="s">
        <v>12</v>
      </c>
      <c r="B4" s="4">
        <v>20000000</v>
      </c>
      <c r="C4" s="4">
        <v>3000000</v>
      </c>
      <c r="D4">
        <v>15</v>
      </c>
    </row>
    <row r="5" spans="1:5">
      <c r="A5" s="8" t="s">
        <v>14</v>
      </c>
      <c r="E5" s="10">
        <f>SLN(B4,C4,D4)*9/12</f>
        <v>850000</v>
      </c>
    </row>
    <row r="6" spans="1:5">
      <c r="A6" s="8" t="s">
        <v>15</v>
      </c>
      <c r="E6" s="10">
        <f>SLN(B4,C4,D4)</f>
        <v>1133333.3333333333</v>
      </c>
    </row>
  </sheetData>
  <mergeCells count="1">
    <mergeCell ref="A1:E1"/>
  </mergeCells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5"/>
  <sheetViews>
    <sheetView workbookViewId="0">
      <selection activeCell="F18" sqref="F18"/>
    </sheetView>
  </sheetViews>
  <sheetFormatPr defaultRowHeight="16.5"/>
  <cols>
    <col min="1" max="1" width="10.5" bestFit="1" customWidth="1"/>
    <col min="2" max="2" width="15.5" style="8" bestFit="1" customWidth="1"/>
    <col min="3" max="3" width="13.25" style="4" bestFit="1" customWidth="1"/>
    <col min="4" max="4" width="11.375" style="4" bestFit="1" customWidth="1"/>
    <col min="5" max="5" width="10.5" bestFit="1" customWidth="1"/>
    <col min="6" max="6" width="12.875" style="6" bestFit="1" customWidth="1"/>
  </cols>
  <sheetData>
    <row r="1" spans="1:6">
      <c r="A1" s="15" t="s">
        <v>30</v>
      </c>
      <c r="B1" s="15"/>
      <c r="C1" s="15"/>
      <c r="D1" s="15"/>
      <c r="E1" s="15"/>
      <c r="F1" s="15"/>
    </row>
    <row r="2" spans="1:6">
      <c r="B2" s="7"/>
      <c r="C2" s="2"/>
      <c r="D2" s="2"/>
      <c r="E2" s="14"/>
      <c r="F2" s="5"/>
    </row>
    <row r="3" spans="1:6">
      <c r="A3" s="14" t="s">
        <v>32</v>
      </c>
      <c r="B3" s="7" t="s">
        <v>33</v>
      </c>
      <c r="C3" s="2" t="s">
        <v>34</v>
      </c>
      <c r="D3" s="2" t="s">
        <v>35</v>
      </c>
      <c r="E3" s="14" t="s">
        <v>36</v>
      </c>
      <c r="F3" s="5" t="s">
        <v>37</v>
      </c>
    </row>
    <row r="4" spans="1:6">
      <c r="A4" s="14" t="s">
        <v>38</v>
      </c>
      <c r="B4" s="16" t="s">
        <v>39</v>
      </c>
      <c r="C4" s="3">
        <v>1560000</v>
      </c>
      <c r="D4" s="3">
        <v>200000</v>
      </c>
      <c r="E4" s="14">
        <v>8</v>
      </c>
      <c r="F4" s="17"/>
    </row>
    <row r="5" spans="1:6">
      <c r="A5" s="14">
        <v>1</v>
      </c>
      <c r="B5" s="16"/>
      <c r="C5" s="3">
        <v>1560000</v>
      </c>
      <c r="D5" s="3">
        <v>200000</v>
      </c>
      <c r="E5" s="14">
        <v>8</v>
      </c>
      <c r="F5" s="10"/>
    </row>
    <row r="6" spans="1:6">
      <c r="A6" s="14">
        <v>2</v>
      </c>
      <c r="B6" s="16"/>
      <c r="C6" s="3">
        <v>1560000</v>
      </c>
      <c r="D6" s="3">
        <v>200000</v>
      </c>
      <c r="E6" s="14">
        <v>8</v>
      </c>
      <c r="F6" s="10"/>
    </row>
    <row r="7" spans="1:6">
      <c r="A7" s="14">
        <v>3</v>
      </c>
      <c r="B7" s="16"/>
      <c r="C7" s="3">
        <v>1560000</v>
      </c>
      <c r="D7" s="3">
        <v>200000</v>
      </c>
      <c r="E7" s="14">
        <v>8</v>
      </c>
      <c r="F7" s="10"/>
    </row>
    <row r="8" spans="1:6">
      <c r="A8" s="14">
        <v>4</v>
      </c>
      <c r="B8" s="16"/>
      <c r="C8" s="3">
        <v>1560000</v>
      </c>
      <c r="D8" s="3">
        <v>200000</v>
      </c>
      <c r="E8" s="14">
        <v>8</v>
      </c>
      <c r="F8" s="10"/>
    </row>
    <row r="9" spans="1:6">
      <c r="A9" s="14">
        <v>5</v>
      </c>
      <c r="B9" s="16"/>
      <c r="C9" s="3">
        <v>1560000</v>
      </c>
      <c r="D9" s="3">
        <v>200000</v>
      </c>
      <c r="E9" s="14">
        <v>8</v>
      </c>
      <c r="F9" s="10"/>
    </row>
    <row r="10" spans="1:6">
      <c r="A10" s="14">
        <v>6</v>
      </c>
      <c r="B10" s="16"/>
      <c r="C10" s="3">
        <v>1560000</v>
      </c>
      <c r="D10" s="3">
        <v>200000</v>
      </c>
      <c r="E10" s="14">
        <v>8</v>
      </c>
      <c r="F10" s="10"/>
    </row>
    <row r="11" spans="1:6">
      <c r="A11" s="14">
        <v>7</v>
      </c>
      <c r="B11" s="16"/>
      <c r="C11" s="3">
        <v>1560000</v>
      </c>
      <c r="D11" s="3">
        <v>200000</v>
      </c>
      <c r="E11" s="14">
        <v>8</v>
      </c>
      <c r="F11" s="10"/>
    </row>
    <row r="12" spans="1:6">
      <c r="A12" s="14">
        <v>8</v>
      </c>
      <c r="B12" s="16"/>
      <c r="C12" s="3">
        <v>1560000</v>
      </c>
      <c r="D12" s="3">
        <v>200000</v>
      </c>
      <c r="E12" s="14">
        <v>8</v>
      </c>
      <c r="F12" s="10"/>
    </row>
    <row r="13" spans="1:6">
      <c r="F13" s="10"/>
    </row>
    <row r="15" spans="1:6">
      <c r="E15" s="10"/>
    </row>
  </sheetData>
  <mergeCells count="2">
    <mergeCell ref="A1:F1"/>
    <mergeCell ref="B4:B12"/>
  </mergeCells>
  <phoneticPr fontId="2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5"/>
  <sheetViews>
    <sheetView workbookViewId="0">
      <selection activeCell="F18" sqref="F18"/>
    </sheetView>
  </sheetViews>
  <sheetFormatPr defaultRowHeight="16.5"/>
  <cols>
    <col min="1" max="1" width="10.5" bestFit="1" customWidth="1"/>
    <col min="2" max="2" width="15.5" style="8" bestFit="1" customWidth="1"/>
    <col min="3" max="3" width="13.25" style="4" bestFit="1" customWidth="1"/>
    <col min="4" max="4" width="11.375" style="4" bestFit="1" customWidth="1"/>
    <col min="5" max="5" width="10.5" bestFit="1" customWidth="1"/>
    <col min="6" max="6" width="12.875" style="6" bestFit="1" customWidth="1"/>
  </cols>
  <sheetData>
    <row r="1" spans="1:6">
      <c r="A1" s="15" t="s">
        <v>40</v>
      </c>
      <c r="B1" s="15"/>
      <c r="C1" s="15"/>
      <c r="D1" s="15"/>
      <c r="E1" s="15"/>
      <c r="F1" s="15"/>
    </row>
    <row r="2" spans="1:6">
      <c r="B2" s="7"/>
      <c r="C2" s="2"/>
      <c r="D2" s="2"/>
      <c r="E2" s="14"/>
      <c r="F2" s="5"/>
    </row>
    <row r="3" spans="1:6">
      <c r="A3" s="14" t="s">
        <v>41</v>
      </c>
      <c r="B3" s="7" t="s">
        <v>42</v>
      </c>
      <c r="C3" s="2" t="s">
        <v>43</v>
      </c>
      <c r="D3" s="2" t="s">
        <v>44</v>
      </c>
      <c r="E3" s="14" t="s">
        <v>45</v>
      </c>
      <c r="F3" s="5" t="s">
        <v>46</v>
      </c>
    </row>
    <row r="4" spans="1:6">
      <c r="A4" s="14" t="s">
        <v>47</v>
      </c>
      <c r="B4" s="16" t="s">
        <v>48</v>
      </c>
      <c r="C4" s="3">
        <v>1560000</v>
      </c>
      <c r="D4" s="3">
        <v>200000</v>
      </c>
      <c r="E4" s="14">
        <v>8</v>
      </c>
      <c r="F4" s="17"/>
    </row>
    <row r="5" spans="1:6">
      <c r="A5" s="14">
        <v>1</v>
      </c>
      <c r="B5" s="16"/>
      <c r="C5" s="3">
        <v>1560000</v>
      </c>
      <c r="D5" s="3">
        <v>200000</v>
      </c>
      <c r="E5" s="14">
        <v>8</v>
      </c>
      <c r="F5" s="10">
        <f>SYD(C5,D5,E5,A5)</f>
        <v>302222.22222222225</v>
      </c>
    </row>
    <row r="6" spans="1:6">
      <c r="A6" s="14">
        <v>2</v>
      </c>
      <c r="B6" s="16"/>
      <c r="C6" s="3">
        <v>1560000</v>
      </c>
      <c r="D6" s="3">
        <v>200000</v>
      </c>
      <c r="E6" s="14">
        <v>8</v>
      </c>
      <c r="F6" s="10">
        <f t="shared" ref="F6:F12" si="0">SYD(C6,D6,E6,A6)</f>
        <v>264444.44444444444</v>
      </c>
    </row>
    <row r="7" spans="1:6">
      <c r="A7" s="14">
        <v>3</v>
      </c>
      <c r="B7" s="16"/>
      <c r="C7" s="3">
        <v>1560000</v>
      </c>
      <c r="D7" s="3">
        <v>200000</v>
      </c>
      <c r="E7" s="14">
        <v>8</v>
      </c>
      <c r="F7" s="10">
        <f t="shared" si="0"/>
        <v>226666.66666666666</v>
      </c>
    </row>
    <row r="8" spans="1:6">
      <c r="A8" s="14">
        <v>4</v>
      </c>
      <c r="B8" s="16"/>
      <c r="C8" s="3">
        <v>1560000</v>
      </c>
      <c r="D8" s="3">
        <v>200000</v>
      </c>
      <c r="E8" s="14">
        <v>8</v>
      </c>
      <c r="F8" s="10">
        <f t="shared" si="0"/>
        <v>188888.88888888888</v>
      </c>
    </row>
    <row r="9" spans="1:6">
      <c r="A9" s="14">
        <v>5</v>
      </c>
      <c r="B9" s="16"/>
      <c r="C9" s="3">
        <v>1560000</v>
      </c>
      <c r="D9" s="3">
        <v>200000</v>
      </c>
      <c r="E9" s="14">
        <v>8</v>
      </c>
      <c r="F9" s="10">
        <f t="shared" si="0"/>
        <v>151111.11111111112</v>
      </c>
    </row>
    <row r="10" spans="1:6">
      <c r="A10" s="14">
        <v>6</v>
      </c>
      <c r="B10" s="16"/>
      <c r="C10" s="3">
        <v>1560000</v>
      </c>
      <c r="D10" s="3">
        <v>200000</v>
      </c>
      <c r="E10" s="14">
        <v>8</v>
      </c>
      <c r="F10" s="10">
        <f t="shared" si="0"/>
        <v>113333.33333333333</v>
      </c>
    </row>
    <row r="11" spans="1:6">
      <c r="A11" s="14">
        <v>7</v>
      </c>
      <c r="B11" s="16"/>
      <c r="C11" s="3">
        <v>1560000</v>
      </c>
      <c r="D11" s="3">
        <v>200000</v>
      </c>
      <c r="E11" s="14">
        <v>8</v>
      </c>
      <c r="F11" s="10">
        <f t="shared" si="0"/>
        <v>75555.555555555562</v>
      </c>
    </row>
    <row r="12" spans="1:6">
      <c r="A12" s="14">
        <v>8</v>
      </c>
      <c r="B12" s="16"/>
      <c r="C12" s="3">
        <v>1560000</v>
      </c>
      <c r="D12" s="3">
        <v>200000</v>
      </c>
      <c r="E12" s="14">
        <v>8</v>
      </c>
      <c r="F12" s="10">
        <f t="shared" si="0"/>
        <v>37777.777777777781</v>
      </c>
    </row>
    <row r="13" spans="1:6">
      <c r="F13" s="10"/>
    </row>
    <row r="15" spans="1:6">
      <c r="E15" s="10"/>
    </row>
  </sheetData>
  <mergeCells count="2">
    <mergeCell ref="A1:F1"/>
    <mergeCell ref="B4:B12"/>
  </mergeCells>
  <phoneticPr fontId="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7"/>
  <sheetViews>
    <sheetView workbookViewId="0">
      <selection activeCell="F18" sqref="F18"/>
    </sheetView>
  </sheetViews>
  <sheetFormatPr defaultRowHeight="16.5"/>
  <cols>
    <col min="1" max="1" width="10.5" bestFit="1" customWidth="1"/>
    <col min="2" max="2" width="15.5" bestFit="1" customWidth="1"/>
    <col min="3" max="3" width="13.25" bestFit="1" customWidth="1"/>
    <col min="4" max="4" width="11.375" bestFit="1" customWidth="1"/>
    <col min="5" max="5" width="10.5" bestFit="1" customWidth="1"/>
    <col min="6" max="6" width="12.875" bestFit="1" customWidth="1"/>
  </cols>
  <sheetData>
    <row r="1" spans="1:6">
      <c r="A1" s="15" t="s">
        <v>49</v>
      </c>
      <c r="B1" s="15"/>
      <c r="C1" s="15"/>
      <c r="D1" s="15"/>
      <c r="E1" s="15"/>
      <c r="F1" s="15"/>
    </row>
    <row r="2" spans="1:6">
      <c r="B2" s="7"/>
      <c r="C2" s="2"/>
      <c r="D2" s="2"/>
      <c r="E2" s="14"/>
      <c r="F2" s="5"/>
    </row>
    <row r="3" spans="1:6">
      <c r="A3" s="14" t="s">
        <v>50</v>
      </c>
      <c r="B3" s="7" t="s">
        <v>51</v>
      </c>
      <c r="C3" s="2" t="s">
        <v>52</v>
      </c>
      <c r="D3" s="2" t="s">
        <v>53</v>
      </c>
      <c r="E3" s="14" t="s">
        <v>54</v>
      </c>
      <c r="F3" s="5" t="s">
        <v>55</v>
      </c>
    </row>
    <row r="4" spans="1:6">
      <c r="A4" s="14" t="s">
        <v>56</v>
      </c>
      <c r="B4" s="16" t="s">
        <v>57</v>
      </c>
      <c r="C4" s="3">
        <v>1560000</v>
      </c>
      <c r="D4" s="3">
        <v>200000</v>
      </c>
      <c r="E4" s="14">
        <v>8</v>
      </c>
      <c r="F4" s="17"/>
    </row>
    <row r="5" spans="1:6">
      <c r="A5" s="14">
        <v>1</v>
      </c>
      <c r="B5" s="16"/>
      <c r="C5" s="3">
        <v>1560000</v>
      </c>
      <c r="D5" s="3">
        <v>200000</v>
      </c>
      <c r="E5" s="14">
        <v>8</v>
      </c>
      <c r="F5" s="10">
        <f>SYD(C5,D5,E5,A5)</f>
        <v>302222.22222222225</v>
      </c>
    </row>
    <row r="6" spans="1:6">
      <c r="A6" s="14">
        <v>2</v>
      </c>
      <c r="B6" s="16"/>
      <c r="C6" s="3">
        <v>1560000</v>
      </c>
      <c r="D6" s="3">
        <v>200000</v>
      </c>
      <c r="E6" s="14">
        <v>8</v>
      </c>
      <c r="F6" s="10">
        <f>SYD(C6,D6,E6,A6)</f>
        <v>264444.44444444444</v>
      </c>
    </row>
    <row r="7" spans="1:6">
      <c r="A7" s="14">
        <v>3</v>
      </c>
      <c r="B7" s="16"/>
      <c r="C7" s="3">
        <v>1560000</v>
      </c>
      <c r="D7" s="3">
        <v>200000</v>
      </c>
      <c r="E7" s="14">
        <v>8</v>
      </c>
      <c r="F7" s="10">
        <f>SYD(C7,D7,E7,A7)</f>
        <v>226666.66666666666</v>
      </c>
    </row>
    <row r="8" spans="1:6">
      <c r="A8" s="14"/>
      <c r="B8" s="18"/>
      <c r="C8" s="3"/>
      <c r="D8" s="3"/>
      <c r="E8" s="14"/>
      <c r="F8" s="10"/>
    </row>
    <row r="9" spans="1:6">
      <c r="A9" s="14"/>
      <c r="B9" s="18"/>
      <c r="C9" s="3"/>
      <c r="D9" s="3"/>
      <c r="E9" s="14"/>
      <c r="F9" s="10"/>
    </row>
    <row r="10" spans="1:6">
      <c r="A10" s="14"/>
      <c r="B10" s="18"/>
      <c r="C10" s="3"/>
      <c r="D10" s="3"/>
      <c r="E10" s="14"/>
      <c r="F10" s="10"/>
    </row>
    <row r="11" spans="1:6">
      <c r="A11" s="14"/>
      <c r="B11" s="18"/>
      <c r="C11" s="3"/>
      <c r="D11" s="3"/>
      <c r="E11" s="14"/>
      <c r="F11" s="10"/>
    </row>
    <row r="12" spans="1:6">
      <c r="A12" s="14"/>
      <c r="B12" s="18"/>
      <c r="C12" s="3"/>
      <c r="D12" s="3"/>
      <c r="E12" s="14"/>
      <c r="F12" s="10"/>
    </row>
    <row r="13" spans="1:6">
      <c r="A13" s="14"/>
      <c r="C13" s="3"/>
      <c r="D13" s="3"/>
      <c r="E13" s="14"/>
      <c r="F13" s="10"/>
    </row>
    <row r="14" spans="1:6">
      <c r="A14" s="14"/>
      <c r="C14" s="3"/>
      <c r="D14" s="3"/>
      <c r="E14" s="14"/>
      <c r="F14" s="10"/>
    </row>
    <row r="15" spans="1:6">
      <c r="A15" s="14"/>
      <c r="C15" s="3"/>
      <c r="D15" s="3"/>
      <c r="E15" s="14"/>
      <c r="F15" s="10"/>
    </row>
    <row r="16" spans="1:6">
      <c r="A16" s="14"/>
      <c r="C16" s="3"/>
      <c r="D16" s="3"/>
      <c r="E16" s="14"/>
      <c r="F16" s="10"/>
    </row>
    <row r="17" spans="6:6">
      <c r="F17" s="10"/>
    </row>
  </sheetData>
  <mergeCells count="2">
    <mergeCell ref="A1:F1"/>
    <mergeCell ref="B4:B7"/>
  </mergeCells>
  <phoneticPr fontId="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7"/>
  <sheetViews>
    <sheetView workbookViewId="0">
      <selection activeCell="F18" sqref="F18"/>
    </sheetView>
  </sheetViews>
  <sheetFormatPr defaultRowHeight="16.5"/>
  <cols>
    <col min="1" max="1" width="10.5" bestFit="1" customWidth="1"/>
    <col min="2" max="2" width="15.5" bestFit="1" customWidth="1"/>
    <col min="3" max="3" width="13.25" bestFit="1" customWidth="1"/>
    <col min="4" max="4" width="11.375" bestFit="1" customWidth="1"/>
    <col min="5" max="5" width="10.5" bestFit="1" customWidth="1"/>
    <col min="6" max="6" width="12.875" bestFit="1" customWidth="1"/>
  </cols>
  <sheetData>
    <row r="1" spans="1:6">
      <c r="A1" s="15" t="s">
        <v>58</v>
      </c>
      <c r="B1" s="15"/>
      <c r="C1" s="15"/>
      <c r="D1" s="15"/>
      <c r="E1" s="15"/>
      <c r="F1" s="15"/>
    </row>
    <row r="2" spans="1:6">
      <c r="B2" s="7"/>
      <c r="C2" s="2"/>
      <c r="D2" s="2"/>
      <c r="E2" s="14"/>
      <c r="F2" s="5"/>
    </row>
    <row r="3" spans="1:6">
      <c r="A3" s="14" t="s">
        <v>59</v>
      </c>
      <c r="B3" s="7" t="s">
        <v>60</v>
      </c>
      <c r="C3" s="2" t="s">
        <v>61</v>
      </c>
      <c r="D3" s="2" t="s">
        <v>62</v>
      </c>
      <c r="E3" s="14" t="s">
        <v>63</v>
      </c>
      <c r="F3" s="5" t="s">
        <v>64</v>
      </c>
    </row>
    <row r="4" spans="1:6">
      <c r="A4" s="14" t="s">
        <v>65</v>
      </c>
      <c r="B4" s="16" t="s">
        <v>66</v>
      </c>
      <c r="C4" s="3">
        <v>1560000</v>
      </c>
      <c r="D4" s="3">
        <v>200000</v>
      </c>
      <c r="E4" s="14">
        <v>8</v>
      </c>
      <c r="F4" s="17"/>
    </row>
    <row r="5" spans="1:6">
      <c r="A5" s="14">
        <v>1</v>
      </c>
      <c r="B5" s="16"/>
      <c r="C5" s="3">
        <v>1560000</v>
      </c>
      <c r="D5" s="3">
        <v>200000</v>
      </c>
      <c r="E5" s="14">
        <v>8</v>
      </c>
      <c r="F5" s="10">
        <f>SYD(C5,D5,E5*12,A5)</f>
        <v>28041.237113402061</v>
      </c>
    </row>
    <row r="6" spans="1:6">
      <c r="A6" s="14">
        <v>2</v>
      </c>
      <c r="B6" s="16"/>
      <c r="C6" s="3">
        <v>1560000</v>
      </c>
      <c r="D6" s="3">
        <v>200000</v>
      </c>
      <c r="E6" s="14">
        <v>8</v>
      </c>
      <c r="F6" s="10">
        <f t="shared" ref="F6:F7" si="0">SYD(C6,D6,E6*12,A6)</f>
        <v>27749.140893470791</v>
      </c>
    </row>
    <row r="7" spans="1:6">
      <c r="A7" s="14">
        <v>3</v>
      </c>
      <c r="B7" s="16"/>
      <c r="C7" s="3">
        <v>1560000</v>
      </c>
      <c r="D7" s="3">
        <v>200000</v>
      </c>
      <c r="E7" s="14">
        <v>8</v>
      </c>
      <c r="F7" s="10">
        <f t="shared" si="0"/>
        <v>27457.04467353952</v>
      </c>
    </row>
    <row r="8" spans="1:6">
      <c r="A8" s="14"/>
      <c r="B8" s="18"/>
      <c r="C8" s="3"/>
      <c r="D8" s="3"/>
      <c r="E8" s="14"/>
      <c r="F8" s="10"/>
    </row>
    <row r="9" spans="1:6">
      <c r="A9" s="14"/>
      <c r="B9" s="18"/>
      <c r="C9" s="3"/>
      <c r="D9" s="3"/>
      <c r="E9" s="14"/>
      <c r="F9" s="10"/>
    </row>
    <row r="10" spans="1:6">
      <c r="A10" s="14"/>
      <c r="B10" s="18"/>
      <c r="C10" s="3"/>
      <c r="D10" s="3"/>
      <c r="E10" s="14"/>
      <c r="F10" s="10"/>
    </row>
    <row r="11" spans="1:6">
      <c r="A11" s="14"/>
      <c r="B11" s="18"/>
      <c r="C11" s="3"/>
      <c r="D11" s="3"/>
      <c r="E11" s="14"/>
      <c r="F11" s="10"/>
    </row>
    <row r="12" spans="1:6">
      <c r="A12" s="14"/>
      <c r="B12" s="18"/>
      <c r="C12" s="3"/>
      <c r="D12" s="3"/>
      <c r="E12" s="14"/>
      <c r="F12" s="10"/>
    </row>
    <row r="13" spans="1:6">
      <c r="A13" s="14"/>
      <c r="C13" s="3"/>
      <c r="D13" s="3"/>
      <c r="E13" s="14"/>
      <c r="F13" s="10"/>
    </row>
    <row r="14" spans="1:6">
      <c r="A14" s="14"/>
      <c r="C14" s="3"/>
      <c r="D14" s="3"/>
      <c r="E14" s="14"/>
      <c r="F14" s="10"/>
    </row>
    <row r="15" spans="1:6">
      <c r="A15" s="14"/>
      <c r="C15" s="3"/>
      <c r="D15" s="3"/>
      <c r="E15" s="14"/>
      <c r="F15" s="10"/>
    </row>
    <row r="16" spans="1:6">
      <c r="A16" s="14"/>
      <c r="C16" s="3"/>
      <c r="D16" s="3"/>
      <c r="E16" s="14"/>
      <c r="F16" s="10"/>
    </row>
    <row r="17" spans="6:6">
      <c r="F17" s="10"/>
    </row>
  </sheetData>
  <mergeCells count="2">
    <mergeCell ref="A1:F1"/>
    <mergeCell ref="B4:B7"/>
  </mergeCells>
  <phoneticPr fontId="2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A10" sqref="A10"/>
    </sheetView>
  </sheetViews>
  <sheetFormatPr defaultRowHeight="16.5"/>
  <cols>
    <col min="1" max="1" width="19.25" bestFit="1" customWidth="1"/>
    <col min="2" max="2" width="15.5" bestFit="1" customWidth="1"/>
    <col min="3" max="3" width="11.625" bestFit="1" customWidth="1"/>
    <col min="4" max="4" width="10" bestFit="1" customWidth="1"/>
    <col min="5" max="5" width="10.5" bestFit="1" customWidth="1"/>
  </cols>
  <sheetData>
    <row r="1" spans="1:5">
      <c r="A1" s="15" t="s">
        <v>67</v>
      </c>
      <c r="B1" s="15"/>
      <c r="C1" s="15"/>
      <c r="D1" s="15"/>
      <c r="E1" s="15"/>
    </row>
    <row r="3" spans="1:5">
      <c r="A3" s="14" t="s">
        <v>68</v>
      </c>
      <c r="B3" s="14" t="s">
        <v>7</v>
      </c>
      <c r="C3" s="14" t="s">
        <v>8</v>
      </c>
      <c r="D3" s="14" t="s">
        <v>9</v>
      </c>
      <c r="E3" s="14" t="s">
        <v>10</v>
      </c>
    </row>
    <row r="4" spans="1:5">
      <c r="A4" s="14" t="s">
        <v>69</v>
      </c>
      <c r="B4" s="14" t="s">
        <v>70</v>
      </c>
      <c r="C4" s="19">
        <v>3200000</v>
      </c>
      <c r="D4" s="19">
        <v>400000</v>
      </c>
      <c r="E4" s="14">
        <v>10</v>
      </c>
    </row>
    <row r="5" spans="1:5">
      <c r="A5" s="14"/>
      <c r="B5" s="14"/>
      <c r="C5" s="19"/>
      <c r="D5" s="19"/>
      <c r="E5" s="14"/>
    </row>
    <row r="6" spans="1:5">
      <c r="A6" s="14"/>
      <c r="B6" s="14" t="s">
        <v>71</v>
      </c>
      <c r="C6" s="19"/>
      <c r="D6" s="19"/>
      <c r="E6" s="14"/>
    </row>
    <row r="7" spans="1:5">
      <c r="A7" s="14" t="s">
        <v>72</v>
      </c>
      <c r="B7" s="20"/>
      <c r="C7" s="19"/>
      <c r="D7" s="19"/>
      <c r="E7" s="14"/>
    </row>
    <row r="8" spans="1:5">
      <c r="A8" s="14" t="s">
        <v>73</v>
      </c>
      <c r="B8" s="20"/>
      <c r="C8" s="19"/>
      <c r="D8" s="19"/>
      <c r="E8" s="14"/>
    </row>
    <row r="9" spans="1:5">
      <c r="A9" s="14"/>
      <c r="B9" s="21"/>
      <c r="C9" s="19"/>
      <c r="D9" s="19"/>
      <c r="E9" s="14"/>
    </row>
    <row r="10" spans="1:5">
      <c r="A10" s="14"/>
      <c r="B10" s="21"/>
      <c r="C10" s="19"/>
      <c r="D10" s="19"/>
      <c r="E10" s="14"/>
    </row>
    <row r="11" spans="1:5">
      <c r="A11" s="14"/>
      <c r="B11" s="21"/>
      <c r="C11" s="19"/>
      <c r="D11" s="19"/>
      <c r="E11" s="14"/>
    </row>
    <row r="12" spans="1:5">
      <c r="A12" s="14"/>
      <c r="B12" s="21"/>
      <c r="C12" s="19"/>
      <c r="D12" s="19"/>
      <c r="E12" s="14"/>
    </row>
    <row r="13" spans="1:5">
      <c r="A13" s="14"/>
      <c r="B13" s="21"/>
      <c r="C13" s="19"/>
      <c r="D13" s="19"/>
      <c r="E13" s="14"/>
    </row>
  </sheetData>
  <mergeCells count="1">
    <mergeCell ref="A1:E1"/>
  </mergeCells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直線法</vt:lpstr>
      <vt:lpstr>直線法OK</vt:lpstr>
      <vt:lpstr>函數直線法</vt:lpstr>
      <vt:lpstr>函數直線法OK</vt:lpstr>
      <vt:lpstr>年數合計法</vt:lpstr>
      <vt:lpstr>年數合計法OK</vt:lpstr>
      <vt:lpstr>年數合計法月單位</vt:lpstr>
      <vt:lpstr>年數合計法月單位OK</vt:lpstr>
      <vt:lpstr>倍數餘額遞減法</vt:lpstr>
      <vt:lpstr>倍數餘額遞減法OK</vt:lpstr>
      <vt:lpstr>定率遞減法</vt:lpstr>
      <vt:lpstr>定率遞減法OK</vt:lpstr>
    </vt:vector>
  </TitlesOfParts>
  <Company>Flag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張思齊 (Fred.C)</dc:creator>
  <cp:lastModifiedBy>User</cp:lastModifiedBy>
  <dcterms:created xsi:type="dcterms:W3CDTF">2002-03-15T04:04:29Z</dcterms:created>
  <dcterms:modified xsi:type="dcterms:W3CDTF">2011-08-08T15:23:21Z</dcterms:modified>
</cp:coreProperties>
</file>